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codeName="ThisWorkbook" hidePivotFieldList="1"/>
  <mc:AlternateContent xmlns:mc="http://schemas.openxmlformats.org/markup-compatibility/2006">
    <mc:Choice Requires="x15">
      <x15ac:absPath xmlns:x15ac="http://schemas.microsoft.com/office/spreadsheetml/2010/11/ac" url="C:\Users\user\Desktop\R020911（古賀・統計月報(年度)）\"/>
    </mc:Choice>
  </mc:AlternateContent>
  <xr:revisionPtr revIDLastSave="0" documentId="13_ncr:1_{99A26BE0-6748-41DD-84EF-7AF7F00C9A05}" xr6:coauthVersionLast="36" xr6:coauthVersionMax="36" xr10:uidLastSave="{00000000-0000-0000-0000-000000000000}"/>
  <bookViews>
    <workbookView xWindow="-12" yWindow="7500" windowWidth="28776" windowHeight="7548" tabRatio="871" xr2:uid="{00000000-000D-0000-FFFF-FFFF00000000}"/>
  </bookViews>
  <sheets>
    <sheet name="例言" sheetId="2" r:id="rId1"/>
    <sheet name="目次" sheetId="3" r:id="rId2"/>
    <sheet name="第1表" sheetId="7" r:id="rId3"/>
    <sheet name="第2表" sheetId="8" r:id="rId4"/>
    <sheet name="第3表" sheetId="9" r:id="rId5"/>
    <sheet name="第4表" sheetId="10" r:id="rId6"/>
    <sheet name="第4表の2" sheetId="11" r:id="rId7"/>
    <sheet name="第5表" sheetId="12" r:id="rId8"/>
    <sheet name="第5表の2" sheetId="13" r:id="rId9"/>
    <sheet name="第5表の3" sheetId="14" state="hidden" r:id="rId10"/>
    <sheet name="第6表" sheetId="15" r:id="rId11"/>
    <sheet name="第6表の3" sheetId="17" state="hidden" r:id="rId12"/>
    <sheet name="第6表の2" sheetId="16" r:id="rId13"/>
    <sheet name="第7表" sheetId="18" r:id="rId14"/>
    <sheet name="第8表" sheetId="19" r:id="rId15"/>
    <sheet name="第8表の2" sheetId="20" state="hidden" r:id="rId16"/>
    <sheet name="第9表" sheetId="21" r:id="rId17"/>
    <sheet name="第10表" sheetId="22" r:id="rId18"/>
    <sheet name="第11表" sheetId="23" r:id="rId19"/>
    <sheet name="第11表の２" sheetId="24" state="hidden" r:id="rId20"/>
    <sheet name="第12表" sheetId="25" r:id="rId21"/>
    <sheet name="第13表" sheetId="26" r:id="rId22"/>
    <sheet name="第13表の２" sheetId="27" state="hidden" r:id="rId23"/>
    <sheet name="参考資料１" sheetId="28" r:id="rId24"/>
    <sheet name="参考資料２" sheetId="29" r:id="rId25"/>
    <sheet name="参考資料３（計）" sheetId="30" r:id="rId26"/>
    <sheet name="参考資料３（入院）" sheetId="31" r:id="rId27"/>
    <sheet name="参考資料３（入院外）" sheetId="32" r:id="rId28"/>
    <sheet name="参考資料４" sheetId="33" r:id="rId29"/>
    <sheet name="参考資料４の２" sheetId="34" r:id="rId30"/>
    <sheet name="参考資料４の３" sheetId="35" r:id="rId31"/>
  </sheets>
  <definedNames>
    <definedName name="_1D２_" localSheetId="1">#REF!</definedName>
    <definedName name="_2D２_" localSheetId="0">#REF!</definedName>
    <definedName name="_3D２_">#REF!</definedName>
    <definedName name="_xlnm._FilterDatabase" localSheetId="24" hidden="1">参考資料２!$A$2</definedName>
    <definedName name="_xlnm._FilterDatabase" localSheetId="5" hidden="1">第4表!$B$1</definedName>
    <definedName name="_Key1" localSheetId="1" hidden="1">#REF!</definedName>
    <definedName name="_Key1" localSheetId="0" hidden="1">#REF!</definedName>
    <definedName name="_Key1" hidden="1">#REF!</definedName>
    <definedName name="_Order1" hidden="1">1</definedName>
    <definedName name="_Sort" localSheetId="1" hidden="1">#REF!</definedName>
    <definedName name="_Sort" localSheetId="0" hidden="1">#REF!</definedName>
    <definedName name="_Sort" hidden="1">#REF!</definedName>
    <definedName name="D４_２" localSheetId="1">#REF!</definedName>
    <definedName name="D４_２" localSheetId="0">#REF!</definedName>
    <definedName name="D４_２">#REF!</definedName>
    <definedName name="D６_３" localSheetId="1">#REF!</definedName>
    <definedName name="D６_３" localSheetId="0">#REF!</definedName>
    <definedName name="D６_３">#REF!</definedName>
    <definedName name="D８_２確定" localSheetId="1">#REF!</definedName>
    <definedName name="D８_２確定" localSheetId="0">#REF!</definedName>
    <definedName name="D８_２確定">#REF!</definedName>
    <definedName name="D８_２返戻" localSheetId="1">#REF!</definedName>
    <definedName name="D８_２返戻" localSheetId="0">#REF!</definedName>
    <definedName name="D８_２返戻">#REF!</definedName>
    <definedName name="HTML_CodePage" hidden="1">932</definedName>
    <definedName name="HTML_Control" localSheetId="24" hidden="1">{"'確定金額'!$A$3:$E$37"}</definedName>
    <definedName name="HTML_Control" localSheetId="25" hidden="1">{"'確定金額'!$A$3:$E$37"}</definedName>
    <definedName name="HTML_Control" localSheetId="26" hidden="1">{"'確定金額'!$A$3:$E$37"}</definedName>
    <definedName name="HTML_Control" localSheetId="27" hidden="1">{"'確定金額'!$A$3:$E$37"}</definedName>
    <definedName name="HTML_Control" localSheetId="28" hidden="1">{"'確定金額'!$A$3:$E$37"}</definedName>
    <definedName name="HTML_Control" localSheetId="29" hidden="1">{"'確定金額'!$A$3:$E$37"}</definedName>
    <definedName name="HTML_Control" localSheetId="30" hidden="1">{"'確定金額'!$A$3:$E$37"}</definedName>
    <definedName name="HTML_Control" localSheetId="17" hidden="1">{"'確定金額'!$A$3:$E$37"}</definedName>
    <definedName name="HTML_Control" localSheetId="3" hidden="1">{"'確定金額'!$A$3:$E$37"}</definedName>
    <definedName name="HTML_Control" localSheetId="4" hidden="1">{"'確定金額'!$A$3:$E$37"}</definedName>
    <definedName name="HTML_Control" localSheetId="6" hidden="1">{"'確定金額'!$A$3:$E$37"}</definedName>
    <definedName name="HTML_Control" localSheetId="7" hidden="1">{"'確定金額'!$A$3:$E$37"}</definedName>
    <definedName name="HTML_Control" localSheetId="8" hidden="1">{"'確定金額'!$A$3:$E$37"}</definedName>
    <definedName name="HTML_Control" localSheetId="12" hidden="1">{"'確定金額'!$A$3:$E$37"}</definedName>
    <definedName name="HTML_Control" localSheetId="13" hidden="1">{"'確定金額'!$A$3:$E$37"}</definedName>
    <definedName name="HTML_Control" localSheetId="14" hidden="1">{"'確定金額'!$A$3:$E$37"}</definedName>
    <definedName name="HTML_Control" localSheetId="16" hidden="1">{"'確定金額'!$A$3:$E$37"}</definedName>
    <definedName name="HTML_Control" localSheetId="1"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ktg金額" localSheetId="1">#REF!</definedName>
    <definedName name="ktg金額" localSheetId="0">#REF!</definedName>
    <definedName name="ktg金額">#REF!</definedName>
    <definedName name="ktg金額前月" localSheetId="1">#REF!</definedName>
    <definedName name="ktg金額前月" localSheetId="0">#REF!</definedName>
    <definedName name="ktg金額前月">#REF!</definedName>
    <definedName name="ktg金額前年同月" localSheetId="1">#REF!</definedName>
    <definedName name="ktg金額前年同月" localSheetId="0">#REF!</definedName>
    <definedName name="ktg金額前年同月">#REF!</definedName>
    <definedName name="ktg件数" localSheetId="1">#REF!</definedName>
    <definedName name="ktg件数" localSheetId="0">#REF!</definedName>
    <definedName name="ktg件数">#REF!</definedName>
    <definedName name="ktg件数前月" localSheetId="1">#REF!</definedName>
    <definedName name="ktg件数前月" localSheetId="0">#REF!</definedName>
    <definedName name="ktg件数前月">#REF!</definedName>
    <definedName name="ktg件数前年同月" localSheetId="1">#REF!</definedName>
    <definedName name="ktg件数前年同月" localSheetId="0">#REF!</definedName>
    <definedName name="ktg件数前年同月">#REF!</definedName>
    <definedName name="_xlnm.Print_Area" localSheetId="23">参考資料１!$A$1:$AH$57</definedName>
    <definedName name="_xlnm.Print_Area" localSheetId="24">参考資料２!$A$1:$AO$45</definedName>
    <definedName name="_xlnm.Print_Area" localSheetId="25">'参考資料３（計）'!$A$1:$AM$51</definedName>
    <definedName name="_xlnm.Print_Area" localSheetId="26">'参考資料３（入院）'!$A$1:$AM$50</definedName>
    <definedName name="_xlnm.Print_Area" localSheetId="27">'参考資料３（入院外）'!$A$1:$AM$50</definedName>
    <definedName name="_xlnm.Print_Area" localSheetId="28">参考資料４!$A$1:$L$52,参考資料４!$A$54:$L$94</definedName>
    <definedName name="_xlnm.Print_Area" localSheetId="29">参考資料４の２!$A$1:$J$61</definedName>
    <definedName name="_xlnm.Print_Area" localSheetId="30">参考資料４の３!$A$1:$J$230</definedName>
    <definedName name="_xlnm.Print_Area" localSheetId="17">第10表!$A$1:$AG$73</definedName>
    <definedName name="_xlnm.Print_Area" localSheetId="18">第11表!$A$1:$AE$57</definedName>
    <definedName name="_xlnm.Print_Area" localSheetId="19">第11表の２!$A$1:$AE$57</definedName>
    <definedName name="_xlnm.Print_Area" localSheetId="3">第2表!$A$1:$AF$88</definedName>
    <definedName name="_xlnm.Print_Area" localSheetId="5">第4表!$A$1:$CB$57</definedName>
    <definedName name="_xlnm.Print_Area" localSheetId="6">第4表の2!$A$1:$S$57</definedName>
    <definedName name="_xlnm.Print_Area" localSheetId="7">第5表!$A$1:$AE$57</definedName>
    <definedName name="_xlnm.Print_Area" localSheetId="8">第5表の2!$A$1:$AE$57</definedName>
    <definedName name="_xlnm.Print_Area" localSheetId="9">第5表の3!$A$1:$AE$59</definedName>
    <definedName name="_xlnm.Print_Area" localSheetId="13">第7表!$A$1:$Z$92</definedName>
    <definedName name="_xlnm.Print_Area" localSheetId="14">第8表!$A$1:$Y$56</definedName>
    <definedName name="_xlnm.Print_Area" localSheetId="15">第8表の2!$A$1:$Y$56</definedName>
    <definedName name="_xlnm.Print_Area" localSheetId="16">第9表!$A$1:$S$121</definedName>
    <definedName name="_xlnm.Print_Area" localSheetId="1">目次!$A$1:$E$53</definedName>
    <definedName name="_xlnm.Print_Area" localSheetId="0">例言!$B$1:$B$26</definedName>
    <definedName name="_xlnm.Print_Titles" localSheetId="24">参考資料２!$A:$A</definedName>
    <definedName name="_xlnm.Print_Titles" localSheetId="29">参考資料４の２!$A:$A</definedName>
    <definedName name="_xlnm.Print_Titles" localSheetId="30">参考資料４の３!$A:$A</definedName>
    <definedName name="_xlnm.Print_Titles" localSheetId="17">第10表!$A:$B</definedName>
    <definedName name="_xlnm.Print_Titles" localSheetId="18">第11表!$A:$A</definedName>
    <definedName name="_xlnm.Print_Titles" localSheetId="19">第11表の２!$A:$A</definedName>
    <definedName name="_xlnm.Print_Titles" localSheetId="3">第2表!$A:$B</definedName>
    <definedName name="_xlnm.Print_Titles" localSheetId="5">第4表!$A:$A</definedName>
    <definedName name="_xlnm.Print_Titles" localSheetId="6">第4表の2!$A:$A</definedName>
    <definedName name="_xlnm.Print_Titles" localSheetId="7">第5表!$A:$A</definedName>
    <definedName name="_xlnm.Print_Titles" localSheetId="8">第5表の2!$A:$A</definedName>
    <definedName name="_xlnm.Print_Titles" localSheetId="9">第5表の3!$A:$A</definedName>
    <definedName name="_xlnm.Print_Titles" localSheetId="13">第7表!$A:$B</definedName>
    <definedName name="_xlnm.Print_Titles" localSheetId="14">第8表!$A:$A</definedName>
    <definedName name="_xlnm.Print_Titles" localSheetId="15">第8表の2!$A:$A</definedName>
    <definedName name="Z_6F28069D_A7F4_41D2_AA1B_4487F97E36F1_.wvu.FilterData" localSheetId="24" hidden="1">参考資料２!$A$2</definedName>
    <definedName name="Z_6F28069D_A7F4_41D2_AA1B_4487F97E36F1_.wvu.FilterData" localSheetId="5" hidden="1">第4表!$B$1</definedName>
    <definedName name="Z_6F28069D_A7F4_41D2_AA1B_4487F97E36F1_.wvu.PrintArea" localSheetId="23" hidden="1">参考資料１!$A$1:$AH$57</definedName>
    <definedName name="Z_6F28069D_A7F4_41D2_AA1B_4487F97E36F1_.wvu.PrintArea" localSheetId="24" hidden="1">参考資料２!$A$1:$AO$45</definedName>
    <definedName name="Z_6F28069D_A7F4_41D2_AA1B_4487F97E36F1_.wvu.PrintArea" localSheetId="25" hidden="1">'参考資料３（計）'!$A$1:$AM$51</definedName>
    <definedName name="Z_6F28069D_A7F4_41D2_AA1B_4487F97E36F1_.wvu.PrintArea" localSheetId="26" hidden="1">'参考資料３（入院）'!$A$1:$AM$50</definedName>
    <definedName name="Z_6F28069D_A7F4_41D2_AA1B_4487F97E36F1_.wvu.PrintArea" localSheetId="27" hidden="1">'参考資料３（入院外）'!$A$1:$AM$50</definedName>
    <definedName name="Z_6F28069D_A7F4_41D2_AA1B_4487F97E36F1_.wvu.PrintArea" localSheetId="28" hidden="1">参考資料４!$A$1:$L$52,参考資料４!$A$54:$L$94</definedName>
    <definedName name="Z_6F28069D_A7F4_41D2_AA1B_4487F97E36F1_.wvu.PrintArea" localSheetId="29" hidden="1">参考資料４の２!$A$1:$J$61</definedName>
    <definedName name="Z_6F28069D_A7F4_41D2_AA1B_4487F97E36F1_.wvu.PrintArea" localSheetId="30" hidden="1">参考資料４の３!$A$1:$J$116</definedName>
    <definedName name="Z_6F28069D_A7F4_41D2_AA1B_4487F97E36F1_.wvu.PrintArea" localSheetId="17" hidden="1">第10表!$A$1:$AG$73</definedName>
    <definedName name="Z_6F28069D_A7F4_41D2_AA1B_4487F97E36F1_.wvu.PrintArea" localSheetId="18" hidden="1">第11表!$A$1:$AE$57</definedName>
    <definedName name="Z_6F28069D_A7F4_41D2_AA1B_4487F97E36F1_.wvu.PrintArea" localSheetId="19" hidden="1">第11表の２!$A$1:$AE$57</definedName>
    <definedName name="Z_6F28069D_A7F4_41D2_AA1B_4487F97E36F1_.wvu.PrintArea" localSheetId="3" hidden="1">第2表!$A$1:$AF$88</definedName>
    <definedName name="Z_6F28069D_A7F4_41D2_AA1B_4487F97E36F1_.wvu.PrintArea" localSheetId="5" hidden="1">第4表!$A$1:$CF$57</definedName>
    <definedName name="Z_6F28069D_A7F4_41D2_AA1B_4487F97E36F1_.wvu.PrintArea" localSheetId="6" hidden="1">第4表の2!$A$1:$Z$57</definedName>
    <definedName name="Z_6F28069D_A7F4_41D2_AA1B_4487F97E36F1_.wvu.PrintArea" localSheetId="7" hidden="1">第5表!$A$1:$AE$57</definedName>
    <definedName name="Z_6F28069D_A7F4_41D2_AA1B_4487F97E36F1_.wvu.PrintArea" localSheetId="8" hidden="1">第5表の2!$A$1:$AE$57</definedName>
    <definedName name="Z_6F28069D_A7F4_41D2_AA1B_4487F97E36F1_.wvu.PrintArea" localSheetId="9" hidden="1">第5表の3!$A$1:$AE$59</definedName>
    <definedName name="Z_6F28069D_A7F4_41D2_AA1B_4487F97E36F1_.wvu.PrintArea" localSheetId="13" hidden="1">第7表!$A$1:$Z$92</definedName>
    <definedName name="Z_6F28069D_A7F4_41D2_AA1B_4487F97E36F1_.wvu.PrintArea" localSheetId="14" hidden="1">第8表!$A$1:$Y$56</definedName>
    <definedName name="Z_6F28069D_A7F4_41D2_AA1B_4487F97E36F1_.wvu.PrintArea" localSheetId="15" hidden="1">第8表の2!$A$1:$Y$56</definedName>
    <definedName name="Z_6F28069D_A7F4_41D2_AA1B_4487F97E36F1_.wvu.PrintArea" localSheetId="16" hidden="1">第9表!$A$1:$S$120</definedName>
    <definedName name="Z_6F28069D_A7F4_41D2_AA1B_4487F97E36F1_.wvu.PrintArea" localSheetId="1" hidden="1">目次!$A$1:$E$53</definedName>
    <definedName name="Z_6F28069D_A7F4_41D2_AA1B_4487F97E36F1_.wvu.PrintArea" localSheetId="0" hidden="1">例言!$B$1:$B$26</definedName>
    <definedName name="Z_6F28069D_A7F4_41D2_AA1B_4487F97E36F1_.wvu.PrintTitles" localSheetId="24" hidden="1">参考資料２!$A:$A</definedName>
    <definedName name="Z_6F28069D_A7F4_41D2_AA1B_4487F97E36F1_.wvu.PrintTitles" localSheetId="29" hidden="1">参考資料４の２!$A:$A</definedName>
    <definedName name="Z_6F28069D_A7F4_41D2_AA1B_4487F97E36F1_.wvu.PrintTitles" localSheetId="30" hidden="1">参考資料４の３!$A:$A</definedName>
    <definedName name="Z_6F28069D_A7F4_41D2_AA1B_4487F97E36F1_.wvu.PrintTitles" localSheetId="17" hidden="1">第10表!$A:$B</definedName>
    <definedName name="Z_6F28069D_A7F4_41D2_AA1B_4487F97E36F1_.wvu.PrintTitles" localSheetId="18" hidden="1">第11表!$A:$A</definedName>
    <definedName name="Z_6F28069D_A7F4_41D2_AA1B_4487F97E36F1_.wvu.PrintTitles" localSheetId="19" hidden="1">第11表の２!$A:$A</definedName>
    <definedName name="Z_6F28069D_A7F4_41D2_AA1B_4487F97E36F1_.wvu.PrintTitles" localSheetId="3" hidden="1">第2表!$A:$B</definedName>
    <definedName name="Z_6F28069D_A7F4_41D2_AA1B_4487F97E36F1_.wvu.PrintTitles" localSheetId="5" hidden="1">第4表!$A:$A</definedName>
    <definedName name="Z_6F28069D_A7F4_41D2_AA1B_4487F97E36F1_.wvu.PrintTitles" localSheetId="6" hidden="1">第4表の2!$A:$A</definedName>
    <definedName name="Z_6F28069D_A7F4_41D2_AA1B_4487F97E36F1_.wvu.PrintTitles" localSheetId="7" hidden="1">第5表!$A:$A</definedName>
    <definedName name="Z_6F28069D_A7F4_41D2_AA1B_4487F97E36F1_.wvu.PrintTitles" localSheetId="8" hidden="1">第5表の2!$A:$A</definedName>
    <definedName name="Z_6F28069D_A7F4_41D2_AA1B_4487F97E36F1_.wvu.PrintTitles" localSheetId="9" hidden="1">第5表の3!$A:$A</definedName>
    <definedName name="Z_6F28069D_A7F4_41D2_AA1B_4487F97E36F1_.wvu.PrintTitles" localSheetId="13" hidden="1">第7表!$A:$B</definedName>
    <definedName name="Z_6F28069D_A7F4_41D2_AA1B_4487F97E36F1_.wvu.PrintTitles" localSheetId="14" hidden="1">第8表!$A:$A</definedName>
    <definedName name="Z_6F28069D_A7F4_41D2_AA1B_4487F97E36F1_.wvu.PrintTitles" localSheetId="15" hidden="1">第8表の2!$A:$A</definedName>
    <definedName name="ｺﾋﾟｰ元" localSheetId="1">#REF!</definedName>
    <definedName name="ｺﾋﾟｰ元" localSheetId="0">#REF!</definedName>
    <definedName name="ｺﾋﾟｰ元">#REF!</definedName>
    <definedName name="コピー先" localSheetId="1">#REF!</definedName>
    <definedName name="コピー先" localSheetId="0">#REF!</definedName>
    <definedName name="コピー先">#REF!</definedName>
    <definedName name="対前年度比" localSheetId="1">#REF!</definedName>
    <definedName name="対前年度比" localSheetId="0">#REF!</definedName>
    <definedName name="対前年度比">#REF!</definedName>
    <definedName name="第１表" localSheetId="1">#REF!</definedName>
    <definedName name="第１表" localSheetId="0">#REF!</definedName>
    <definedName name="第１表">#REF!</definedName>
    <definedName name="第１表の２" localSheetId="1">#REF!</definedName>
    <definedName name="第１表の２" localSheetId="0">#REF!</definedName>
    <definedName name="第１表の２">#REF!</definedName>
    <definedName name="第２表" localSheetId="1">#REF!</definedName>
    <definedName name="第２表" localSheetId="0">#REF!</definedName>
    <definedName name="第２表">#REF!</definedName>
    <definedName name="第３表" localSheetId="1">#REF!</definedName>
    <definedName name="第３表" localSheetId="0">#REF!</definedName>
    <definedName name="第３表">#REF!</definedName>
    <definedName name="第４表" localSheetId="1">#REF!</definedName>
    <definedName name="第４表" localSheetId="0">#REF!</definedName>
    <definedName name="第４表">#REF!</definedName>
    <definedName name="第４表の２" localSheetId="1">#REF!</definedName>
    <definedName name="第４表の２" localSheetId="0">#REF!</definedName>
    <definedName name="第４表の２">#REF!</definedName>
    <definedName name="第５表" localSheetId="1">#REF!</definedName>
    <definedName name="第５表" localSheetId="0">#REF!</definedName>
    <definedName name="第５表">#REF!</definedName>
    <definedName name="第６表" localSheetId="1">#REF!</definedName>
    <definedName name="第６表" localSheetId="0">#REF!</definedName>
    <definedName name="第６表">#REF!</definedName>
    <definedName name="第６表の２" localSheetId="1">#REF!</definedName>
    <definedName name="第６表の２" localSheetId="0">#REF!</definedName>
    <definedName name="第６表の２">#REF!</definedName>
    <definedName name="第６表の３" localSheetId="1">#REF!</definedName>
    <definedName name="第６表の３" localSheetId="0">#REF!</definedName>
    <definedName name="第６表の３">#REF!</definedName>
    <definedName name="第７表" localSheetId="1">#REF!</definedName>
    <definedName name="第７表" localSheetId="0">#REF!</definedName>
    <definedName name="第７表">#REF!</definedName>
    <definedName name="第７表の２" localSheetId="1">#REF!</definedName>
    <definedName name="第７表の２" localSheetId="0">#REF!</definedName>
    <definedName name="第７表の２">#REF!</definedName>
    <definedName name="第８表の２確定" localSheetId="1">#REF!</definedName>
    <definedName name="第８表の２確定" localSheetId="0">#REF!</definedName>
    <definedName name="第８表の２確定">#REF!</definedName>
    <definedName name="第８表の２返戻" localSheetId="1">#REF!</definedName>
    <definedName name="第８表の２返戻" localSheetId="0">#REF!</definedName>
    <definedName name="第８表の２返戻">#REF!</definedName>
    <definedName name="第８表確定" localSheetId="1">#REF!</definedName>
    <definedName name="第８表確定" localSheetId="0">#REF!</definedName>
    <definedName name="第８表確定">#REF!</definedName>
    <definedName name="第８表返戻" localSheetId="1">#REF!</definedName>
    <definedName name="第８表返戻" localSheetId="0">#REF!</definedName>
    <definedName name="第８表返戻">#REF!</definedName>
  </definedNames>
  <calcPr calcId="191029"/>
  <customWorkbookViews>
    <customWorkbookView name="社会保険診療報酬支払基金 - 個人用ビュー" guid="{6F28069D-A7F4-41D2-AA1B-4487F97E36F1}" mergeInterval="0" personalView="1" xWindow="6" yWindow="520" windowWidth="1249" windowHeight="304" tabRatio="840" activeSheetId="33"/>
  </customWorkbookViews>
</workbook>
</file>

<file path=xl/calcChain.xml><?xml version="1.0" encoding="utf-8"?>
<calcChain xmlns="http://schemas.openxmlformats.org/spreadsheetml/2006/main">
  <c r="C10" i="27" l="1"/>
  <c r="C12" i="27"/>
  <c r="D12" i="27" s="1"/>
  <c r="C14" i="27"/>
  <c r="D14" i="27" s="1"/>
  <c r="C16" i="27"/>
  <c r="D16" i="27" s="1"/>
  <c r="C18" i="27"/>
  <c r="D18" i="27" s="1"/>
  <c r="C19" i="27"/>
  <c r="D19" i="27" s="1"/>
  <c r="C20" i="27"/>
  <c r="B22" i="27"/>
  <c r="B23" i="27"/>
  <c r="B24" i="27"/>
  <c r="B26" i="27"/>
  <c r="C27" i="27"/>
  <c r="D27" i="27" s="1"/>
  <c r="C28" i="27"/>
  <c r="C30" i="27"/>
  <c r="D30" i="27" s="1"/>
  <c r="B31" i="27"/>
  <c r="C32" i="27"/>
  <c r="B34" i="27"/>
  <c r="C35" i="27"/>
  <c r="C36" i="27"/>
  <c r="B38" i="27"/>
  <c r="B39" i="27"/>
  <c r="B40" i="27"/>
  <c r="B42" i="27"/>
  <c r="B43" i="27"/>
  <c r="C44" i="27"/>
  <c r="D44" i="27" s="1"/>
  <c r="C46" i="27"/>
  <c r="D46" i="27" s="1"/>
  <c r="C47" i="27"/>
  <c r="D47" i="27" s="1"/>
  <c r="C48" i="27"/>
  <c r="B50" i="27"/>
  <c r="C51" i="27"/>
  <c r="D51" i="27" s="1"/>
  <c r="C52" i="27"/>
  <c r="D52" i="27" s="1"/>
  <c r="C54" i="27"/>
  <c r="D54" i="27" s="1"/>
  <c r="C55" i="27"/>
  <c r="B9" i="27"/>
  <c r="B13" i="27"/>
  <c r="B17" i="27"/>
  <c r="B21" i="27"/>
  <c r="B25" i="27"/>
  <c r="B29" i="27"/>
  <c r="B33" i="27"/>
  <c r="B37" i="27"/>
  <c r="B41" i="27"/>
  <c r="B45" i="27"/>
  <c r="B49" i="27"/>
  <c r="B53" i="27"/>
  <c r="A7" i="20"/>
  <c r="A7" i="27"/>
  <c r="P2" i="27"/>
  <c r="A8" i="27"/>
  <c r="C9" i="27"/>
  <c r="C13" i="27"/>
  <c r="D13" i="27" s="1"/>
  <c r="C17" i="27"/>
  <c r="D17" i="27" s="1"/>
  <c r="C21" i="27"/>
  <c r="C25" i="27"/>
  <c r="D25" i="27" s="1"/>
  <c r="C29" i="27"/>
  <c r="D29" i="27" s="1"/>
  <c r="C33" i="27"/>
  <c r="C37" i="27"/>
  <c r="C41" i="27"/>
  <c r="C42" i="27"/>
  <c r="D42" i="27" s="1"/>
  <c r="C45" i="27"/>
  <c r="D45" i="27" s="1"/>
  <c r="C49" i="27"/>
  <c r="C53" i="27"/>
  <c r="D53" i="27" s="1"/>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F9" i="27"/>
  <c r="G9" i="27" s="1"/>
  <c r="F10" i="27"/>
  <c r="G10" i="27" s="1"/>
  <c r="F11" i="27"/>
  <c r="F12" i="27"/>
  <c r="G12" i="27" s="1"/>
  <c r="F13" i="27"/>
  <c r="G13" i="27" s="1"/>
  <c r="F14" i="27"/>
  <c r="G14" i="27" s="1"/>
  <c r="F15" i="27"/>
  <c r="G15" i="27" s="1"/>
  <c r="F16" i="27"/>
  <c r="G16" i="27" s="1"/>
  <c r="F17" i="27"/>
  <c r="G17" i="27" s="1"/>
  <c r="F18" i="27"/>
  <c r="G18" i="27" s="1"/>
  <c r="F19" i="27"/>
  <c r="G19" i="27" s="1"/>
  <c r="F20" i="27"/>
  <c r="F21" i="27"/>
  <c r="G21" i="27" s="1"/>
  <c r="F22" i="27"/>
  <c r="G22" i="27" s="1"/>
  <c r="F23" i="27"/>
  <c r="F24" i="27"/>
  <c r="G24" i="27" s="1"/>
  <c r="F25" i="27"/>
  <c r="G25" i="27" s="1"/>
  <c r="F26" i="27"/>
  <c r="G26" i="27" s="1"/>
  <c r="F27" i="27"/>
  <c r="G27" i="27" s="1"/>
  <c r="F28" i="27"/>
  <c r="G28" i="27" s="1"/>
  <c r="F29" i="27"/>
  <c r="G29" i="27" s="1"/>
  <c r="F30" i="27"/>
  <c r="F31" i="27"/>
  <c r="G31" i="27" s="1"/>
  <c r="F32" i="27"/>
  <c r="G32" i="27" s="1"/>
  <c r="F33" i="27"/>
  <c r="G33" i="27" s="1"/>
  <c r="F34" i="27"/>
  <c r="F35" i="27"/>
  <c r="F36" i="27"/>
  <c r="G36" i="27" s="1"/>
  <c r="F37" i="27"/>
  <c r="G37" i="27" s="1"/>
  <c r="F38" i="27"/>
  <c r="G38" i="27" s="1"/>
  <c r="F39" i="27"/>
  <c r="G39" i="27" s="1"/>
  <c r="F40" i="27"/>
  <c r="G40" i="27" s="1"/>
  <c r="F41" i="27"/>
  <c r="G41" i="27" s="1"/>
  <c r="F42" i="27"/>
  <c r="G42" i="27" s="1"/>
  <c r="F43" i="27"/>
  <c r="G43" i="27" s="1"/>
  <c r="F44" i="27"/>
  <c r="F45" i="27"/>
  <c r="G45" i="27" s="1"/>
  <c r="F46" i="27"/>
  <c r="G46" i="27" s="1"/>
  <c r="F47" i="27"/>
  <c r="G47" i="27" s="1"/>
  <c r="F48" i="27"/>
  <c r="F49" i="27"/>
  <c r="G49" i="27" s="1"/>
  <c r="F50" i="27"/>
  <c r="G50" i="27" s="1"/>
  <c r="F51" i="27"/>
  <c r="G51" i="27" s="1"/>
  <c r="F52" i="27"/>
  <c r="F53" i="27"/>
  <c r="G53" i="27" s="1"/>
  <c r="F54" i="27"/>
  <c r="F55" i="27"/>
  <c r="G55" i="27" s="1"/>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I9" i="27"/>
  <c r="I10" i="27"/>
  <c r="J10" i="27" s="1"/>
  <c r="I11" i="27"/>
  <c r="J11" i="27" s="1"/>
  <c r="I12" i="27"/>
  <c r="J12" i="27" s="1"/>
  <c r="I13" i="27"/>
  <c r="J13" i="27" s="1"/>
  <c r="I14" i="27"/>
  <c r="J14" i="27" s="1"/>
  <c r="I15" i="27"/>
  <c r="J15" i="27" s="1"/>
  <c r="I16" i="27"/>
  <c r="J16" i="27" s="1"/>
  <c r="I17" i="27"/>
  <c r="J17" i="27" s="1"/>
  <c r="I18" i="27"/>
  <c r="J18" i="27" s="1"/>
  <c r="I19" i="27"/>
  <c r="J19" i="27" s="1"/>
  <c r="I20" i="27"/>
  <c r="J20" i="27" s="1"/>
  <c r="I21" i="27"/>
  <c r="I22" i="27"/>
  <c r="I23" i="27"/>
  <c r="I24" i="27"/>
  <c r="J24" i="27" s="1"/>
  <c r="I25" i="27"/>
  <c r="J25" i="27" s="1"/>
  <c r="I26" i="27"/>
  <c r="J26" i="27" s="1"/>
  <c r="I27" i="27"/>
  <c r="J27" i="27" s="1"/>
  <c r="I28" i="27"/>
  <c r="I29" i="27"/>
  <c r="J29" i="27" s="1"/>
  <c r="I30" i="27"/>
  <c r="J30" i="27" s="1"/>
  <c r="I31" i="27"/>
  <c r="J31" i="27" s="1"/>
  <c r="I32" i="27"/>
  <c r="I33" i="27"/>
  <c r="J33" i="27" s="1"/>
  <c r="I34" i="27"/>
  <c r="I35" i="27"/>
  <c r="I36" i="27"/>
  <c r="J36" i="27" s="1"/>
  <c r="I37" i="27"/>
  <c r="J37" i="27" s="1"/>
  <c r="I38" i="27"/>
  <c r="J38" i="27" s="1"/>
  <c r="I39" i="27"/>
  <c r="J39" i="27" s="1"/>
  <c r="I40" i="27"/>
  <c r="J40" i="27" s="1"/>
  <c r="I41" i="27"/>
  <c r="J41" i="27" s="1"/>
  <c r="I42" i="27"/>
  <c r="J42" i="27" s="1"/>
  <c r="I43" i="27"/>
  <c r="J43" i="27" s="1"/>
  <c r="I44" i="27"/>
  <c r="J44" i="27" s="1"/>
  <c r="I45" i="27"/>
  <c r="J45" i="27" s="1"/>
  <c r="I46" i="27"/>
  <c r="J46" i="27" s="1"/>
  <c r="I47" i="27"/>
  <c r="J47" i="27" s="1"/>
  <c r="I48" i="27"/>
  <c r="J48" i="27" s="1"/>
  <c r="I49" i="27"/>
  <c r="J49" i="27" s="1"/>
  <c r="I50" i="27"/>
  <c r="J50" i="27" s="1"/>
  <c r="I51" i="27"/>
  <c r="J51" i="27" s="1"/>
  <c r="I52" i="27"/>
  <c r="J52" i="27" s="1"/>
  <c r="I53" i="27"/>
  <c r="J53" i="27" s="1"/>
  <c r="I54" i="27"/>
  <c r="J54" i="27" s="1"/>
  <c r="I55" i="27"/>
  <c r="J55" i="27" s="1"/>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L9" i="27"/>
  <c r="L10" i="27"/>
  <c r="M10" i="27" s="1"/>
  <c r="L11" i="27"/>
  <c r="M11" i="27" s="1"/>
  <c r="L12" i="27"/>
  <c r="L13" i="27"/>
  <c r="M13" i="27" s="1"/>
  <c r="L14" i="27"/>
  <c r="M14" i="27" s="1"/>
  <c r="L15" i="27"/>
  <c r="M15" i="27" s="1"/>
  <c r="L16" i="27"/>
  <c r="M16" i="27" s="1"/>
  <c r="L17" i="27"/>
  <c r="M17" i="27" s="1"/>
  <c r="L18" i="27"/>
  <c r="M18" i="27" s="1"/>
  <c r="L19" i="27"/>
  <c r="M19" i="27" s="1"/>
  <c r="L20" i="27"/>
  <c r="M20" i="27" s="1"/>
  <c r="L21" i="27"/>
  <c r="M21" i="27" s="1"/>
  <c r="L22" i="27"/>
  <c r="M22" i="27" s="1"/>
  <c r="L23" i="27"/>
  <c r="M23" i="27" s="1"/>
  <c r="L24" i="27"/>
  <c r="L25" i="27"/>
  <c r="M25" i="27" s="1"/>
  <c r="L26" i="27"/>
  <c r="M26" i="27" s="1"/>
  <c r="L27" i="27"/>
  <c r="M27" i="27" s="1"/>
  <c r="L28" i="27"/>
  <c r="L29" i="27"/>
  <c r="M29" i="27" s="1"/>
  <c r="L30" i="27"/>
  <c r="M30" i="27" s="1"/>
  <c r="L31" i="27"/>
  <c r="M31" i="27" s="1"/>
  <c r="L32" i="27"/>
  <c r="M32" i="27" s="1"/>
  <c r="L33" i="27"/>
  <c r="M33" i="27" s="1"/>
  <c r="L34" i="27"/>
  <c r="M34" i="27" s="1"/>
  <c r="L35" i="27"/>
  <c r="L36" i="27"/>
  <c r="L37" i="27"/>
  <c r="M37" i="27" s="1"/>
  <c r="L38" i="27"/>
  <c r="M38" i="27" s="1"/>
  <c r="L39" i="27"/>
  <c r="M39" i="27" s="1"/>
  <c r="L40" i="27"/>
  <c r="M40" i="27" s="1"/>
  <c r="L41" i="27"/>
  <c r="M41" i="27" s="1"/>
  <c r="L42" i="27"/>
  <c r="M42" i="27" s="1"/>
  <c r="L43" i="27"/>
  <c r="M43" i="27" s="1"/>
  <c r="L44" i="27"/>
  <c r="M44" i="27" s="1"/>
  <c r="L45" i="27"/>
  <c r="M45" i="27" s="1"/>
  <c r="L46" i="27"/>
  <c r="M46" i="27" s="1"/>
  <c r="L47" i="27"/>
  <c r="M47" i="27" s="1"/>
  <c r="L48" i="27"/>
  <c r="M48" i="27" s="1"/>
  <c r="L49" i="27"/>
  <c r="M49" i="27" s="1"/>
  <c r="L50" i="27"/>
  <c r="L51" i="27"/>
  <c r="M51" i="27" s="1"/>
  <c r="L52" i="27"/>
  <c r="M52" i="27" s="1"/>
  <c r="L53" i="27"/>
  <c r="M53" i="27" s="1"/>
  <c r="L54" i="27"/>
  <c r="M54" i="27" s="1"/>
  <c r="L55" i="27"/>
  <c r="M55" i="27" s="1"/>
  <c r="N9" i="27"/>
  <c r="N10" i="27"/>
  <c r="N11" i="27"/>
  <c r="N12" i="27"/>
  <c r="N13" i="27"/>
  <c r="N14" i="27"/>
  <c r="N15" i="27"/>
  <c r="N16" i="27"/>
  <c r="N17" i="27"/>
  <c r="N18" i="27"/>
  <c r="N19" i="27"/>
  <c r="N20" i="27"/>
  <c r="N21" i="27"/>
  <c r="N22" i="27"/>
  <c r="N23" i="27"/>
  <c r="N24" i="27"/>
  <c r="N25" i="27"/>
  <c r="N26" i="27"/>
  <c r="N27" i="27"/>
  <c r="N28" i="27"/>
  <c r="N29" i="27"/>
  <c r="N30" i="27"/>
  <c r="N31" i="27"/>
  <c r="N32" i="27"/>
  <c r="N33" i="27"/>
  <c r="N34" i="27"/>
  <c r="N35" i="27"/>
  <c r="N36" i="27"/>
  <c r="N37" i="27"/>
  <c r="N38" i="27"/>
  <c r="N39" i="27"/>
  <c r="N40" i="27"/>
  <c r="N41" i="27"/>
  <c r="N42" i="27"/>
  <c r="N43" i="27"/>
  <c r="N44" i="27"/>
  <c r="N45" i="27"/>
  <c r="N46" i="27"/>
  <c r="N47" i="27"/>
  <c r="N48" i="27"/>
  <c r="N49" i="27"/>
  <c r="N50" i="27"/>
  <c r="N51" i="27"/>
  <c r="N52" i="27"/>
  <c r="N53" i="27"/>
  <c r="N54" i="27"/>
  <c r="N55" i="27"/>
  <c r="O9" i="27"/>
  <c r="P9" i="27" s="1"/>
  <c r="O10" i="27"/>
  <c r="P10" i="27" s="1"/>
  <c r="O11" i="27"/>
  <c r="P11" i="27" s="1"/>
  <c r="O12" i="27"/>
  <c r="P12" i="27" s="1"/>
  <c r="O13" i="27"/>
  <c r="P13" i="27" s="1"/>
  <c r="O14" i="27"/>
  <c r="P14" i="27" s="1"/>
  <c r="O15" i="27"/>
  <c r="P15" i="27" s="1"/>
  <c r="O16" i="27"/>
  <c r="P16" i="27" s="1"/>
  <c r="O17" i="27"/>
  <c r="P17" i="27" s="1"/>
  <c r="O18" i="27"/>
  <c r="P18" i="27" s="1"/>
  <c r="O19" i="27"/>
  <c r="P19" i="27" s="1"/>
  <c r="O20" i="27"/>
  <c r="P20" i="27" s="1"/>
  <c r="O21" i="27"/>
  <c r="P21" i="27" s="1"/>
  <c r="O22" i="27"/>
  <c r="P22" i="27" s="1"/>
  <c r="O23" i="27"/>
  <c r="P23" i="27" s="1"/>
  <c r="O24" i="27"/>
  <c r="P24" i="27" s="1"/>
  <c r="O25" i="27"/>
  <c r="P25" i="27" s="1"/>
  <c r="O26" i="27"/>
  <c r="P26" i="27" s="1"/>
  <c r="O27" i="27"/>
  <c r="P27" i="27" s="1"/>
  <c r="O28" i="27"/>
  <c r="P28" i="27" s="1"/>
  <c r="O29" i="27"/>
  <c r="P29" i="27" s="1"/>
  <c r="O30" i="27"/>
  <c r="P30" i="27" s="1"/>
  <c r="O31" i="27"/>
  <c r="P31" i="27" s="1"/>
  <c r="O32" i="27"/>
  <c r="P32" i="27" s="1"/>
  <c r="O33" i="27"/>
  <c r="P33" i="27" s="1"/>
  <c r="O34" i="27"/>
  <c r="P34" i="27" s="1"/>
  <c r="O35" i="27"/>
  <c r="P35" i="27" s="1"/>
  <c r="O36" i="27"/>
  <c r="P36" i="27" s="1"/>
  <c r="O37" i="27"/>
  <c r="P37" i="27" s="1"/>
  <c r="O38" i="27"/>
  <c r="P38" i="27" s="1"/>
  <c r="O39" i="27"/>
  <c r="P39" i="27" s="1"/>
  <c r="O40" i="27"/>
  <c r="P40" i="27" s="1"/>
  <c r="O41" i="27"/>
  <c r="P41" i="27" s="1"/>
  <c r="O42" i="27"/>
  <c r="P42" i="27" s="1"/>
  <c r="O43" i="27"/>
  <c r="P43" i="27" s="1"/>
  <c r="O44" i="27"/>
  <c r="P44" i="27" s="1"/>
  <c r="O45" i="27"/>
  <c r="P45" i="27" s="1"/>
  <c r="O46" i="27"/>
  <c r="P46" i="27" s="1"/>
  <c r="O47" i="27"/>
  <c r="P47" i="27" s="1"/>
  <c r="O48" i="27"/>
  <c r="P48" i="27" s="1"/>
  <c r="O49" i="27"/>
  <c r="P49" i="27" s="1"/>
  <c r="O50" i="27"/>
  <c r="P50" i="27" s="1"/>
  <c r="O51" i="27"/>
  <c r="P51" i="27" s="1"/>
  <c r="O52" i="27"/>
  <c r="P52" i="27" s="1"/>
  <c r="O53" i="27"/>
  <c r="P53" i="27" s="1"/>
  <c r="O54" i="27"/>
  <c r="P54" i="27" s="1"/>
  <c r="O55" i="27"/>
  <c r="P55" i="27" s="1"/>
  <c r="M12" i="27"/>
  <c r="G20" i="27"/>
  <c r="M24" i="27"/>
  <c r="M28" i="27"/>
  <c r="G30" i="27"/>
  <c r="D33" i="27"/>
  <c r="D41" i="27"/>
  <c r="G44" i="27"/>
  <c r="D49" i="27"/>
  <c r="M50" i="27"/>
  <c r="G52" i="27"/>
  <c r="G54" i="27"/>
  <c r="P2" i="24"/>
  <c r="AE2" i="24"/>
  <c r="A9" i="24"/>
  <c r="E10" i="24"/>
  <c r="N10" i="24"/>
  <c r="E11" i="24"/>
  <c r="N11" i="24"/>
  <c r="E12" i="24"/>
  <c r="N12" i="24"/>
  <c r="E13" i="24"/>
  <c r="N13" i="24"/>
  <c r="E14" i="24"/>
  <c r="N14" i="24"/>
  <c r="E15" i="24"/>
  <c r="N15" i="24"/>
  <c r="E16" i="24"/>
  <c r="N16" i="24"/>
  <c r="E17" i="24"/>
  <c r="N17" i="24"/>
  <c r="E18" i="24"/>
  <c r="N18" i="24"/>
  <c r="E19" i="24"/>
  <c r="N19" i="24"/>
  <c r="E20" i="24"/>
  <c r="N20" i="24"/>
  <c r="E21" i="24"/>
  <c r="N21" i="24"/>
  <c r="E22" i="24"/>
  <c r="N22" i="24"/>
  <c r="B22" i="24" s="1"/>
  <c r="E23" i="24"/>
  <c r="N23" i="24"/>
  <c r="E24" i="24"/>
  <c r="N24" i="24"/>
  <c r="E25" i="24"/>
  <c r="N25" i="24"/>
  <c r="E26" i="24"/>
  <c r="N26" i="24"/>
  <c r="E27" i="24"/>
  <c r="N27" i="24"/>
  <c r="E28" i="24"/>
  <c r="N28" i="24"/>
  <c r="E29" i="24"/>
  <c r="N29" i="24"/>
  <c r="E30" i="24"/>
  <c r="N30" i="24"/>
  <c r="E31" i="24"/>
  <c r="N31" i="24"/>
  <c r="E32" i="24"/>
  <c r="N32" i="24"/>
  <c r="E33" i="24"/>
  <c r="N33" i="24"/>
  <c r="E34" i="24"/>
  <c r="N34" i="24"/>
  <c r="E35" i="24"/>
  <c r="N35" i="24"/>
  <c r="E36" i="24"/>
  <c r="N36" i="24"/>
  <c r="E37" i="24"/>
  <c r="N37" i="24"/>
  <c r="E38" i="24"/>
  <c r="N38" i="24"/>
  <c r="B38" i="24" s="1"/>
  <c r="E39" i="24"/>
  <c r="N39" i="24"/>
  <c r="E40" i="24"/>
  <c r="N40" i="24"/>
  <c r="E41" i="24"/>
  <c r="G41" i="24" s="1"/>
  <c r="N41" i="24"/>
  <c r="E42" i="24"/>
  <c r="N42" i="24"/>
  <c r="E43" i="24"/>
  <c r="N43" i="24"/>
  <c r="E44" i="24"/>
  <c r="N44" i="24"/>
  <c r="E45" i="24"/>
  <c r="N45" i="24"/>
  <c r="E46" i="24"/>
  <c r="N46" i="24"/>
  <c r="E47" i="24"/>
  <c r="N47" i="24"/>
  <c r="E48" i="24"/>
  <c r="N48" i="24"/>
  <c r="E49" i="24"/>
  <c r="N49" i="24"/>
  <c r="E50" i="24"/>
  <c r="B50" i="24" s="1"/>
  <c r="N50" i="24"/>
  <c r="E51" i="24"/>
  <c r="G51" i="24" s="1"/>
  <c r="N51" i="24"/>
  <c r="E52" i="24"/>
  <c r="N52" i="24"/>
  <c r="E53" i="24"/>
  <c r="N53" i="24"/>
  <c r="E54" i="24"/>
  <c r="N54" i="24"/>
  <c r="E55" i="24"/>
  <c r="G55" i="24" s="1"/>
  <c r="N55" i="24"/>
  <c r="E56" i="24"/>
  <c r="N56" i="24"/>
  <c r="F10" i="24"/>
  <c r="O10" i="24"/>
  <c r="F11" i="24"/>
  <c r="O11" i="24"/>
  <c r="F12" i="24"/>
  <c r="O12" i="24"/>
  <c r="F13" i="24"/>
  <c r="O13" i="24"/>
  <c r="F14" i="24"/>
  <c r="O14" i="24"/>
  <c r="F15" i="24"/>
  <c r="O15" i="24"/>
  <c r="F16" i="24"/>
  <c r="C16" i="24" s="1"/>
  <c r="O16" i="24"/>
  <c r="F17" i="24"/>
  <c r="O17" i="24"/>
  <c r="F18" i="24"/>
  <c r="O18" i="24"/>
  <c r="F19" i="24"/>
  <c r="O19" i="24"/>
  <c r="F20" i="24"/>
  <c r="C20" i="24" s="1"/>
  <c r="O20" i="24"/>
  <c r="F21" i="24"/>
  <c r="O21" i="24"/>
  <c r="F22" i="24"/>
  <c r="G22" i="24" s="1"/>
  <c r="O22" i="24"/>
  <c r="F23" i="24"/>
  <c r="O23" i="24"/>
  <c r="F24" i="24"/>
  <c r="O24" i="24"/>
  <c r="F25" i="24"/>
  <c r="C25" i="24" s="1"/>
  <c r="O25" i="24"/>
  <c r="F26" i="24"/>
  <c r="G26" i="24" s="1"/>
  <c r="O26" i="24"/>
  <c r="F27" i="24"/>
  <c r="O27" i="24"/>
  <c r="F28" i="24"/>
  <c r="C28" i="24" s="1"/>
  <c r="O28" i="24"/>
  <c r="F29" i="24"/>
  <c r="O29" i="24"/>
  <c r="F30" i="24"/>
  <c r="O30" i="24"/>
  <c r="F31" i="24"/>
  <c r="O31" i="24"/>
  <c r="F32" i="24"/>
  <c r="O32" i="24"/>
  <c r="F33" i="24"/>
  <c r="C33" i="24" s="1"/>
  <c r="O33" i="24"/>
  <c r="F34" i="24"/>
  <c r="G34" i="24" s="1"/>
  <c r="O34" i="24"/>
  <c r="F35" i="24"/>
  <c r="O35" i="24"/>
  <c r="F36" i="24"/>
  <c r="C36" i="24" s="1"/>
  <c r="O36" i="24"/>
  <c r="F37" i="24"/>
  <c r="O37" i="24"/>
  <c r="F38" i="24"/>
  <c r="G38" i="24" s="1"/>
  <c r="O38" i="24"/>
  <c r="F39" i="24"/>
  <c r="O39" i="24"/>
  <c r="F40" i="24"/>
  <c r="O40" i="24"/>
  <c r="F41" i="24"/>
  <c r="O41" i="24"/>
  <c r="F42" i="24"/>
  <c r="O42" i="24"/>
  <c r="F43" i="24"/>
  <c r="O43" i="24"/>
  <c r="F44" i="24"/>
  <c r="C44" i="24" s="1"/>
  <c r="O44" i="24"/>
  <c r="F45" i="24"/>
  <c r="O45" i="24"/>
  <c r="F46" i="24"/>
  <c r="O46" i="24"/>
  <c r="P46" i="24" s="1"/>
  <c r="F47" i="24"/>
  <c r="O47" i="24"/>
  <c r="F48" i="24"/>
  <c r="C48" i="24" s="1"/>
  <c r="O48" i="24"/>
  <c r="F49" i="24"/>
  <c r="C49" i="24" s="1"/>
  <c r="O49" i="24"/>
  <c r="F50" i="24"/>
  <c r="O50" i="24"/>
  <c r="F51" i="24"/>
  <c r="O51" i="24"/>
  <c r="F52" i="24"/>
  <c r="O52" i="24"/>
  <c r="F53" i="24"/>
  <c r="O53" i="24"/>
  <c r="F54" i="24"/>
  <c r="O54" i="24"/>
  <c r="F55" i="24"/>
  <c r="O55" i="24"/>
  <c r="F56" i="24"/>
  <c r="C56" i="24" s="1"/>
  <c r="O56"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J46" i="24" s="1"/>
  <c r="H47" i="24"/>
  <c r="H48" i="24"/>
  <c r="H49" i="24"/>
  <c r="H50" i="24"/>
  <c r="H51" i="24"/>
  <c r="H52" i="24"/>
  <c r="H53" i="24"/>
  <c r="H54" i="24"/>
  <c r="H55" i="24"/>
  <c r="H56" i="24"/>
  <c r="I10" i="24"/>
  <c r="I11" i="24"/>
  <c r="I12" i="24"/>
  <c r="I13" i="24"/>
  <c r="I14" i="24"/>
  <c r="I15" i="24"/>
  <c r="I16" i="24"/>
  <c r="I17" i="24"/>
  <c r="I18" i="24"/>
  <c r="I19" i="24"/>
  <c r="I20" i="24"/>
  <c r="I21" i="24"/>
  <c r="I22" i="24"/>
  <c r="I23" i="24"/>
  <c r="I24" i="24"/>
  <c r="I25" i="24"/>
  <c r="I26" i="24"/>
  <c r="I27" i="24"/>
  <c r="J27" i="24" s="1"/>
  <c r="I28" i="24"/>
  <c r="I29" i="24"/>
  <c r="I30" i="24"/>
  <c r="I31" i="24"/>
  <c r="I32" i="24"/>
  <c r="I33" i="24"/>
  <c r="J33" i="24" s="1"/>
  <c r="I34" i="24"/>
  <c r="I35" i="24"/>
  <c r="J35" i="24" s="1"/>
  <c r="I36" i="24"/>
  <c r="I37" i="24"/>
  <c r="I38" i="24"/>
  <c r="I39" i="24"/>
  <c r="J39" i="24" s="1"/>
  <c r="I40" i="24"/>
  <c r="I41" i="24"/>
  <c r="J41" i="24" s="1"/>
  <c r="I42" i="24"/>
  <c r="I43" i="24"/>
  <c r="J43" i="24" s="1"/>
  <c r="I44" i="24"/>
  <c r="I45" i="24"/>
  <c r="I46" i="24"/>
  <c r="I47" i="24"/>
  <c r="J47" i="24" s="1"/>
  <c r="I48" i="24"/>
  <c r="I49" i="24"/>
  <c r="J49" i="24" s="1"/>
  <c r="I50" i="24"/>
  <c r="I51" i="24"/>
  <c r="J51" i="24" s="1"/>
  <c r="I52" i="24"/>
  <c r="I53" i="24"/>
  <c r="I54" i="24"/>
  <c r="I55" i="24"/>
  <c r="J55" i="24" s="1"/>
  <c r="I56" i="24"/>
  <c r="K10" i="24"/>
  <c r="K11" i="24"/>
  <c r="K12" i="24"/>
  <c r="K13" i="24"/>
  <c r="K14" i="24"/>
  <c r="K15" i="24"/>
  <c r="K16" i="24"/>
  <c r="K17" i="24"/>
  <c r="K18" i="24"/>
  <c r="K19" i="24"/>
  <c r="K20" i="24"/>
  <c r="M20" i="24" s="1"/>
  <c r="K21" i="24"/>
  <c r="K22" i="24"/>
  <c r="M22" i="24" s="1"/>
  <c r="K23" i="24"/>
  <c r="K24" i="24"/>
  <c r="M24" i="24" s="1"/>
  <c r="K25" i="24"/>
  <c r="K26" i="24"/>
  <c r="M26" i="24" s="1"/>
  <c r="K27" i="24"/>
  <c r="K28" i="24"/>
  <c r="K29" i="24"/>
  <c r="K30" i="24"/>
  <c r="M30" i="24" s="1"/>
  <c r="K31" i="24"/>
  <c r="K32" i="24"/>
  <c r="K33" i="24"/>
  <c r="K34" i="24"/>
  <c r="M34" i="24" s="1"/>
  <c r="K35" i="24"/>
  <c r="K36" i="24"/>
  <c r="K37" i="24"/>
  <c r="K38" i="24"/>
  <c r="K39" i="24"/>
  <c r="K40" i="24"/>
  <c r="K41" i="24"/>
  <c r="K42" i="24"/>
  <c r="K43" i="24"/>
  <c r="K44" i="24"/>
  <c r="K45" i="24"/>
  <c r="K46" i="24"/>
  <c r="M46" i="24" s="1"/>
  <c r="K47" i="24"/>
  <c r="K48" i="24"/>
  <c r="M48" i="24" s="1"/>
  <c r="K49" i="24"/>
  <c r="K50" i="24"/>
  <c r="K51" i="24"/>
  <c r="K52" i="24"/>
  <c r="K53" i="24"/>
  <c r="K54" i="24"/>
  <c r="M54" i="24" s="1"/>
  <c r="K55" i="24"/>
  <c r="K56" i="24"/>
  <c r="L10" i="24"/>
  <c r="L11" i="24"/>
  <c r="L12" i="24"/>
  <c r="L13" i="24"/>
  <c r="L14" i="24"/>
  <c r="L15" i="24"/>
  <c r="L16" i="24"/>
  <c r="L17" i="24"/>
  <c r="L18" i="24"/>
  <c r="L19" i="24"/>
  <c r="L20" i="24"/>
  <c r="L21" i="24"/>
  <c r="L22" i="24"/>
  <c r="L23" i="24"/>
  <c r="L24" i="24"/>
  <c r="L25" i="24"/>
  <c r="M25" i="24" s="1"/>
  <c r="L26" i="24"/>
  <c r="L27" i="24"/>
  <c r="L28" i="24"/>
  <c r="L29" i="24"/>
  <c r="L30" i="24"/>
  <c r="L31" i="24"/>
  <c r="L32" i="24"/>
  <c r="L33" i="24"/>
  <c r="L34" i="24"/>
  <c r="L35" i="24"/>
  <c r="L36" i="24"/>
  <c r="L37" i="24"/>
  <c r="M37" i="24" s="1"/>
  <c r="L38" i="24"/>
  <c r="L39" i="24"/>
  <c r="L40" i="24"/>
  <c r="L41" i="24"/>
  <c r="M41" i="24" s="1"/>
  <c r="L42" i="24"/>
  <c r="L43" i="24"/>
  <c r="L44" i="24"/>
  <c r="L45" i="24"/>
  <c r="M45" i="24" s="1"/>
  <c r="L46" i="24"/>
  <c r="L47" i="24"/>
  <c r="L48" i="24"/>
  <c r="L49" i="24"/>
  <c r="L50" i="24"/>
  <c r="L51" i="24"/>
  <c r="L52" i="24"/>
  <c r="L53" i="24"/>
  <c r="M53" i="24" s="1"/>
  <c r="L54" i="24"/>
  <c r="L55" i="24"/>
  <c r="L56" i="24"/>
  <c r="Q10" i="24"/>
  <c r="Q11" i="24"/>
  <c r="Q12" i="24"/>
  <c r="Q13" i="24"/>
  <c r="Q14" i="24"/>
  <c r="Q15" i="24"/>
  <c r="Q16" i="24"/>
  <c r="Q17" i="24"/>
  <c r="Q18" i="24"/>
  <c r="Q19" i="24"/>
  <c r="Q20" i="24"/>
  <c r="Q21" i="24"/>
  <c r="Q22" i="24"/>
  <c r="S22" i="24" s="1"/>
  <c r="Q23" i="24"/>
  <c r="Q24" i="24"/>
  <c r="Q25" i="24"/>
  <c r="Q26" i="24"/>
  <c r="S26" i="24" s="1"/>
  <c r="Q27" i="24"/>
  <c r="Q28" i="24"/>
  <c r="S28" i="24" s="1"/>
  <c r="Q29" i="24"/>
  <c r="Q30" i="24"/>
  <c r="S30" i="24" s="1"/>
  <c r="Q31" i="24"/>
  <c r="Q32" i="24"/>
  <c r="Q33" i="24"/>
  <c r="Q34" i="24"/>
  <c r="S34" i="24" s="1"/>
  <c r="Q35" i="24"/>
  <c r="Q36" i="24"/>
  <c r="S36" i="24" s="1"/>
  <c r="Q37" i="24"/>
  <c r="Q38" i="24"/>
  <c r="Q39" i="24"/>
  <c r="Q40" i="24"/>
  <c r="Q41" i="24"/>
  <c r="Q42" i="24"/>
  <c r="S42" i="24" s="1"/>
  <c r="Q43" i="24"/>
  <c r="Q44" i="24"/>
  <c r="S44" i="24" s="1"/>
  <c r="Q45" i="24"/>
  <c r="Q46" i="24"/>
  <c r="S46" i="24" s="1"/>
  <c r="Q47" i="24"/>
  <c r="Q48" i="24"/>
  <c r="Q49" i="24"/>
  <c r="Q50" i="24"/>
  <c r="S50" i="24" s="1"/>
  <c r="Q51" i="24"/>
  <c r="Q52" i="24"/>
  <c r="S52" i="24" s="1"/>
  <c r="Q53" i="24"/>
  <c r="Q54" i="24"/>
  <c r="S54" i="24" s="1"/>
  <c r="Q55" i="24"/>
  <c r="Q56" i="24"/>
  <c r="R10" i="24"/>
  <c r="R11" i="24"/>
  <c r="R12" i="24"/>
  <c r="R13" i="24"/>
  <c r="R14" i="24"/>
  <c r="R15" i="24"/>
  <c r="R16" i="24"/>
  <c r="R17" i="24"/>
  <c r="R18" i="24"/>
  <c r="R19" i="24"/>
  <c r="R20" i="24"/>
  <c r="R21" i="24"/>
  <c r="R22" i="24"/>
  <c r="R23" i="24"/>
  <c r="S23" i="24" s="1"/>
  <c r="R24" i="24"/>
  <c r="R25" i="24"/>
  <c r="S25" i="24" s="1"/>
  <c r="R26" i="24"/>
  <c r="R27" i="24"/>
  <c r="S27" i="24" s="1"/>
  <c r="R28" i="24"/>
  <c r="R29" i="24"/>
  <c r="S29" i="24" s="1"/>
  <c r="R30" i="24"/>
  <c r="R31" i="24"/>
  <c r="S31" i="24" s="1"/>
  <c r="R32" i="24"/>
  <c r="R33" i="24"/>
  <c r="S33" i="24" s="1"/>
  <c r="R34" i="24"/>
  <c r="R35" i="24"/>
  <c r="S35" i="24" s="1"/>
  <c r="R36" i="24"/>
  <c r="R37" i="24"/>
  <c r="S37" i="24" s="1"/>
  <c r="R38" i="24"/>
  <c r="R39" i="24"/>
  <c r="S39" i="24" s="1"/>
  <c r="R40" i="24"/>
  <c r="R41" i="24"/>
  <c r="S41" i="24" s="1"/>
  <c r="R42" i="24"/>
  <c r="R43" i="24"/>
  <c r="S43" i="24" s="1"/>
  <c r="R44" i="24"/>
  <c r="R45" i="24"/>
  <c r="R46" i="24"/>
  <c r="R47" i="24"/>
  <c r="S47" i="24" s="1"/>
  <c r="R48" i="24"/>
  <c r="R49" i="24"/>
  <c r="S49" i="24" s="1"/>
  <c r="R50" i="24"/>
  <c r="R51" i="24"/>
  <c r="S51" i="24" s="1"/>
  <c r="R52" i="24"/>
  <c r="R53" i="24"/>
  <c r="S53" i="24" s="1"/>
  <c r="R54" i="24"/>
  <c r="R55" i="24"/>
  <c r="S55" i="24" s="1"/>
  <c r="R56" i="24"/>
  <c r="T10" i="24"/>
  <c r="T11" i="24"/>
  <c r="T12" i="24"/>
  <c r="T13" i="24"/>
  <c r="T14" i="24"/>
  <c r="T15" i="24"/>
  <c r="T16" i="24"/>
  <c r="T17" i="24"/>
  <c r="T18" i="24"/>
  <c r="T19" i="24"/>
  <c r="T20" i="24"/>
  <c r="T21" i="24"/>
  <c r="T22" i="24"/>
  <c r="T23" i="24"/>
  <c r="T24" i="24"/>
  <c r="V24" i="24" s="1"/>
  <c r="T25" i="24"/>
  <c r="T26" i="24"/>
  <c r="T27" i="24"/>
  <c r="T28" i="24"/>
  <c r="V28" i="24" s="1"/>
  <c r="T29" i="24"/>
  <c r="T30" i="24"/>
  <c r="T31" i="24"/>
  <c r="T32" i="24"/>
  <c r="T33" i="24"/>
  <c r="T34" i="24"/>
  <c r="T35" i="24"/>
  <c r="T36" i="24"/>
  <c r="T37" i="24"/>
  <c r="T38" i="24"/>
  <c r="T39" i="24"/>
  <c r="T40" i="24"/>
  <c r="V40" i="24" s="1"/>
  <c r="T41" i="24"/>
  <c r="T42" i="24"/>
  <c r="T43" i="24"/>
  <c r="T44" i="24"/>
  <c r="V44" i="24" s="1"/>
  <c r="T45" i="24"/>
  <c r="T46" i="24"/>
  <c r="T47" i="24"/>
  <c r="T48" i="24"/>
  <c r="T49" i="24"/>
  <c r="T50" i="24"/>
  <c r="T51" i="24"/>
  <c r="T52" i="24"/>
  <c r="V52" i="24" s="1"/>
  <c r="T53" i="24"/>
  <c r="T54" i="24"/>
  <c r="T55" i="24"/>
  <c r="T56" i="24"/>
  <c r="V56" i="24" s="1"/>
  <c r="U10" i="24"/>
  <c r="U11" i="24"/>
  <c r="U12" i="24"/>
  <c r="U13" i="24"/>
  <c r="U14" i="24"/>
  <c r="U15" i="24"/>
  <c r="U16" i="24"/>
  <c r="U17" i="24"/>
  <c r="U18" i="24"/>
  <c r="U19" i="24"/>
  <c r="U20" i="24"/>
  <c r="U21" i="24"/>
  <c r="V21" i="24" s="1"/>
  <c r="U22" i="24"/>
  <c r="U23" i="24"/>
  <c r="U24" i="24"/>
  <c r="U25" i="24"/>
  <c r="V25" i="24" s="1"/>
  <c r="U26" i="24"/>
  <c r="U27" i="24"/>
  <c r="V27" i="24" s="1"/>
  <c r="U28" i="24"/>
  <c r="U29" i="24"/>
  <c r="V29" i="24" s="1"/>
  <c r="U30" i="24"/>
  <c r="U31" i="24"/>
  <c r="V31" i="24" s="1"/>
  <c r="U32" i="24"/>
  <c r="U33" i="24"/>
  <c r="V33" i="24" s="1"/>
  <c r="U34" i="24"/>
  <c r="U35" i="24"/>
  <c r="V35" i="24" s="1"/>
  <c r="U36" i="24"/>
  <c r="U37" i="24"/>
  <c r="V37" i="24" s="1"/>
  <c r="U38" i="24"/>
  <c r="U39" i="24"/>
  <c r="V39" i="24" s="1"/>
  <c r="U40" i="24"/>
  <c r="U41" i="24"/>
  <c r="V41" i="24" s="1"/>
  <c r="U42" i="24"/>
  <c r="U43" i="24"/>
  <c r="V43" i="24" s="1"/>
  <c r="U44" i="24"/>
  <c r="U45" i="24"/>
  <c r="U46" i="24"/>
  <c r="U47" i="24"/>
  <c r="U48" i="24"/>
  <c r="U49" i="24"/>
  <c r="V49" i="24" s="1"/>
  <c r="U50" i="24"/>
  <c r="U51" i="24"/>
  <c r="U52" i="24"/>
  <c r="U53" i="24"/>
  <c r="V53" i="24" s="1"/>
  <c r="U54" i="24"/>
  <c r="U55" i="24"/>
  <c r="V55" i="24" s="1"/>
  <c r="U56" i="24"/>
  <c r="W10" i="24"/>
  <c r="W11" i="24"/>
  <c r="W12" i="24"/>
  <c r="W13" i="24"/>
  <c r="W14" i="24"/>
  <c r="W15" i="24"/>
  <c r="W16" i="24"/>
  <c r="W17" i="24"/>
  <c r="W18" i="24"/>
  <c r="W19" i="24"/>
  <c r="W20" i="24"/>
  <c r="W21" i="24"/>
  <c r="W22" i="24"/>
  <c r="W23" i="24"/>
  <c r="W24" i="24"/>
  <c r="Y24" i="24" s="1"/>
  <c r="W25" i="24"/>
  <c r="W26" i="24"/>
  <c r="W27" i="24"/>
  <c r="W28" i="24"/>
  <c r="W29" i="24"/>
  <c r="W30" i="24"/>
  <c r="W31" i="24"/>
  <c r="W32" i="24"/>
  <c r="W33" i="24"/>
  <c r="W34" i="24"/>
  <c r="W35" i="24"/>
  <c r="W36" i="24"/>
  <c r="W37" i="24"/>
  <c r="W38" i="24"/>
  <c r="W39" i="24"/>
  <c r="W40" i="24"/>
  <c r="W41" i="24"/>
  <c r="W42" i="24"/>
  <c r="W43" i="24"/>
  <c r="W44" i="24"/>
  <c r="W45" i="24"/>
  <c r="W46" i="24"/>
  <c r="W47" i="24"/>
  <c r="W48" i="24"/>
  <c r="W49" i="24"/>
  <c r="W50" i="24"/>
  <c r="W51" i="24"/>
  <c r="W52" i="24"/>
  <c r="W53" i="24"/>
  <c r="W54" i="24"/>
  <c r="W55" i="24"/>
  <c r="W56" i="24"/>
  <c r="X10" i="24"/>
  <c r="X11" i="24"/>
  <c r="X12" i="24"/>
  <c r="X13" i="24"/>
  <c r="X14" i="24"/>
  <c r="X15" i="24"/>
  <c r="X16" i="24"/>
  <c r="X17" i="24"/>
  <c r="X18" i="24"/>
  <c r="X19" i="24"/>
  <c r="X20" i="24"/>
  <c r="X21" i="24"/>
  <c r="X22" i="24"/>
  <c r="X23" i="24"/>
  <c r="X24" i="24"/>
  <c r="X25" i="24"/>
  <c r="Y25" i="24" s="1"/>
  <c r="X26" i="24"/>
  <c r="X27" i="24"/>
  <c r="Y27" i="24" s="1"/>
  <c r="X28" i="24"/>
  <c r="X29" i="24"/>
  <c r="Y29" i="24" s="1"/>
  <c r="X30" i="24"/>
  <c r="X31" i="24"/>
  <c r="X32" i="24"/>
  <c r="X33" i="24"/>
  <c r="Y33" i="24" s="1"/>
  <c r="X34" i="24"/>
  <c r="X35" i="24"/>
  <c r="X36" i="24"/>
  <c r="X37" i="24"/>
  <c r="Y37" i="24" s="1"/>
  <c r="X38" i="24"/>
  <c r="X39" i="24"/>
  <c r="X40" i="24"/>
  <c r="X41" i="24"/>
  <c r="Y41" i="24" s="1"/>
  <c r="X42" i="24"/>
  <c r="X43" i="24"/>
  <c r="X44" i="24"/>
  <c r="X45" i="24"/>
  <c r="Y45" i="24" s="1"/>
  <c r="X46" i="24"/>
  <c r="X47" i="24"/>
  <c r="X48" i="24"/>
  <c r="X49" i="24"/>
  <c r="Y49" i="24" s="1"/>
  <c r="X50" i="24"/>
  <c r="X51" i="24"/>
  <c r="Y51" i="24" s="1"/>
  <c r="X52" i="24"/>
  <c r="X53" i="24"/>
  <c r="Y53" i="24" s="1"/>
  <c r="X54" i="24"/>
  <c r="X55" i="24"/>
  <c r="X56" i="24"/>
  <c r="Z10" i="24"/>
  <c r="Z11" i="24"/>
  <c r="Z12" i="24"/>
  <c r="Z13" i="24"/>
  <c r="Z14" i="24"/>
  <c r="Z15" i="24"/>
  <c r="Z16" i="24"/>
  <c r="Z17" i="24"/>
  <c r="Z18" i="24"/>
  <c r="Z19" i="24"/>
  <c r="Z20" i="24"/>
  <c r="Z21" i="24"/>
  <c r="Z22" i="24"/>
  <c r="Z23" i="24"/>
  <c r="Z24" i="24"/>
  <c r="AB24" i="24" s="1"/>
  <c r="Z25" i="24"/>
  <c r="Z26" i="24"/>
  <c r="Z27" i="24"/>
  <c r="Z28" i="24"/>
  <c r="AB28" i="24" s="1"/>
  <c r="Z29" i="24"/>
  <c r="Z30" i="24"/>
  <c r="Z31" i="24"/>
  <c r="Z32" i="24"/>
  <c r="AB32" i="24" s="1"/>
  <c r="Z33" i="24"/>
  <c r="Z34" i="24"/>
  <c r="Z35" i="24"/>
  <c r="Z36" i="24"/>
  <c r="AB36" i="24" s="1"/>
  <c r="Z37" i="24"/>
  <c r="Z38" i="24"/>
  <c r="Z39" i="24"/>
  <c r="Z40" i="24"/>
  <c r="AB40" i="24" s="1"/>
  <c r="Z41" i="24"/>
  <c r="Z42" i="24"/>
  <c r="Z43" i="24"/>
  <c r="Z44" i="24"/>
  <c r="AB44" i="24" s="1"/>
  <c r="Z45" i="24"/>
  <c r="Z46" i="24"/>
  <c r="AB46" i="24" s="1"/>
  <c r="Z47" i="24"/>
  <c r="Z48" i="24"/>
  <c r="AB48" i="24" s="1"/>
  <c r="Z49" i="24"/>
  <c r="Z50" i="24"/>
  <c r="AB50" i="24" s="1"/>
  <c r="Z51" i="24"/>
  <c r="Z52" i="24"/>
  <c r="AB52" i="24" s="1"/>
  <c r="Z53" i="24"/>
  <c r="Z54" i="24"/>
  <c r="Z55" i="24"/>
  <c r="Z56" i="24"/>
  <c r="AB56" i="24" s="1"/>
  <c r="AA10" i="24"/>
  <c r="AA11" i="24"/>
  <c r="AA12" i="24"/>
  <c r="AA13" i="24"/>
  <c r="AA14" i="24"/>
  <c r="AA15" i="24"/>
  <c r="AA16" i="24"/>
  <c r="AA17" i="24"/>
  <c r="AA18" i="24"/>
  <c r="AA19" i="24"/>
  <c r="AA20" i="24"/>
  <c r="AA21" i="24"/>
  <c r="AA22" i="24"/>
  <c r="AA23" i="24"/>
  <c r="AB23" i="24" s="1"/>
  <c r="AA24" i="24"/>
  <c r="AA25" i="24"/>
  <c r="AA26" i="24"/>
  <c r="AA27" i="24"/>
  <c r="AA28" i="24"/>
  <c r="AA29" i="24"/>
  <c r="AA30" i="24"/>
  <c r="AA31" i="24"/>
  <c r="AA32" i="24"/>
  <c r="AA33" i="24"/>
  <c r="AA34" i="24"/>
  <c r="AA35" i="24"/>
  <c r="AA36" i="24"/>
  <c r="AA37" i="24"/>
  <c r="AA38" i="24"/>
  <c r="AA39" i="24"/>
  <c r="AB39" i="24" s="1"/>
  <c r="AA40" i="24"/>
  <c r="AA41" i="24"/>
  <c r="AA42" i="24"/>
  <c r="AA43" i="24"/>
  <c r="AA44" i="24"/>
  <c r="AA45" i="24"/>
  <c r="AA46" i="24"/>
  <c r="AA47" i="24"/>
  <c r="AB47" i="24" s="1"/>
  <c r="AA48" i="24"/>
  <c r="AA49" i="24"/>
  <c r="AA50" i="24"/>
  <c r="AA51" i="24"/>
  <c r="AB51" i="24" s="1"/>
  <c r="AA52" i="24"/>
  <c r="AA53" i="24"/>
  <c r="AA54" i="24"/>
  <c r="AA55" i="24"/>
  <c r="AB55" i="24" s="1"/>
  <c r="AA56" i="24"/>
  <c r="AC10" i="24"/>
  <c r="AC11" i="24"/>
  <c r="AC12" i="24"/>
  <c r="AC13" i="24"/>
  <c r="AC14" i="24"/>
  <c r="AC15" i="24"/>
  <c r="AC16" i="24"/>
  <c r="AC17" i="24"/>
  <c r="AC18" i="24"/>
  <c r="AC19" i="24"/>
  <c r="AC20" i="24"/>
  <c r="AC21" i="24"/>
  <c r="AC22" i="24"/>
  <c r="AC23" i="24"/>
  <c r="AC24" i="24"/>
  <c r="AC25" i="24"/>
  <c r="AC26" i="24"/>
  <c r="AE26" i="24" s="1"/>
  <c r="AC27" i="24"/>
  <c r="AC28" i="24"/>
  <c r="AC29" i="24"/>
  <c r="AC30" i="24"/>
  <c r="AC31" i="24"/>
  <c r="AC32" i="24"/>
  <c r="AC33" i="24"/>
  <c r="AC34" i="24"/>
  <c r="AE34" i="24" s="1"/>
  <c r="AC35" i="24"/>
  <c r="AC36" i="24"/>
  <c r="AC37" i="24"/>
  <c r="AC38" i="24"/>
  <c r="AC39" i="24"/>
  <c r="AC40" i="24"/>
  <c r="AC41" i="24"/>
  <c r="AC42" i="24"/>
  <c r="AC43" i="24"/>
  <c r="AC44" i="24"/>
  <c r="AE44" i="24" s="1"/>
  <c r="AC45" i="24"/>
  <c r="AC46" i="24"/>
  <c r="AC47" i="24"/>
  <c r="AC48" i="24"/>
  <c r="AC49" i="24"/>
  <c r="AC50" i="24"/>
  <c r="AE50" i="24" s="1"/>
  <c r="AC51" i="24"/>
  <c r="AC52" i="24"/>
  <c r="AC53" i="24"/>
  <c r="AC54" i="24"/>
  <c r="AC55" i="24"/>
  <c r="AC56" i="24"/>
  <c r="AD10" i="24"/>
  <c r="AD11" i="24"/>
  <c r="AD12" i="24"/>
  <c r="AD13" i="24"/>
  <c r="AD14" i="24"/>
  <c r="AD15" i="24"/>
  <c r="AD16" i="24"/>
  <c r="AD17" i="24"/>
  <c r="AD18" i="24"/>
  <c r="AD19" i="24"/>
  <c r="AD20" i="24"/>
  <c r="AD21" i="24"/>
  <c r="AD22" i="24"/>
  <c r="AD23" i="24"/>
  <c r="AD24" i="24"/>
  <c r="AD25" i="24"/>
  <c r="AE25" i="24" s="1"/>
  <c r="AD26" i="24"/>
  <c r="AD27" i="24"/>
  <c r="AD28" i="24"/>
  <c r="AD29" i="24"/>
  <c r="AD30" i="24"/>
  <c r="AD31" i="24"/>
  <c r="AD32" i="24"/>
  <c r="AD33" i="24"/>
  <c r="AD34" i="24"/>
  <c r="AD35" i="24"/>
  <c r="AD36" i="24"/>
  <c r="AD37" i="24"/>
  <c r="AE37" i="24" s="1"/>
  <c r="AD38" i="24"/>
  <c r="AD39" i="24"/>
  <c r="AD40" i="24"/>
  <c r="AD41" i="24"/>
  <c r="AE41" i="24" s="1"/>
  <c r="AD42" i="24"/>
  <c r="AD43" i="24"/>
  <c r="AD44" i="24"/>
  <c r="AD45" i="24"/>
  <c r="AE45" i="24" s="1"/>
  <c r="AD46" i="24"/>
  <c r="AD47" i="24"/>
  <c r="AD48" i="24"/>
  <c r="AD49" i="24"/>
  <c r="AE49" i="24" s="1"/>
  <c r="AD50" i="24"/>
  <c r="AD51" i="24"/>
  <c r="AD52" i="24"/>
  <c r="AD53" i="24"/>
  <c r="AE53" i="24" s="1"/>
  <c r="AD54" i="24"/>
  <c r="AD55" i="24"/>
  <c r="AD56" i="24"/>
  <c r="S20" i="24"/>
  <c r="M21" i="24"/>
  <c r="J23" i="24"/>
  <c r="V23" i="24"/>
  <c r="P24" i="24"/>
  <c r="G25" i="24"/>
  <c r="P26" i="24"/>
  <c r="AB27" i="24"/>
  <c r="M29" i="24"/>
  <c r="AE29" i="24"/>
  <c r="J31" i="24"/>
  <c r="AB31" i="24"/>
  <c r="V32" i="24"/>
  <c r="M33" i="24"/>
  <c r="AE33" i="24"/>
  <c r="P34" i="24"/>
  <c r="AB35" i="24"/>
  <c r="V36" i="24"/>
  <c r="M38" i="24"/>
  <c r="S38" i="24"/>
  <c r="P40" i="24"/>
  <c r="M42" i="24"/>
  <c r="P42" i="24"/>
  <c r="AE42" i="24"/>
  <c r="AB43" i="24"/>
  <c r="P44" i="24"/>
  <c r="S45" i="24"/>
  <c r="V45" i="24"/>
  <c r="V47" i="24"/>
  <c r="Y47" i="24"/>
  <c r="P48" i="24"/>
  <c r="V48" i="24"/>
  <c r="M49" i="24"/>
  <c r="M50" i="24"/>
  <c r="P50" i="24"/>
  <c r="V51" i="24"/>
  <c r="P52" i="24"/>
  <c r="G53" i="24"/>
  <c r="J54" i="24"/>
  <c r="P54" i="24"/>
  <c r="P56" i="24"/>
  <c r="M2" i="20"/>
  <c r="Y2" i="20"/>
  <c r="A9" i="20"/>
  <c r="B9" i="20"/>
  <c r="C9" i="20"/>
  <c r="D9" i="20"/>
  <c r="E9" i="20"/>
  <c r="F9" i="20"/>
  <c r="G9" i="20"/>
  <c r="H9" i="20"/>
  <c r="I9" i="20"/>
  <c r="J9" i="20"/>
  <c r="K9" i="20"/>
  <c r="L9" i="20"/>
  <c r="M9" i="20"/>
  <c r="N9" i="20"/>
  <c r="O9" i="20"/>
  <c r="P9" i="20"/>
  <c r="Q9" i="20"/>
  <c r="R9" i="20"/>
  <c r="S9" i="20"/>
  <c r="T9" i="20"/>
  <c r="U9" i="20"/>
  <c r="V9" i="20"/>
  <c r="W9" i="20"/>
  <c r="X9" i="20"/>
  <c r="Y9" i="20"/>
  <c r="B10" i="20"/>
  <c r="C10" i="20"/>
  <c r="D10" i="20"/>
  <c r="E10" i="20"/>
  <c r="F10" i="20"/>
  <c r="G10" i="20"/>
  <c r="H10" i="20"/>
  <c r="I10" i="20"/>
  <c r="J10" i="20"/>
  <c r="K10" i="20"/>
  <c r="L10" i="20"/>
  <c r="M10" i="20"/>
  <c r="N10" i="20"/>
  <c r="O10" i="20"/>
  <c r="P10" i="20"/>
  <c r="Q10" i="20"/>
  <c r="R10" i="20"/>
  <c r="S10" i="20"/>
  <c r="T10" i="20"/>
  <c r="U10" i="20"/>
  <c r="V10" i="20"/>
  <c r="W10" i="20"/>
  <c r="X10" i="20"/>
  <c r="Y10" i="20"/>
  <c r="B11" i="20"/>
  <c r="C11" i="20"/>
  <c r="D11" i="20"/>
  <c r="E11" i="20"/>
  <c r="F11" i="20"/>
  <c r="G11" i="20"/>
  <c r="H11" i="20"/>
  <c r="I11" i="20"/>
  <c r="J11" i="20"/>
  <c r="K11" i="20"/>
  <c r="L11" i="20"/>
  <c r="M11" i="20"/>
  <c r="N11" i="20"/>
  <c r="O11" i="20"/>
  <c r="P11" i="20"/>
  <c r="Q11" i="20"/>
  <c r="R11" i="20"/>
  <c r="S11" i="20"/>
  <c r="T11" i="20"/>
  <c r="U11" i="20"/>
  <c r="V11" i="20"/>
  <c r="W11" i="20"/>
  <c r="X11" i="20"/>
  <c r="Y11" i="20"/>
  <c r="B12" i="20"/>
  <c r="C12" i="20"/>
  <c r="D12" i="20"/>
  <c r="E12" i="20"/>
  <c r="F12" i="20"/>
  <c r="G12" i="20"/>
  <c r="H12" i="20"/>
  <c r="I12" i="20"/>
  <c r="J12" i="20"/>
  <c r="K12" i="20"/>
  <c r="L12" i="20"/>
  <c r="M12" i="20"/>
  <c r="N12" i="20"/>
  <c r="O12" i="20"/>
  <c r="P12" i="20"/>
  <c r="Q12" i="20"/>
  <c r="R12" i="20"/>
  <c r="S12" i="20"/>
  <c r="T12" i="20"/>
  <c r="U12" i="20"/>
  <c r="V12" i="20"/>
  <c r="W12" i="20"/>
  <c r="X12" i="20"/>
  <c r="Y12" i="20"/>
  <c r="B13" i="20"/>
  <c r="C13" i="20"/>
  <c r="D13" i="20"/>
  <c r="E13" i="20"/>
  <c r="F13" i="20"/>
  <c r="G13" i="20"/>
  <c r="H13" i="20"/>
  <c r="I13" i="20"/>
  <c r="J13" i="20"/>
  <c r="K13" i="20"/>
  <c r="L13" i="20"/>
  <c r="M13" i="20"/>
  <c r="N13" i="20"/>
  <c r="O13" i="20"/>
  <c r="P13" i="20"/>
  <c r="Q13" i="20"/>
  <c r="R13" i="20"/>
  <c r="S13" i="20"/>
  <c r="T13" i="20"/>
  <c r="U13" i="20"/>
  <c r="V13" i="20"/>
  <c r="W13" i="20"/>
  <c r="X13" i="20"/>
  <c r="Y13" i="20"/>
  <c r="B14" i="20"/>
  <c r="C14" i="20"/>
  <c r="D14" i="20"/>
  <c r="E14" i="20"/>
  <c r="F14" i="20"/>
  <c r="G14" i="20"/>
  <c r="H14" i="20"/>
  <c r="I14" i="20"/>
  <c r="J14" i="20"/>
  <c r="K14" i="20"/>
  <c r="L14" i="20"/>
  <c r="M14" i="20"/>
  <c r="N14" i="20"/>
  <c r="O14" i="20"/>
  <c r="P14" i="20"/>
  <c r="Q14" i="20"/>
  <c r="R14" i="20"/>
  <c r="S14" i="20"/>
  <c r="T14" i="20"/>
  <c r="U14" i="20"/>
  <c r="V14" i="20"/>
  <c r="W14" i="20"/>
  <c r="X14" i="20"/>
  <c r="Y14" i="20"/>
  <c r="B15" i="20"/>
  <c r="C15" i="20"/>
  <c r="D15" i="20"/>
  <c r="E15" i="20"/>
  <c r="F15" i="20"/>
  <c r="G15" i="20"/>
  <c r="H15" i="20"/>
  <c r="I15" i="20"/>
  <c r="J15" i="20"/>
  <c r="K15" i="20"/>
  <c r="L15" i="20"/>
  <c r="M15" i="20"/>
  <c r="N15" i="20"/>
  <c r="O15" i="20"/>
  <c r="P15" i="20"/>
  <c r="Q15" i="20"/>
  <c r="R15" i="20"/>
  <c r="S15" i="20"/>
  <c r="T15" i="20"/>
  <c r="U15" i="20"/>
  <c r="V15" i="20"/>
  <c r="W15" i="20"/>
  <c r="X15" i="20"/>
  <c r="Y15" i="20"/>
  <c r="B16" i="20"/>
  <c r="C16" i="20"/>
  <c r="D16" i="20"/>
  <c r="E16" i="20"/>
  <c r="F16" i="20"/>
  <c r="G16" i="20"/>
  <c r="H16" i="20"/>
  <c r="I16" i="20"/>
  <c r="J16" i="20"/>
  <c r="K16" i="20"/>
  <c r="L16" i="20"/>
  <c r="M16" i="20"/>
  <c r="N16" i="20"/>
  <c r="O16" i="20"/>
  <c r="P16" i="20"/>
  <c r="Q16" i="20"/>
  <c r="R16" i="20"/>
  <c r="S16" i="20"/>
  <c r="T16" i="20"/>
  <c r="U16" i="20"/>
  <c r="V16" i="20"/>
  <c r="W16" i="20"/>
  <c r="X16" i="20"/>
  <c r="Y16" i="20"/>
  <c r="B17" i="20"/>
  <c r="C17" i="20"/>
  <c r="D17" i="20"/>
  <c r="E17" i="20"/>
  <c r="F17" i="20"/>
  <c r="G17" i="20"/>
  <c r="H17" i="20"/>
  <c r="I17" i="20"/>
  <c r="J17" i="20"/>
  <c r="K17" i="20"/>
  <c r="L17" i="20"/>
  <c r="M17" i="20"/>
  <c r="N17" i="20"/>
  <c r="O17" i="20"/>
  <c r="P17" i="20"/>
  <c r="Q17" i="20"/>
  <c r="R17" i="20"/>
  <c r="S17" i="20"/>
  <c r="T17" i="20"/>
  <c r="U17" i="20"/>
  <c r="V17" i="20"/>
  <c r="W17" i="20"/>
  <c r="X17" i="20"/>
  <c r="Y17" i="20"/>
  <c r="B18" i="20"/>
  <c r="C18" i="20"/>
  <c r="D18" i="20"/>
  <c r="E18" i="20"/>
  <c r="F18" i="20"/>
  <c r="G18" i="20"/>
  <c r="H18" i="20"/>
  <c r="I18" i="20"/>
  <c r="J18" i="20"/>
  <c r="K18" i="20"/>
  <c r="L18" i="20"/>
  <c r="M18" i="20"/>
  <c r="N18" i="20"/>
  <c r="O18" i="20"/>
  <c r="P18" i="20"/>
  <c r="Q18" i="20"/>
  <c r="R18" i="20"/>
  <c r="S18" i="20"/>
  <c r="T18" i="20"/>
  <c r="U18" i="20"/>
  <c r="V18" i="20"/>
  <c r="W18" i="20"/>
  <c r="X18" i="20"/>
  <c r="Y18" i="20"/>
  <c r="B19" i="20"/>
  <c r="C19" i="20"/>
  <c r="D19" i="20"/>
  <c r="E19" i="20"/>
  <c r="F19" i="20"/>
  <c r="G19" i="20"/>
  <c r="H19" i="20"/>
  <c r="I19" i="20"/>
  <c r="J19" i="20"/>
  <c r="K19" i="20"/>
  <c r="L19" i="20"/>
  <c r="M19" i="20"/>
  <c r="N19" i="20"/>
  <c r="O19" i="20"/>
  <c r="P19" i="20"/>
  <c r="Q19" i="20"/>
  <c r="R19" i="20"/>
  <c r="S19" i="20"/>
  <c r="T19" i="20"/>
  <c r="U19" i="20"/>
  <c r="V19" i="20"/>
  <c r="W19" i="20"/>
  <c r="X19" i="20"/>
  <c r="Y19" i="20"/>
  <c r="B20" i="20"/>
  <c r="C20" i="20"/>
  <c r="D20" i="20"/>
  <c r="E20" i="20"/>
  <c r="F20" i="20"/>
  <c r="G20" i="20"/>
  <c r="H20" i="20"/>
  <c r="I20" i="20"/>
  <c r="J20" i="20"/>
  <c r="K20" i="20"/>
  <c r="L20" i="20"/>
  <c r="M20" i="20"/>
  <c r="N20" i="20"/>
  <c r="O20" i="20"/>
  <c r="P20" i="20"/>
  <c r="Q20" i="20"/>
  <c r="R20" i="20"/>
  <c r="S20" i="20"/>
  <c r="T20" i="20"/>
  <c r="U20" i="20"/>
  <c r="V20" i="20"/>
  <c r="W20" i="20"/>
  <c r="X20" i="20"/>
  <c r="Y20" i="20"/>
  <c r="B21" i="20"/>
  <c r="C21" i="20"/>
  <c r="D21" i="20"/>
  <c r="E21" i="20"/>
  <c r="F21" i="20"/>
  <c r="G21" i="20"/>
  <c r="H21" i="20"/>
  <c r="I21" i="20"/>
  <c r="J21" i="20"/>
  <c r="K21" i="20"/>
  <c r="L21" i="20"/>
  <c r="M21" i="20"/>
  <c r="N21" i="20"/>
  <c r="O21" i="20"/>
  <c r="P21" i="20"/>
  <c r="Q21" i="20"/>
  <c r="R21" i="20"/>
  <c r="S21" i="20"/>
  <c r="T21" i="20"/>
  <c r="U21" i="20"/>
  <c r="V21" i="20"/>
  <c r="W21" i="20"/>
  <c r="X21" i="20"/>
  <c r="Y21" i="20"/>
  <c r="B22" i="20"/>
  <c r="C22" i="20"/>
  <c r="D22" i="20"/>
  <c r="E22" i="20"/>
  <c r="F22" i="20"/>
  <c r="G22" i="20"/>
  <c r="H22" i="20"/>
  <c r="I22" i="20"/>
  <c r="J22" i="20"/>
  <c r="K22" i="20"/>
  <c r="L22" i="20"/>
  <c r="M22" i="20"/>
  <c r="N22" i="20"/>
  <c r="O22" i="20"/>
  <c r="P22" i="20"/>
  <c r="Q22" i="20"/>
  <c r="R22" i="20"/>
  <c r="S22" i="20"/>
  <c r="T22" i="20"/>
  <c r="U22" i="20"/>
  <c r="V22" i="20"/>
  <c r="W22" i="20"/>
  <c r="X22" i="20"/>
  <c r="Y22" i="20"/>
  <c r="B23" i="20"/>
  <c r="C23" i="20"/>
  <c r="D23" i="20"/>
  <c r="E23" i="20"/>
  <c r="F23" i="20"/>
  <c r="G23" i="20"/>
  <c r="H23" i="20"/>
  <c r="I23" i="20"/>
  <c r="J23" i="20"/>
  <c r="K23" i="20"/>
  <c r="L23" i="20"/>
  <c r="M23" i="20"/>
  <c r="N23" i="20"/>
  <c r="O23" i="20"/>
  <c r="P23" i="20"/>
  <c r="Q23" i="20"/>
  <c r="R23" i="20"/>
  <c r="S23" i="20"/>
  <c r="T23" i="20"/>
  <c r="U23" i="20"/>
  <c r="V23" i="20"/>
  <c r="W23" i="20"/>
  <c r="X23" i="20"/>
  <c r="Y23" i="20"/>
  <c r="B24" i="20"/>
  <c r="C24" i="20"/>
  <c r="D24" i="20"/>
  <c r="E24" i="20"/>
  <c r="F24" i="20"/>
  <c r="G24" i="20"/>
  <c r="H24" i="20"/>
  <c r="I24" i="20"/>
  <c r="J24" i="20"/>
  <c r="K24" i="20"/>
  <c r="L24" i="20"/>
  <c r="M24" i="20"/>
  <c r="N24" i="20"/>
  <c r="O24" i="20"/>
  <c r="P24" i="20"/>
  <c r="Q24" i="20"/>
  <c r="R24" i="20"/>
  <c r="S24" i="20"/>
  <c r="T24" i="20"/>
  <c r="U24" i="20"/>
  <c r="V24" i="20"/>
  <c r="W24" i="20"/>
  <c r="X24" i="20"/>
  <c r="Y24" i="20"/>
  <c r="B25" i="20"/>
  <c r="C25" i="20"/>
  <c r="D25" i="20"/>
  <c r="E25" i="20"/>
  <c r="F25" i="20"/>
  <c r="G25" i="20"/>
  <c r="H25" i="20"/>
  <c r="I25" i="20"/>
  <c r="J25" i="20"/>
  <c r="K25" i="20"/>
  <c r="L25" i="20"/>
  <c r="M25" i="20"/>
  <c r="N25" i="20"/>
  <c r="O25" i="20"/>
  <c r="P25" i="20"/>
  <c r="Q25" i="20"/>
  <c r="R25" i="20"/>
  <c r="S25" i="20"/>
  <c r="T25" i="20"/>
  <c r="U25" i="20"/>
  <c r="V25" i="20"/>
  <c r="W25" i="20"/>
  <c r="X25" i="20"/>
  <c r="Y25" i="20"/>
  <c r="B26" i="20"/>
  <c r="C26" i="20"/>
  <c r="D26" i="20"/>
  <c r="E26" i="20"/>
  <c r="F26" i="20"/>
  <c r="G26" i="20"/>
  <c r="H26" i="20"/>
  <c r="I26" i="20"/>
  <c r="J26" i="20"/>
  <c r="K26" i="20"/>
  <c r="L26" i="20"/>
  <c r="M26" i="20"/>
  <c r="N26" i="20"/>
  <c r="O26" i="20"/>
  <c r="P26" i="20"/>
  <c r="Q26" i="20"/>
  <c r="R26" i="20"/>
  <c r="S26" i="20"/>
  <c r="T26" i="20"/>
  <c r="U26" i="20"/>
  <c r="V26" i="20"/>
  <c r="W26" i="20"/>
  <c r="X26" i="20"/>
  <c r="Y26" i="20"/>
  <c r="B27" i="20"/>
  <c r="C27" i="20"/>
  <c r="D27" i="20"/>
  <c r="E27" i="20"/>
  <c r="F27" i="20"/>
  <c r="G27" i="20"/>
  <c r="H27" i="20"/>
  <c r="I27" i="20"/>
  <c r="J27" i="20"/>
  <c r="K27" i="20"/>
  <c r="L27" i="20"/>
  <c r="M27" i="20"/>
  <c r="N27" i="20"/>
  <c r="O27" i="20"/>
  <c r="P27" i="20"/>
  <c r="Q27" i="20"/>
  <c r="R27" i="20"/>
  <c r="S27" i="20"/>
  <c r="T27" i="20"/>
  <c r="U27" i="20"/>
  <c r="V27" i="20"/>
  <c r="W27" i="20"/>
  <c r="X27" i="20"/>
  <c r="Y27" i="20"/>
  <c r="B28" i="20"/>
  <c r="C28" i="20"/>
  <c r="D28" i="20"/>
  <c r="E28" i="20"/>
  <c r="F28" i="20"/>
  <c r="G28" i="20"/>
  <c r="H28" i="20"/>
  <c r="I28" i="20"/>
  <c r="J28" i="20"/>
  <c r="K28" i="20"/>
  <c r="L28" i="20"/>
  <c r="M28" i="20"/>
  <c r="N28" i="20"/>
  <c r="O28" i="20"/>
  <c r="P28" i="20"/>
  <c r="Q28" i="20"/>
  <c r="R28" i="20"/>
  <c r="S28" i="20"/>
  <c r="T28" i="20"/>
  <c r="U28" i="20"/>
  <c r="V28" i="20"/>
  <c r="W28" i="20"/>
  <c r="X28" i="20"/>
  <c r="Y28" i="20"/>
  <c r="B29" i="20"/>
  <c r="C29" i="20"/>
  <c r="D29" i="20"/>
  <c r="E29" i="20"/>
  <c r="F29" i="20"/>
  <c r="G29" i="20"/>
  <c r="H29" i="20"/>
  <c r="I29" i="20"/>
  <c r="J29" i="20"/>
  <c r="K29" i="20"/>
  <c r="L29" i="20"/>
  <c r="M29" i="20"/>
  <c r="N29" i="20"/>
  <c r="O29" i="20"/>
  <c r="P29" i="20"/>
  <c r="Q29" i="20"/>
  <c r="R29" i="20"/>
  <c r="S29" i="20"/>
  <c r="T29" i="20"/>
  <c r="U29" i="20"/>
  <c r="V29" i="20"/>
  <c r="W29" i="20"/>
  <c r="X29" i="20"/>
  <c r="Y29" i="20"/>
  <c r="B30" i="20"/>
  <c r="C30" i="20"/>
  <c r="D30" i="20"/>
  <c r="E30" i="20"/>
  <c r="F30" i="20"/>
  <c r="G30" i="20"/>
  <c r="H30" i="20"/>
  <c r="I30" i="20"/>
  <c r="J30" i="20"/>
  <c r="K30" i="20"/>
  <c r="L30" i="20"/>
  <c r="M30" i="20"/>
  <c r="N30" i="20"/>
  <c r="O30" i="20"/>
  <c r="P30" i="20"/>
  <c r="Q30" i="20"/>
  <c r="R30" i="20"/>
  <c r="S30" i="20"/>
  <c r="T30" i="20"/>
  <c r="U30" i="20"/>
  <c r="V30" i="20"/>
  <c r="W30" i="20"/>
  <c r="X30" i="20"/>
  <c r="Y30" i="20"/>
  <c r="B31" i="20"/>
  <c r="C31" i="20"/>
  <c r="D31" i="20"/>
  <c r="E31" i="20"/>
  <c r="F31" i="20"/>
  <c r="G31" i="20"/>
  <c r="H31" i="20"/>
  <c r="I31" i="20"/>
  <c r="J31" i="20"/>
  <c r="K31" i="20"/>
  <c r="L31" i="20"/>
  <c r="M31" i="20"/>
  <c r="N31" i="20"/>
  <c r="O31" i="20"/>
  <c r="P31" i="20"/>
  <c r="Q31" i="20"/>
  <c r="R31" i="20"/>
  <c r="S31" i="20"/>
  <c r="T31" i="20"/>
  <c r="U31" i="20"/>
  <c r="V31" i="20"/>
  <c r="W31" i="20"/>
  <c r="X31" i="20"/>
  <c r="Y31" i="20"/>
  <c r="B32" i="20"/>
  <c r="C32" i="20"/>
  <c r="D32" i="20"/>
  <c r="E32" i="20"/>
  <c r="F32" i="20"/>
  <c r="G32" i="20"/>
  <c r="H32" i="20"/>
  <c r="I32" i="20"/>
  <c r="J32" i="20"/>
  <c r="K32" i="20"/>
  <c r="L32" i="20"/>
  <c r="M32" i="20"/>
  <c r="N32" i="20"/>
  <c r="O32" i="20"/>
  <c r="P32" i="20"/>
  <c r="Q32" i="20"/>
  <c r="R32" i="20"/>
  <c r="S32" i="20"/>
  <c r="T32" i="20"/>
  <c r="U32" i="20"/>
  <c r="V32" i="20"/>
  <c r="W32" i="20"/>
  <c r="X32" i="20"/>
  <c r="Y32" i="20"/>
  <c r="B33" i="20"/>
  <c r="C33" i="20"/>
  <c r="D33" i="20"/>
  <c r="E33" i="20"/>
  <c r="F33" i="20"/>
  <c r="G33" i="20"/>
  <c r="H33" i="20"/>
  <c r="I33" i="20"/>
  <c r="J33" i="20"/>
  <c r="K33" i="20"/>
  <c r="L33" i="20"/>
  <c r="M33" i="20"/>
  <c r="N33" i="20"/>
  <c r="O33" i="20"/>
  <c r="P33" i="20"/>
  <c r="Q33" i="20"/>
  <c r="R33" i="20"/>
  <c r="S33" i="20"/>
  <c r="T33" i="20"/>
  <c r="U33" i="20"/>
  <c r="V33" i="20"/>
  <c r="W33" i="20"/>
  <c r="X33" i="20"/>
  <c r="Y33" i="20"/>
  <c r="B34" i="20"/>
  <c r="C34" i="20"/>
  <c r="D34" i="20"/>
  <c r="E34" i="20"/>
  <c r="F34" i="20"/>
  <c r="G34" i="20"/>
  <c r="H34" i="20"/>
  <c r="I34" i="20"/>
  <c r="J34" i="20"/>
  <c r="K34" i="20"/>
  <c r="L34" i="20"/>
  <c r="M34" i="20"/>
  <c r="N34" i="20"/>
  <c r="O34" i="20"/>
  <c r="P34" i="20"/>
  <c r="Q34" i="20"/>
  <c r="R34" i="20"/>
  <c r="S34" i="20"/>
  <c r="T34" i="20"/>
  <c r="U34" i="20"/>
  <c r="V34" i="20"/>
  <c r="W34" i="20"/>
  <c r="X34" i="20"/>
  <c r="Y34" i="20"/>
  <c r="B35" i="20"/>
  <c r="C35" i="20"/>
  <c r="D35" i="20"/>
  <c r="E35" i="20"/>
  <c r="F35" i="20"/>
  <c r="G35" i="20"/>
  <c r="H35" i="20"/>
  <c r="I35" i="20"/>
  <c r="J35" i="20"/>
  <c r="K35" i="20"/>
  <c r="L35" i="20"/>
  <c r="M35" i="20"/>
  <c r="N35" i="20"/>
  <c r="O35" i="20"/>
  <c r="P35" i="20"/>
  <c r="Q35" i="20"/>
  <c r="R35" i="20"/>
  <c r="S35" i="20"/>
  <c r="T35" i="20"/>
  <c r="U35" i="20"/>
  <c r="V35" i="20"/>
  <c r="W35" i="20"/>
  <c r="X35" i="20"/>
  <c r="Y35" i="20"/>
  <c r="B36" i="20"/>
  <c r="C36" i="20"/>
  <c r="D36" i="20"/>
  <c r="E36" i="20"/>
  <c r="F36" i="20"/>
  <c r="G36" i="20"/>
  <c r="H36" i="20"/>
  <c r="I36" i="20"/>
  <c r="J36" i="20"/>
  <c r="K36" i="20"/>
  <c r="L36" i="20"/>
  <c r="M36" i="20"/>
  <c r="N36" i="20"/>
  <c r="O36" i="20"/>
  <c r="P36" i="20"/>
  <c r="Q36" i="20"/>
  <c r="R36" i="20"/>
  <c r="S36" i="20"/>
  <c r="T36" i="20"/>
  <c r="U36" i="20"/>
  <c r="V36" i="20"/>
  <c r="W36" i="20"/>
  <c r="X36" i="20"/>
  <c r="Y36" i="20"/>
  <c r="B37" i="20"/>
  <c r="C37" i="20"/>
  <c r="D37" i="20"/>
  <c r="E37" i="20"/>
  <c r="F37" i="20"/>
  <c r="G37" i="20"/>
  <c r="H37" i="20"/>
  <c r="I37" i="20"/>
  <c r="J37" i="20"/>
  <c r="K37" i="20"/>
  <c r="L37" i="20"/>
  <c r="M37" i="20"/>
  <c r="N37" i="20"/>
  <c r="O37" i="20"/>
  <c r="P37" i="20"/>
  <c r="Q37" i="20"/>
  <c r="R37" i="20"/>
  <c r="S37" i="20"/>
  <c r="T37" i="20"/>
  <c r="U37" i="20"/>
  <c r="V37" i="20"/>
  <c r="W37" i="20"/>
  <c r="X37" i="20"/>
  <c r="Y37" i="20"/>
  <c r="B38" i="20"/>
  <c r="C38" i="20"/>
  <c r="D38" i="20"/>
  <c r="E38" i="20"/>
  <c r="F38" i="20"/>
  <c r="G38" i="20"/>
  <c r="H38" i="20"/>
  <c r="I38" i="20"/>
  <c r="J38" i="20"/>
  <c r="K38" i="20"/>
  <c r="L38" i="20"/>
  <c r="M38" i="20"/>
  <c r="N38" i="20"/>
  <c r="O38" i="20"/>
  <c r="P38" i="20"/>
  <c r="Q38" i="20"/>
  <c r="R38" i="20"/>
  <c r="S38" i="20"/>
  <c r="T38" i="20"/>
  <c r="U38" i="20"/>
  <c r="V38" i="20"/>
  <c r="W38" i="20"/>
  <c r="X38" i="20"/>
  <c r="Y38" i="20"/>
  <c r="B39" i="20"/>
  <c r="C39" i="20"/>
  <c r="D39" i="20"/>
  <c r="E39" i="20"/>
  <c r="F39" i="20"/>
  <c r="G39" i="20"/>
  <c r="H39" i="20"/>
  <c r="I39" i="20"/>
  <c r="J39" i="20"/>
  <c r="K39" i="20"/>
  <c r="L39" i="20"/>
  <c r="M39" i="20"/>
  <c r="N39" i="20"/>
  <c r="O39" i="20"/>
  <c r="P39" i="20"/>
  <c r="Q39" i="20"/>
  <c r="R39" i="20"/>
  <c r="S39" i="20"/>
  <c r="T39" i="20"/>
  <c r="U39" i="20"/>
  <c r="V39" i="20"/>
  <c r="W39" i="20"/>
  <c r="X39" i="20"/>
  <c r="Y39" i="20"/>
  <c r="B40" i="20"/>
  <c r="C40" i="20"/>
  <c r="D40" i="20"/>
  <c r="E40" i="20"/>
  <c r="F40" i="20"/>
  <c r="G40" i="20"/>
  <c r="H40" i="20"/>
  <c r="I40" i="20"/>
  <c r="J40" i="20"/>
  <c r="K40" i="20"/>
  <c r="L40" i="20"/>
  <c r="M40" i="20"/>
  <c r="N40" i="20"/>
  <c r="O40" i="20"/>
  <c r="P40" i="20"/>
  <c r="Q40" i="20"/>
  <c r="R40" i="20"/>
  <c r="S40" i="20"/>
  <c r="T40" i="20"/>
  <c r="U40" i="20"/>
  <c r="V40" i="20"/>
  <c r="W40" i="20"/>
  <c r="X40" i="20"/>
  <c r="Y40" i="20"/>
  <c r="B41" i="20"/>
  <c r="C41" i="20"/>
  <c r="D41" i="20"/>
  <c r="E41" i="20"/>
  <c r="F41" i="20"/>
  <c r="G41" i="20"/>
  <c r="H41" i="20"/>
  <c r="I41" i="20"/>
  <c r="J41" i="20"/>
  <c r="K41" i="20"/>
  <c r="L41" i="20"/>
  <c r="M41" i="20"/>
  <c r="N41" i="20"/>
  <c r="O41" i="20"/>
  <c r="P41" i="20"/>
  <c r="Q41" i="20"/>
  <c r="R41" i="20"/>
  <c r="S41" i="20"/>
  <c r="T41" i="20"/>
  <c r="U41" i="20"/>
  <c r="V41" i="20"/>
  <c r="W41" i="20"/>
  <c r="X41" i="20"/>
  <c r="Y41" i="20"/>
  <c r="B42" i="20"/>
  <c r="C42" i="20"/>
  <c r="D42" i="20"/>
  <c r="E42" i="20"/>
  <c r="F42" i="20"/>
  <c r="G42" i="20"/>
  <c r="H42" i="20"/>
  <c r="I42" i="20"/>
  <c r="J42" i="20"/>
  <c r="K42" i="20"/>
  <c r="L42" i="20"/>
  <c r="M42" i="20"/>
  <c r="N42" i="20"/>
  <c r="O42" i="20"/>
  <c r="P42" i="20"/>
  <c r="Q42" i="20"/>
  <c r="R42" i="20"/>
  <c r="S42" i="20"/>
  <c r="T42" i="20"/>
  <c r="U42" i="20"/>
  <c r="V42" i="20"/>
  <c r="W42" i="20"/>
  <c r="X42" i="20"/>
  <c r="Y42" i="20"/>
  <c r="B43" i="20"/>
  <c r="C43" i="20"/>
  <c r="D43" i="20"/>
  <c r="E43" i="20"/>
  <c r="F43" i="20"/>
  <c r="G43" i="20"/>
  <c r="H43" i="20"/>
  <c r="I43" i="20"/>
  <c r="J43" i="20"/>
  <c r="K43" i="20"/>
  <c r="L43" i="20"/>
  <c r="M43" i="20"/>
  <c r="N43" i="20"/>
  <c r="O43" i="20"/>
  <c r="P43" i="20"/>
  <c r="Q43" i="20"/>
  <c r="R43" i="20"/>
  <c r="S43" i="20"/>
  <c r="T43" i="20"/>
  <c r="U43" i="20"/>
  <c r="V43" i="20"/>
  <c r="W43" i="20"/>
  <c r="X43" i="20"/>
  <c r="Y43" i="20"/>
  <c r="B44" i="20"/>
  <c r="C44" i="20"/>
  <c r="D44" i="20"/>
  <c r="E44" i="20"/>
  <c r="F44" i="20"/>
  <c r="G44" i="20"/>
  <c r="H44" i="20"/>
  <c r="I44" i="20"/>
  <c r="J44" i="20"/>
  <c r="K44" i="20"/>
  <c r="L44" i="20"/>
  <c r="M44" i="20"/>
  <c r="N44" i="20"/>
  <c r="O44" i="20"/>
  <c r="P44" i="20"/>
  <c r="Q44" i="20"/>
  <c r="R44" i="20"/>
  <c r="S44" i="20"/>
  <c r="T44" i="20"/>
  <c r="U44" i="20"/>
  <c r="V44" i="20"/>
  <c r="W44" i="20"/>
  <c r="X44" i="20"/>
  <c r="Y44" i="20"/>
  <c r="B45" i="20"/>
  <c r="C45" i="20"/>
  <c r="D45" i="20"/>
  <c r="E45" i="20"/>
  <c r="F45" i="20"/>
  <c r="G45" i="20"/>
  <c r="H45" i="20"/>
  <c r="I45" i="20"/>
  <c r="J45" i="20"/>
  <c r="K45" i="20"/>
  <c r="L45" i="20"/>
  <c r="M45" i="20"/>
  <c r="N45" i="20"/>
  <c r="O45" i="20"/>
  <c r="P45" i="20"/>
  <c r="Q45" i="20"/>
  <c r="R45" i="20"/>
  <c r="S45" i="20"/>
  <c r="T45" i="20"/>
  <c r="U45" i="20"/>
  <c r="V45" i="20"/>
  <c r="W45" i="20"/>
  <c r="X45" i="20"/>
  <c r="Y45" i="20"/>
  <c r="B46" i="20"/>
  <c r="C46" i="20"/>
  <c r="D46" i="20"/>
  <c r="E46" i="20"/>
  <c r="F46" i="20"/>
  <c r="G46" i="20"/>
  <c r="H46" i="20"/>
  <c r="I46" i="20"/>
  <c r="J46" i="20"/>
  <c r="K46" i="20"/>
  <c r="L46" i="20"/>
  <c r="M46" i="20"/>
  <c r="N46" i="20"/>
  <c r="O46" i="20"/>
  <c r="P46" i="20"/>
  <c r="Q46" i="20"/>
  <c r="R46" i="20"/>
  <c r="S46" i="20"/>
  <c r="T46" i="20"/>
  <c r="U46" i="20"/>
  <c r="V46" i="20"/>
  <c r="W46" i="20"/>
  <c r="X46" i="20"/>
  <c r="Y46" i="20"/>
  <c r="B47" i="20"/>
  <c r="C47" i="20"/>
  <c r="D47" i="20"/>
  <c r="E47" i="20"/>
  <c r="F47" i="20"/>
  <c r="G47" i="20"/>
  <c r="H47" i="20"/>
  <c r="I47" i="20"/>
  <c r="J47" i="20"/>
  <c r="K47" i="20"/>
  <c r="L47" i="20"/>
  <c r="M47" i="20"/>
  <c r="N47" i="20"/>
  <c r="O47" i="20"/>
  <c r="P47" i="20"/>
  <c r="Q47" i="20"/>
  <c r="R47" i="20"/>
  <c r="S47" i="20"/>
  <c r="T47" i="20"/>
  <c r="U47" i="20"/>
  <c r="V47" i="20"/>
  <c r="W47" i="20"/>
  <c r="X47" i="20"/>
  <c r="Y47" i="20"/>
  <c r="B48" i="20"/>
  <c r="C48" i="20"/>
  <c r="D48" i="20"/>
  <c r="E48" i="20"/>
  <c r="F48" i="20"/>
  <c r="G48" i="20"/>
  <c r="H48" i="20"/>
  <c r="I48" i="20"/>
  <c r="J48" i="20"/>
  <c r="K48" i="20"/>
  <c r="L48" i="20"/>
  <c r="M48" i="20"/>
  <c r="N48" i="20"/>
  <c r="O48" i="20"/>
  <c r="P48" i="20"/>
  <c r="Q48" i="20"/>
  <c r="R48" i="20"/>
  <c r="S48" i="20"/>
  <c r="T48" i="20"/>
  <c r="U48" i="20"/>
  <c r="V48" i="20"/>
  <c r="W48" i="20"/>
  <c r="X48" i="20"/>
  <c r="Y48" i="20"/>
  <c r="B49" i="20"/>
  <c r="C49" i="20"/>
  <c r="D49" i="20"/>
  <c r="E49" i="20"/>
  <c r="F49" i="20"/>
  <c r="G49" i="20"/>
  <c r="H49" i="20"/>
  <c r="I49" i="20"/>
  <c r="J49" i="20"/>
  <c r="K49" i="20"/>
  <c r="L49" i="20"/>
  <c r="M49" i="20"/>
  <c r="N49" i="20"/>
  <c r="O49" i="20"/>
  <c r="P49" i="20"/>
  <c r="Q49" i="20"/>
  <c r="R49" i="20"/>
  <c r="S49" i="20"/>
  <c r="T49" i="20"/>
  <c r="U49" i="20"/>
  <c r="V49" i="20"/>
  <c r="W49" i="20"/>
  <c r="X49" i="20"/>
  <c r="Y49" i="20"/>
  <c r="B50" i="20"/>
  <c r="C50" i="20"/>
  <c r="D50" i="20"/>
  <c r="E50" i="20"/>
  <c r="F50" i="20"/>
  <c r="G50" i="20"/>
  <c r="H50" i="20"/>
  <c r="I50" i="20"/>
  <c r="J50" i="20"/>
  <c r="K50" i="20"/>
  <c r="L50" i="20"/>
  <c r="M50" i="20"/>
  <c r="N50" i="20"/>
  <c r="O50" i="20"/>
  <c r="P50" i="20"/>
  <c r="Q50" i="20"/>
  <c r="R50" i="20"/>
  <c r="S50" i="20"/>
  <c r="T50" i="20"/>
  <c r="U50" i="20"/>
  <c r="V50" i="20"/>
  <c r="W50" i="20"/>
  <c r="X50" i="20"/>
  <c r="Y50" i="20"/>
  <c r="B51" i="20"/>
  <c r="C51" i="20"/>
  <c r="D51" i="20"/>
  <c r="E51" i="20"/>
  <c r="F51" i="20"/>
  <c r="G51" i="20"/>
  <c r="H51" i="20"/>
  <c r="I51" i="20"/>
  <c r="J51" i="20"/>
  <c r="K51" i="20"/>
  <c r="L51" i="20"/>
  <c r="M51" i="20"/>
  <c r="N51" i="20"/>
  <c r="O51" i="20"/>
  <c r="P51" i="20"/>
  <c r="Q51" i="20"/>
  <c r="R51" i="20"/>
  <c r="S51" i="20"/>
  <c r="T51" i="20"/>
  <c r="U51" i="20"/>
  <c r="V51" i="20"/>
  <c r="W51" i="20"/>
  <c r="X51" i="20"/>
  <c r="Y51" i="20"/>
  <c r="B52" i="20"/>
  <c r="C52" i="20"/>
  <c r="D52" i="20"/>
  <c r="E52" i="20"/>
  <c r="F52" i="20"/>
  <c r="G52" i="20"/>
  <c r="H52" i="20"/>
  <c r="I52" i="20"/>
  <c r="J52" i="20"/>
  <c r="K52" i="20"/>
  <c r="L52" i="20"/>
  <c r="M52" i="20"/>
  <c r="N52" i="20"/>
  <c r="O52" i="20"/>
  <c r="P52" i="20"/>
  <c r="Q52" i="20"/>
  <c r="R52" i="20"/>
  <c r="S52" i="20"/>
  <c r="T52" i="20"/>
  <c r="U52" i="20"/>
  <c r="V52" i="20"/>
  <c r="W52" i="20"/>
  <c r="X52" i="20"/>
  <c r="Y52" i="20"/>
  <c r="B53" i="20"/>
  <c r="C53" i="20"/>
  <c r="D53" i="20"/>
  <c r="E53" i="20"/>
  <c r="F53" i="20"/>
  <c r="G53" i="20"/>
  <c r="H53" i="20"/>
  <c r="I53" i="20"/>
  <c r="J53" i="20"/>
  <c r="K53" i="20"/>
  <c r="L53" i="20"/>
  <c r="M53" i="20"/>
  <c r="N53" i="20"/>
  <c r="O53" i="20"/>
  <c r="P53" i="20"/>
  <c r="Q53" i="20"/>
  <c r="R53" i="20"/>
  <c r="S53" i="20"/>
  <c r="T53" i="20"/>
  <c r="U53" i="20"/>
  <c r="V53" i="20"/>
  <c r="W53" i="20"/>
  <c r="X53" i="20"/>
  <c r="Y53" i="20"/>
  <c r="B54" i="20"/>
  <c r="C54" i="20"/>
  <c r="D54" i="20"/>
  <c r="E54" i="20"/>
  <c r="F54" i="20"/>
  <c r="G54" i="20"/>
  <c r="H54" i="20"/>
  <c r="I54" i="20"/>
  <c r="J54" i="20"/>
  <c r="K54" i="20"/>
  <c r="L54" i="20"/>
  <c r="M54" i="20"/>
  <c r="N54" i="20"/>
  <c r="O54" i="20"/>
  <c r="P54" i="20"/>
  <c r="Q54" i="20"/>
  <c r="R54" i="20"/>
  <c r="S54" i="20"/>
  <c r="T54" i="20"/>
  <c r="U54" i="20"/>
  <c r="V54" i="20"/>
  <c r="W54" i="20"/>
  <c r="X54" i="20"/>
  <c r="Y54" i="20"/>
  <c r="B55" i="20"/>
  <c r="C55" i="20"/>
  <c r="D55" i="20"/>
  <c r="E55" i="20"/>
  <c r="F55" i="20"/>
  <c r="G55" i="20"/>
  <c r="H55" i="20"/>
  <c r="I55" i="20"/>
  <c r="J55" i="20"/>
  <c r="K55" i="20"/>
  <c r="L55" i="20"/>
  <c r="M55" i="20"/>
  <c r="N55" i="20"/>
  <c r="O55" i="20"/>
  <c r="P55" i="20"/>
  <c r="Q55" i="20"/>
  <c r="R55" i="20"/>
  <c r="S55" i="20"/>
  <c r="T55" i="20"/>
  <c r="U55" i="20"/>
  <c r="V55" i="20"/>
  <c r="W55" i="20"/>
  <c r="X55" i="20"/>
  <c r="Y55" i="20"/>
  <c r="B56" i="20"/>
  <c r="C56" i="20"/>
  <c r="D56" i="20"/>
  <c r="E56" i="20"/>
  <c r="F56" i="20"/>
  <c r="G56" i="20"/>
  <c r="H56" i="20"/>
  <c r="I56" i="20"/>
  <c r="J56" i="20"/>
  <c r="K56" i="20"/>
  <c r="L56" i="20"/>
  <c r="M56" i="20"/>
  <c r="N56" i="20"/>
  <c r="O56" i="20"/>
  <c r="P56" i="20"/>
  <c r="Q56" i="20"/>
  <c r="R56" i="20"/>
  <c r="S56" i="20"/>
  <c r="T56" i="20"/>
  <c r="U56" i="20"/>
  <c r="V56" i="20"/>
  <c r="W56" i="20"/>
  <c r="X56" i="20"/>
  <c r="Y56" i="20"/>
  <c r="Q2" i="17"/>
  <c r="A9" i="17"/>
  <c r="B9" i="17"/>
  <c r="C9" i="17"/>
  <c r="D9" i="17"/>
  <c r="E9" i="17"/>
  <c r="F9" i="17"/>
  <c r="G9" i="17"/>
  <c r="H9" i="17"/>
  <c r="I9" i="17"/>
  <c r="J9" i="17"/>
  <c r="K9" i="17"/>
  <c r="L9" i="17"/>
  <c r="M9" i="17"/>
  <c r="N9" i="17"/>
  <c r="O9" i="17"/>
  <c r="P9" i="17"/>
  <c r="Q9" i="17"/>
  <c r="B10" i="17"/>
  <c r="C10" i="17"/>
  <c r="D10" i="17"/>
  <c r="E10" i="17"/>
  <c r="F10" i="17"/>
  <c r="G10" i="17"/>
  <c r="H10" i="17"/>
  <c r="I10" i="17"/>
  <c r="J10" i="17"/>
  <c r="K10" i="17"/>
  <c r="L10" i="17"/>
  <c r="M10" i="17"/>
  <c r="N10" i="17"/>
  <c r="O10" i="17"/>
  <c r="P10" i="17"/>
  <c r="Q10" i="17"/>
  <c r="B11" i="17"/>
  <c r="C11" i="17"/>
  <c r="D11" i="17"/>
  <c r="E11" i="17"/>
  <c r="F11" i="17"/>
  <c r="G11" i="17"/>
  <c r="H11" i="17"/>
  <c r="I11" i="17"/>
  <c r="J11" i="17"/>
  <c r="K11" i="17"/>
  <c r="L11" i="17"/>
  <c r="M11" i="17"/>
  <c r="N11" i="17"/>
  <c r="O11" i="17"/>
  <c r="P11" i="17"/>
  <c r="Q11" i="17"/>
  <c r="B12" i="17"/>
  <c r="C12" i="17"/>
  <c r="D12" i="17"/>
  <c r="E12" i="17"/>
  <c r="F12" i="17"/>
  <c r="G12" i="17"/>
  <c r="H12" i="17"/>
  <c r="I12" i="17"/>
  <c r="J12" i="17"/>
  <c r="K12" i="17"/>
  <c r="L12" i="17"/>
  <c r="M12" i="17"/>
  <c r="N12" i="17"/>
  <c r="O12" i="17"/>
  <c r="P12" i="17"/>
  <c r="Q12" i="17"/>
  <c r="B13" i="17"/>
  <c r="C13" i="17"/>
  <c r="D13" i="17"/>
  <c r="E13" i="17"/>
  <c r="F13" i="17"/>
  <c r="G13" i="17"/>
  <c r="H13" i="17"/>
  <c r="I13" i="17"/>
  <c r="J13" i="17"/>
  <c r="K13" i="17"/>
  <c r="L13" i="17"/>
  <c r="M13" i="17"/>
  <c r="N13" i="17"/>
  <c r="O13" i="17"/>
  <c r="P13" i="17"/>
  <c r="Q13" i="17"/>
  <c r="B14" i="17"/>
  <c r="C14" i="17"/>
  <c r="D14" i="17"/>
  <c r="E14" i="17"/>
  <c r="F14" i="17"/>
  <c r="G14" i="17"/>
  <c r="H14" i="17"/>
  <c r="I14" i="17"/>
  <c r="J14" i="17"/>
  <c r="K14" i="17"/>
  <c r="L14" i="17"/>
  <c r="M14" i="17"/>
  <c r="N14" i="17"/>
  <c r="O14" i="17"/>
  <c r="P14" i="17"/>
  <c r="Q14" i="17"/>
  <c r="B15" i="17"/>
  <c r="C15" i="17"/>
  <c r="D15" i="17"/>
  <c r="E15" i="17"/>
  <c r="F15" i="17"/>
  <c r="G15" i="17"/>
  <c r="H15" i="17"/>
  <c r="I15" i="17"/>
  <c r="J15" i="17"/>
  <c r="K15" i="17"/>
  <c r="L15" i="17"/>
  <c r="M15" i="17"/>
  <c r="N15" i="17"/>
  <c r="O15" i="17"/>
  <c r="P15" i="17"/>
  <c r="Q15" i="17"/>
  <c r="B16" i="17"/>
  <c r="C16" i="17"/>
  <c r="D16" i="17"/>
  <c r="E16" i="17"/>
  <c r="F16" i="17"/>
  <c r="G16" i="17"/>
  <c r="H16" i="17"/>
  <c r="I16" i="17"/>
  <c r="J16" i="17"/>
  <c r="K16" i="17"/>
  <c r="L16" i="17"/>
  <c r="M16" i="17"/>
  <c r="N16" i="17"/>
  <c r="O16" i="17"/>
  <c r="P16" i="17"/>
  <c r="Q16" i="17"/>
  <c r="B17" i="17"/>
  <c r="C17" i="17"/>
  <c r="D17" i="17"/>
  <c r="E17" i="17"/>
  <c r="F17" i="17"/>
  <c r="G17" i="17"/>
  <c r="H17" i="17"/>
  <c r="I17" i="17"/>
  <c r="J17" i="17"/>
  <c r="K17" i="17"/>
  <c r="L17" i="17"/>
  <c r="M17" i="17"/>
  <c r="N17" i="17"/>
  <c r="O17" i="17"/>
  <c r="P17" i="17"/>
  <c r="Q17" i="17"/>
  <c r="B18" i="17"/>
  <c r="C18" i="17"/>
  <c r="D18" i="17"/>
  <c r="E18" i="17"/>
  <c r="F18" i="17"/>
  <c r="G18" i="17"/>
  <c r="H18" i="17"/>
  <c r="I18" i="17"/>
  <c r="J18" i="17"/>
  <c r="K18" i="17"/>
  <c r="L18" i="17"/>
  <c r="M18" i="17"/>
  <c r="N18" i="17"/>
  <c r="O18" i="17"/>
  <c r="P18" i="17"/>
  <c r="Q18" i="17"/>
  <c r="B19" i="17"/>
  <c r="C19" i="17"/>
  <c r="D19" i="17"/>
  <c r="E19" i="17"/>
  <c r="F19" i="17"/>
  <c r="G19" i="17"/>
  <c r="H19" i="17"/>
  <c r="I19" i="17"/>
  <c r="J19" i="17"/>
  <c r="K19" i="17"/>
  <c r="L19" i="17"/>
  <c r="M19" i="17"/>
  <c r="N19" i="17"/>
  <c r="O19" i="17"/>
  <c r="P19" i="17"/>
  <c r="Q19" i="17"/>
  <c r="B20" i="17"/>
  <c r="C20" i="17"/>
  <c r="D20" i="17"/>
  <c r="E20" i="17"/>
  <c r="F20" i="17"/>
  <c r="G20" i="17"/>
  <c r="H20" i="17"/>
  <c r="I20" i="17"/>
  <c r="J20" i="17"/>
  <c r="K20" i="17"/>
  <c r="L20" i="17"/>
  <c r="M20" i="17"/>
  <c r="N20" i="17"/>
  <c r="O20" i="17"/>
  <c r="P20" i="17"/>
  <c r="Q20" i="17"/>
  <c r="B21" i="17"/>
  <c r="C21" i="17"/>
  <c r="D21" i="17"/>
  <c r="E21" i="17"/>
  <c r="F21" i="17"/>
  <c r="G21" i="17"/>
  <c r="H21" i="17"/>
  <c r="I21" i="17"/>
  <c r="J21" i="17"/>
  <c r="K21" i="17"/>
  <c r="L21" i="17"/>
  <c r="M21" i="17"/>
  <c r="N21" i="17"/>
  <c r="O21" i="17"/>
  <c r="P21" i="17"/>
  <c r="Q21" i="17"/>
  <c r="B22" i="17"/>
  <c r="C22" i="17"/>
  <c r="D22" i="17"/>
  <c r="E22" i="17"/>
  <c r="F22" i="17"/>
  <c r="G22" i="17"/>
  <c r="H22" i="17"/>
  <c r="I22" i="17"/>
  <c r="J22" i="17"/>
  <c r="K22" i="17"/>
  <c r="L22" i="17"/>
  <c r="M22" i="17"/>
  <c r="N22" i="17"/>
  <c r="O22" i="17"/>
  <c r="P22" i="17"/>
  <c r="Q22" i="17"/>
  <c r="B23" i="17"/>
  <c r="C23" i="17"/>
  <c r="D23" i="17"/>
  <c r="E23" i="17"/>
  <c r="F23" i="17"/>
  <c r="G23" i="17"/>
  <c r="H23" i="17"/>
  <c r="I23" i="17"/>
  <c r="J23" i="17"/>
  <c r="K23" i="17"/>
  <c r="L23" i="17"/>
  <c r="M23" i="17"/>
  <c r="N23" i="17"/>
  <c r="O23" i="17"/>
  <c r="P23" i="17"/>
  <c r="Q23" i="17"/>
  <c r="B24" i="17"/>
  <c r="C24" i="17"/>
  <c r="D24" i="17"/>
  <c r="E24" i="17"/>
  <c r="F24" i="17"/>
  <c r="G24" i="17"/>
  <c r="H24" i="17"/>
  <c r="I24" i="17"/>
  <c r="J24" i="17"/>
  <c r="K24" i="17"/>
  <c r="L24" i="17"/>
  <c r="M24" i="17"/>
  <c r="N24" i="17"/>
  <c r="O24" i="17"/>
  <c r="P24" i="17"/>
  <c r="Q24" i="17"/>
  <c r="B25" i="17"/>
  <c r="C25" i="17"/>
  <c r="D25" i="17"/>
  <c r="E25" i="17"/>
  <c r="F25" i="17"/>
  <c r="G25" i="17"/>
  <c r="H25" i="17"/>
  <c r="I25" i="17"/>
  <c r="J25" i="17"/>
  <c r="K25" i="17"/>
  <c r="L25" i="17"/>
  <c r="M25" i="17"/>
  <c r="N25" i="17"/>
  <c r="O25" i="17"/>
  <c r="P25" i="17"/>
  <c r="Q25" i="17"/>
  <c r="B26" i="17"/>
  <c r="C26" i="17"/>
  <c r="D26" i="17"/>
  <c r="E26" i="17"/>
  <c r="F26" i="17"/>
  <c r="G26" i="17"/>
  <c r="H26" i="17"/>
  <c r="I26" i="17"/>
  <c r="J26" i="17"/>
  <c r="K26" i="17"/>
  <c r="L26" i="17"/>
  <c r="M26" i="17"/>
  <c r="N26" i="17"/>
  <c r="O26" i="17"/>
  <c r="P26" i="17"/>
  <c r="Q26" i="17"/>
  <c r="B27" i="17"/>
  <c r="C27" i="17"/>
  <c r="D27" i="17"/>
  <c r="E27" i="17"/>
  <c r="F27" i="17"/>
  <c r="G27" i="17"/>
  <c r="H27" i="17"/>
  <c r="I27" i="17"/>
  <c r="J27" i="17"/>
  <c r="K27" i="17"/>
  <c r="L27" i="17"/>
  <c r="M27" i="17"/>
  <c r="N27" i="17"/>
  <c r="O27" i="17"/>
  <c r="P27" i="17"/>
  <c r="Q27" i="17"/>
  <c r="B28" i="17"/>
  <c r="C28" i="17"/>
  <c r="D28" i="17"/>
  <c r="E28" i="17"/>
  <c r="F28" i="17"/>
  <c r="G28" i="17"/>
  <c r="H28" i="17"/>
  <c r="I28" i="17"/>
  <c r="J28" i="17"/>
  <c r="K28" i="17"/>
  <c r="L28" i="17"/>
  <c r="M28" i="17"/>
  <c r="N28" i="17"/>
  <c r="O28" i="17"/>
  <c r="P28" i="17"/>
  <c r="Q28" i="17"/>
  <c r="B29" i="17"/>
  <c r="C29" i="17"/>
  <c r="D29" i="17"/>
  <c r="E29" i="17"/>
  <c r="F29" i="17"/>
  <c r="G29" i="17"/>
  <c r="H29" i="17"/>
  <c r="I29" i="17"/>
  <c r="J29" i="17"/>
  <c r="K29" i="17"/>
  <c r="L29" i="17"/>
  <c r="M29" i="17"/>
  <c r="N29" i="17"/>
  <c r="O29" i="17"/>
  <c r="P29" i="17"/>
  <c r="Q29" i="17"/>
  <c r="B30" i="17"/>
  <c r="C30" i="17"/>
  <c r="D30" i="17"/>
  <c r="E30" i="17"/>
  <c r="F30" i="17"/>
  <c r="G30" i="17"/>
  <c r="H30" i="17"/>
  <c r="I30" i="17"/>
  <c r="J30" i="17"/>
  <c r="K30" i="17"/>
  <c r="L30" i="17"/>
  <c r="M30" i="17"/>
  <c r="N30" i="17"/>
  <c r="O30" i="17"/>
  <c r="P30" i="17"/>
  <c r="Q30" i="17"/>
  <c r="B31" i="17"/>
  <c r="C31" i="17"/>
  <c r="D31" i="17"/>
  <c r="E31" i="17"/>
  <c r="F31" i="17"/>
  <c r="G31" i="17"/>
  <c r="H31" i="17"/>
  <c r="I31" i="17"/>
  <c r="J31" i="17"/>
  <c r="K31" i="17"/>
  <c r="L31" i="17"/>
  <c r="M31" i="17"/>
  <c r="N31" i="17"/>
  <c r="O31" i="17"/>
  <c r="P31" i="17"/>
  <c r="Q31" i="17"/>
  <c r="B32" i="17"/>
  <c r="C32" i="17"/>
  <c r="D32" i="17"/>
  <c r="E32" i="17"/>
  <c r="F32" i="17"/>
  <c r="G32" i="17"/>
  <c r="H32" i="17"/>
  <c r="I32" i="17"/>
  <c r="J32" i="17"/>
  <c r="K32" i="17"/>
  <c r="L32" i="17"/>
  <c r="M32" i="17"/>
  <c r="N32" i="17"/>
  <c r="O32" i="17"/>
  <c r="P32" i="17"/>
  <c r="Q32" i="17"/>
  <c r="B33" i="17"/>
  <c r="C33" i="17"/>
  <c r="D33" i="17"/>
  <c r="E33" i="17"/>
  <c r="F33" i="17"/>
  <c r="G33" i="17"/>
  <c r="H33" i="17"/>
  <c r="I33" i="17"/>
  <c r="J33" i="17"/>
  <c r="K33" i="17"/>
  <c r="L33" i="17"/>
  <c r="M33" i="17"/>
  <c r="N33" i="17"/>
  <c r="O33" i="17"/>
  <c r="P33" i="17"/>
  <c r="Q33" i="17"/>
  <c r="B34" i="17"/>
  <c r="C34" i="17"/>
  <c r="D34" i="17"/>
  <c r="E34" i="17"/>
  <c r="F34" i="17"/>
  <c r="G34" i="17"/>
  <c r="H34" i="17"/>
  <c r="I34" i="17"/>
  <c r="J34" i="17"/>
  <c r="K34" i="17"/>
  <c r="L34" i="17"/>
  <c r="M34" i="17"/>
  <c r="N34" i="17"/>
  <c r="O34" i="17"/>
  <c r="P34" i="17"/>
  <c r="Q34" i="17"/>
  <c r="B35" i="17"/>
  <c r="C35" i="17"/>
  <c r="D35" i="17"/>
  <c r="E35" i="17"/>
  <c r="F35" i="17"/>
  <c r="G35" i="17"/>
  <c r="H35" i="17"/>
  <c r="I35" i="17"/>
  <c r="J35" i="17"/>
  <c r="K35" i="17"/>
  <c r="L35" i="17"/>
  <c r="M35" i="17"/>
  <c r="N35" i="17"/>
  <c r="O35" i="17"/>
  <c r="P35" i="17"/>
  <c r="Q35" i="17"/>
  <c r="B36" i="17"/>
  <c r="C36" i="17"/>
  <c r="D36" i="17"/>
  <c r="E36" i="17"/>
  <c r="F36" i="17"/>
  <c r="G36" i="17"/>
  <c r="H36" i="17"/>
  <c r="I36" i="17"/>
  <c r="J36" i="17"/>
  <c r="K36" i="17"/>
  <c r="L36" i="17"/>
  <c r="M36" i="17"/>
  <c r="N36" i="17"/>
  <c r="O36" i="17"/>
  <c r="P36" i="17"/>
  <c r="Q36" i="17"/>
  <c r="B37" i="17"/>
  <c r="C37" i="17"/>
  <c r="D37" i="17"/>
  <c r="E37" i="17"/>
  <c r="F37" i="17"/>
  <c r="G37" i="17"/>
  <c r="H37" i="17"/>
  <c r="I37" i="17"/>
  <c r="J37" i="17"/>
  <c r="K37" i="17"/>
  <c r="L37" i="17"/>
  <c r="M37" i="17"/>
  <c r="N37" i="17"/>
  <c r="O37" i="17"/>
  <c r="P37" i="17"/>
  <c r="Q37" i="17"/>
  <c r="B38" i="17"/>
  <c r="C38" i="17"/>
  <c r="D38" i="17"/>
  <c r="E38" i="17"/>
  <c r="F38" i="17"/>
  <c r="G38" i="17"/>
  <c r="H38" i="17"/>
  <c r="I38" i="17"/>
  <c r="J38" i="17"/>
  <c r="K38" i="17"/>
  <c r="L38" i="17"/>
  <c r="M38" i="17"/>
  <c r="N38" i="17"/>
  <c r="O38" i="17"/>
  <c r="P38" i="17"/>
  <c r="Q38" i="17"/>
  <c r="B39" i="17"/>
  <c r="C39" i="17"/>
  <c r="D39" i="17"/>
  <c r="E39" i="17"/>
  <c r="F39" i="17"/>
  <c r="G39" i="17"/>
  <c r="H39" i="17"/>
  <c r="I39" i="17"/>
  <c r="J39" i="17"/>
  <c r="K39" i="17"/>
  <c r="L39" i="17"/>
  <c r="M39" i="17"/>
  <c r="N39" i="17"/>
  <c r="O39" i="17"/>
  <c r="P39" i="17"/>
  <c r="Q39" i="17"/>
  <c r="B40" i="17"/>
  <c r="C40" i="17"/>
  <c r="D40" i="17"/>
  <c r="E40" i="17"/>
  <c r="F40" i="17"/>
  <c r="G40" i="17"/>
  <c r="H40" i="17"/>
  <c r="I40" i="17"/>
  <c r="J40" i="17"/>
  <c r="K40" i="17"/>
  <c r="L40" i="17"/>
  <c r="M40" i="17"/>
  <c r="N40" i="17"/>
  <c r="O40" i="17"/>
  <c r="P40" i="17"/>
  <c r="Q40" i="17"/>
  <c r="B41" i="17"/>
  <c r="C41" i="17"/>
  <c r="D41" i="17"/>
  <c r="E41" i="17"/>
  <c r="F41" i="17"/>
  <c r="G41" i="17"/>
  <c r="H41" i="17"/>
  <c r="I41" i="17"/>
  <c r="J41" i="17"/>
  <c r="K41" i="17"/>
  <c r="L41" i="17"/>
  <c r="M41" i="17"/>
  <c r="N41" i="17"/>
  <c r="O41" i="17"/>
  <c r="P41" i="17"/>
  <c r="Q41" i="17"/>
  <c r="B42" i="17"/>
  <c r="C42" i="17"/>
  <c r="D42" i="17"/>
  <c r="E42" i="17"/>
  <c r="F42" i="17"/>
  <c r="G42" i="17"/>
  <c r="H42" i="17"/>
  <c r="I42" i="17"/>
  <c r="J42" i="17"/>
  <c r="K42" i="17"/>
  <c r="L42" i="17"/>
  <c r="M42" i="17"/>
  <c r="N42" i="17"/>
  <c r="O42" i="17"/>
  <c r="P42" i="17"/>
  <c r="Q42" i="17"/>
  <c r="B43" i="17"/>
  <c r="C43" i="17"/>
  <c r="D43" i="17"/>
  <c r="E43" i="17"/>
  <c r="F43" i="17"/>
  <c r="G43" i="17"/>
  <c r="H43" i="17"/>
  <c r="I43" i="17"/>
  <c r="J43" i="17"/>
  <c r="K43" i="17"/>
  <c r="L43" i="17"/>
  <c r="M43" i="17"/>
  <c r="N43" i="17"/>
  <c r="O43" i="17"/>
  <c r="P43" i="17"/>
  <c r="Q43" i="17"/>
  <c r="B44" i="17"/>
  <c r="C44" i="17"/>
  <c r="D44" i="17"/>
  <c r="E44" i="17"/>
  <c r="F44" i="17"/>
  <c r="G44" i="17"/>
  <c r="H44" i="17"/>
  <c r="I44" i="17"/>
  <c r="J44" i="17"/>
  <c r="K44" i="17"/>
  <c r="L44" i="17"/>
  <c r="M44" i="17"/>
  <c r="N44" i="17"/>
  <c r="O44" i="17"/>
  <c r="P44" i="17"/>
  <c r="Q44" i="17"/>
  <c r="B45" i="17"/>
  <c r="C45" i="17"/>
  <c r="D45" i="17"/>
  <c r="E45" i="17"/>
  <c r="F45" i="17"/>
  <c r="G45" i="17"/>
  <c r="H45" i="17"/>
  <c r="I45" i="17"/>
  <c r="J45" i="17"/>
  <c r="K45" i="17"/>
  <c r="L45" i="17"/>
  <c r="M45" i="17"/>
  <c r="N45" i="17"/>
  <c r="O45" i="17"/>
  <c r="P45" i="17"/>
  <c r="Q45" i="17"/>
  <c r="B46" i="17"/>
  <c r="C46" i="17"/>
  <c r="D46" i="17"/>
  <c r="E46" i="17"/>
  <c r="F46" i="17"/>
  <c r="G46" i="17"/>
  <c r="H46" i="17"/>
  <c r="I46" i="17"/>
  <c r="J46" i="17"/>
  <c r="K46" i="17"/>
  <c r="L46" i="17"/>
  <c r="M46" i="17"/>
  <c r="N46" i="17"/>
  <c r="O46" i="17"/>
  <c r="P46" i="17"/>
  <c r="Q46" i="17"/>
  <c r="B47" i="17"/>
  <c r="C47" i="17"/>
  <c r="D47" i="17"/>
  <c r="E47" i="17"/>
  <c r="F47" i="17"/>
  <c r="G47" i="17"/>
  <c r="H47" i="17"/>
  <c r="I47" i="17"/>
  <c r="J47" i="17"/>
  <c r="K47" i="17"/>
  <c r="L47" i="17"/>
  <c r="M47" i="17"/>
  <c r="N47" i="17"/>
  <c r="O47" i="17"/>
  <c r="P47" i="17"/>
  <c r="Q47" i="17"/>
  <c r="B48" i="17"/>
  <c r="C48" i="17"/>
  <c r="D48" i="17"/>
  <c r="E48" i="17"/>
  <c r="F48" i="17"/>
  <c r="G48" i="17"/>
  <c r="H48" i="17"/>
  <c r="I48" i="17"/>
  <c r="J48" i="17"/>
  <c r="K48" i="17"/>
  <c r="L48" i="17"/>
  <c r="M48" i="17"/>
  <c r="N48" i="17"/>
  <c r="O48" i="17"/>
  <c r="P48" i="17"/>
  <c r="Q48" i="17"/>
  <c r="B49" i="17"/>
  <c r="C49" i="17"/>
  <c r="D49" i="17"/>
  <c r="E49" i="17"/>
  <c r="F49" i="17"/>
  <c r="G49" i="17"/>
  <c r="H49" i="17"/>
  <c r="I49" i="17"/>
  <c r="J49" i="17"/>
  <c r="K49" i="17"/>
  <c r="L49" i="17"/>
  <c r="M49" i="17"/>
  <c r="N49" i="17"/>
  <c r="O49" i="17"/>
  <c r="P49" i="17"/>
  <c r="Q49" i="17"/>
  <c r="B50" i="17"/>
  <c r="C50" i="17"/>
  <c r="D50" i="17"/>
  <c r="E50" i="17"/>
  <c r="F50" i="17"/>
  <c r="G50" i="17"/>
  <c r="H50" i="17"/>
  <c r="I50" i="17"/>
  <c r="J50" i="17"/>
  <c r="K50" i="17"/>
  <c r="L50" i="17"/>
  <c r="M50" i="17"/>
  <c r="N50" i="17"/>
  <c r="O50" i="17"/>
  <c r="P50" i="17"/>
  <c r="Q50" i="17"/>
  <c r="B51" i="17"/>
  <c r="C51" i="17"/>
  <c r="D51" i="17"/>
  <c r="E51" i="17"/>
  <c r="F51" i="17"/>
  <c r="G51" i="17"/>
  <c r="H51" i="17"/>
  <c r="I51" i="17"/>
  <c r="J51" i="17"/>
  <c r="K51" i="17"/>
  <c r="L51" i="17"/>
  <c r="M51" i="17"/>
  <c r="N51" i="17"/>
  <c r="O51" i="17"/>
  <c r="P51" i="17"/>
  <c r="Q51" i="17"/>
  <c r="B52" i="17"/>
  <c r="C52" i="17"/>
  <c r="D52" i="17"/>
  <c r="E52" i="17"/>
  <c r="F52" i="17"/>
  <c r="G52" i="17"/>
  <c r="H52" i="17"/>
  <c r="I52" i="17"/>
  <c r="J52" i="17"/>
  <c r="K52" i="17"/>
  <c r="L52" i="17"/>
  <c r="M52" i="17"/>
  <c r="N52" i="17"/>
  <c r="O52" i="17"/>
  <c r="P52" i="17"/>
  <c r="Q52" i="17"/>
  <c r="B53" i="17"/>
  <c r="C53" i="17"/>
  <c r="D53" i="17"/>
  <c r="E53" i="17"/>
  <c r="F53" i="17"/>
  <c r="G53" i="17"/>
  <c r="H53" i="17"/>
  <c r="I53" i="17"/>
  <c r="J53" i="17"/>
  <c r="K53" i="17"/>
  <c r="L53" i="17"/>
  <c r="M53" i="17"/>
  <c r="N53" i="17"/>
  <c r="O53" i="17"/>
  <c r="P53" i="17"/>
  <c r="Q53" i="17"/>
  <c r="B54" i="17"/>
  <c r="C54" i="17"/>
  <c r="D54" i="17"/>
  <c r="E54" i="17"/>
  <c r="F54" i="17"/>
  <c r="G54" i="17"/>
  <c r="H54" i="17"/>
  <c r="I54" i="17"/>
  <c r="J54" i="17"/>
  <c r="K54" i="17"/>
  <c r="L54" i="17"/>
  <c r="M54" i="17"/>
  <c r="N54" i="17"/>
  <c r="O54" i="17"/>
  <c r="P54" i="17"/>
  <c r="Q54" i="17"/>
  <c r="B55" i="17"/>
  <c r="C55" i="17"/>
  <c r="D55" i="17"/>
  <c r="E55" i="17"/>
  <c r="F55" i="17"/>
  <c r="G55" i="17"/>
  <c r="H55" i="17"/>
  <c r="I55" i="17"/>
  <c r="J55" i="17"/>
  <c r="K55" i="17"/>
  <c r="L55" i="17"/>
  <c r="M55" i="17"/>
  <c r="N55" i="17"/>
  <c r="O55" i="17"/>
  <c r="P55" i="17"/>
  <c r="Q55" i="17"/>
  <c r="B56" i="17"/>
  <c r="C56" i="17"/>
  <c r="D56" i="17"/>
  <c r="E56" i="17"/>
  <c r="F56" i="17"/>
  <c r="G56" i="17"/>
  <c r="H56" i="17"/>
  <c r="I56" i="17"/>
  <c r="J56" i="17"/>
  <c r="K56" i="17"/>
  <c r="L56" i="17"/>
  <c r="M56" i="17"/>
  <c r="N56" i="17"/>
  <c r="O56" i="17"/>
  <c r="P56" i="17"/>
  <c r="Q56" i="17"/>
  <c r="K2" i="14"/>
  <c r="W2" i="14"/>
  <c r="AE2" i="14"/>
  <c r="A9" i="14"/>
  <c r="B9" i="14"/>
  <c r="C9" i="14"/>
  <c r="D9" i="14"/>
  <c r="E9" i="14"/>
  <c r="F9" i="14"/>
  <c r="G9" i="14"/>
  <c r="H9" i="14"/>
  <c r="I9" i="14"/>
  <c r="J9" i="14"/>
  <c r="K9" i="14"/>
  <c r="L9" i="14"/>
  <c r="M9" i="14"/>
  <c r="N9" i="14"/>
  <c r="O9" i="14"/>
  <c r="P9" i="14"/>
  <c r="Q9" i="14"/>
  <c r="R9" i="14"/>
  <c r="S9" i="14"/>
  <c r="T9" i="14"/>
  <c r="U9" i="14"/>
  <c r="V9" i="14"/>
  <c r="W9" i="14"/>
  <c r="X9" i="14"/>
  <c r="Y9" i="14"/>
  <c r="Z9" i="14"/>
  <c r="AA9" i="14"/>
  <c r="AB9" i="14"/>
  <c r="AC9" i="14"/>
  <c r="AD9" i="14"/>
  <c r="AE9" i="14"/>
  <c r="B10" i="14"/>
  <c r="C10" i="14"/>
  <c r="D10" i="14"/>
  <c r="E10" i="14"/>
  <c r="F10" i="14"/>
  <c r="G10" i="14"/>
  <c r="H10" i="14"/>
  <c r="I10" i="14"/>
  <c r="J10" i="14"/>
  <c r="K10" i="14"/>
  <c r="L10" i="14"/>
  <c r="M10" i="14"/>
  <c r="N10" i="14"/>
  <c r="O10" i="14"/>
  <c r="P10" i="14"/>
  <c r="Q10" i="14"/>
  <c r="R10" i="14"/>
  <c r="S10" i="14"/>
  <c r="T10" i="14"/>
  <c r="U10" i="14"/>
  <c r="V10" i="14"/>
  <c r="W10" i="14"/>
  <c r="X10" i="14"/>
  <c r="Y10" i="14"/>
  <c r="Z10" i="14"/>
  <c r="AA10" i="14"/>
  <c r="AB10" i="14"/>
  <c r="AC10" i="14"/>
  <c r="AD10" i="14"/>
  <c r="AE10" i="14"/>
  <c r="B11" i="14"/>
  <c r="C11" i="14"/>
  <c r="D11" i="14"/>
  <c r="E11" i="14"/>
  <c r="F11" i="14"/>
  <c r="G11" i="14"/>
  <c r="H11" i="14"/>
  <c r="I11" i="14"/>
  <c r="J11" i="14"/>
  <c r="K11" i="14"/>
  <c r="L11" i="14"/>
  <c r="M11" i="14"/>
  <c r="N11" i="14"/>
  <c r="O11" i="14"/>
  <c r="P11" i="14"/>
  <c r="Q11" i="14"/>
  <c r="R11" i="14"/>
  <c r="S11" i="14"/>
  <c r="T11" i="14"/>
  <c r="U11" i="14"/>
  <c r="V11" i="14"/>
  <c r="W11" i="14"/>
  <c r="X11" i="14"/>
  <c r="Y11" i="14"/>
  <c r="Z11" i="14"/>
  <c r="AA11" i="14"/>
  <c r="AB11" i="14"/>
  <c r="AC11" i="14"/>
  <c r="AD11" i="14"/>
  <c r="AE11" i="14"/>
  <c r="B12" i="14"/>
  <c r="C12" i="14"/>
  <c r="D12" i="14"/>
  <c r="E12" i="14"/>
  <c r="F12" i="14"/>
  <c r="G12" i="14"/>
  <c r="H12" i="14"/>
  <c r="I12" i="14"/>
  <c r="J12" i="14"/>
  <c r="K12" i="14"/>
  <c r="L12" i="14"/>
  <c r="M12" i="14"/>
  <c r="N12" i="14"/>
  <c r="O12" i="14"/>
  <c r="P12" i="14"/>
  <c r="Q12" i="14"/>
  <c r="R12" i="14"/>
  <c r="S12" i="14"/>
  <c r="T12" i="14"/>
  <c r="U12" i="14"/>
  <c r="V12" i="14"/>
  <c r="W12" i="14"/>
  <c r="X12" i="14"/>
  <c r="Y12" i="14"/>
  <c r="Z12" i="14"/>
  <c r="AA12" i="14"/>
  <c r="AB12" i="14"/>
  <c r="AC12" i="14"/>
  <c r="AD12" i="14"/>
  <c r="AE12" i="14"/>
  <c r="B13" i="14"/>
  <c r="C13" i="14"/>
  <c r="D13" i="14"/>
  <c r="E13" i="14"/>
  <c r="F13" i="14"/>
  <c r="G13" i="14"/>
  <c r="H13" i="14"/>
  <c r="I13" i="14"/>
  <c r="J13" i="14"/>
  <c r="K13" i="14"/>
  <c r="L13" i="14"/>
  <c r="M13" i="14"/>
  <c r="N13" i="14"/>
  <c r="O13" i="14"/>
  <c r="P13" i="14"/>
  <c r="Q13" i="14"/>
  <c r="R13" i="14"/>
  <c r="S13" i="14"/>
  <c r="T13" i="14"/>
  <c r="U13" i="14"/>
  <c r="V13" i="14"/>
  <c r="W13" i="14"/>
  <c r="X13" i="14"/>
  <c r="Y13" i="14"/>
  <c r="Z13" i="14"/>
  <c r="AA13" i="14"/>
  <c r="AB13" i="14"/>
  <c r="AC13" i="14"/>
  <c r="AD13" i="14"/>
  <c r="AE13" i="14"/>
  <c r="B14" i="14"/>
  <c r="C14" i="14"/>
  <c r="D14" i="14"/>
  <c r="E14" i="14"/>
  <c r="F14" i="14"/>
  <c r="G14" i="14"/>
  <c r="H14" i="14"/>
  <c r="I14" i="14"/>
  <c r="J14" i="14"/>
  <c r="K14" i="14"/>
  <c r="L14" i="14"/>
  <c r="M14" i="14"/>
  <c r="N14" i="14"/>
  <c r="O14" i="14"/>
  <c r="P14" i="14"/>
  <c r="Q14" i="14"/>
  <c r="R14" i="14"/>
  <c r="S14" i="14"/>
  <c r="T14" i="14"/>
  <c r="U14" i="14"/>
  <c r="V14" i="14"/>
  <c r="W14" i="14"/>
  <c r="X14" i="14"/>
  <c r="Y14" i="14"/>
  <c r="Z14" i="14"/>
  <c r="AA14" i="14"/>
  <c r="AB14" i="14"/>
  <c r="AC14" i="14"/>
  <c r="AD14" i="14"/>
  <c r="AE14" i="14"/>
  <c r="B15" i="14"/>
  <c r="C15" i="14"/>
  <c r="D15" i="14"/>
  <c r="E15" i="14"/>
  <c r="F15" i="14"/>
  <c r="G15" i="14"/>
  <c r="H15" i="14"/>
  <c r="I15" i="14"/>
  <c r="J15" i="14"/>
  <c r="K15" i="14"/>
  <c r="L15" i="14"/>
  <c r="M15" i="14"/>
  <c r="N15" i="14"/>
  <c r="O15" i="14"/>
  <c r="P15" i="14"/>
  <c r="Q15" i="14"/>
  <c r="R15" i="14"/>
  <c r="S15" i="14"/>
  <c r="T15" i="14"/>
  <c r="U15" i="14"/>
  <c r="V15" i="14"/>
  <c r="W15" i="14"/>
  <c r="X15" i="14"/>
  <c r="Y15" i="14"/>
  <c r="Z15" i="14"/>
  <c r="AA15" i="14"/>
  <c r="AB15" i="14"/>
  <c r="AC15" i="14"/>
  <c r="AD15" i="14"/>
  <c r="AE15" i="14"/>
  <c r="B16" i="14"/>
  <c r="C16" i="14"/>
  <c r="D16" i="14"/>
  <c r="E16" i="14"/>
  <c r="F16" i="14"/>
  <c r="G16" i="14"/>
  <c r="H16" i="14"/>
  <c r="I16" i="14"/>
  <c r="J16" i="14"/>
  <c r="K16" i="14"/>
  <c r="L16" i="14"/>
  <c r="M16" i="14"/>
  <c r="N16" i="14"/>
  <c r="O16" i="14"/>
  <c r="P16" i="14"/>
  <c r="Q16" i="14"/>
  <c r="R16" i="14"/>
  <c r="S16" i="14"/>
  <c r="T16" i="14"/>
  <c r="U16" i="14"/>
  <c r="V16" i="14"/>
  <c r="W16" i="14"/>
  <c r="X16" i="14"/>
  <c r="Y16" i="14"/>
  <c r="Z16" i="14"/>
  <c r="AA16" i="14"/>
  <c r="AB16" i="14"/>
  <c r="AC16" i="14"/>
  <c r="AD16" i="14"/>
  <c r="AE16" i="14"/>
  <c r="B17" i="14"/>
  <c r="C17" i="14"/>
  <c r="D17" i="14"/>
  <c r="E17" i="14"/>
  <c r="F17" i="14"/>
  <c r="G17" i="14"/>
  <c r="H17" i="14"/>
  <c r="I17" i="14"/>
  <c r="J17" i="14"/>
  <c r="K17" i="14"/>
  <c r="L17" i="14"/>
  <c r="M17" i="14"/>
  <c r="N17" i="14"/>
  <c r="O17" i="14"/>
  <c r="P17" i="14"/>
  <c r="Q17" i="14"/>
  <c r="R17" i="14"/>
  <c r="S17" i="14"/>
  <c r="T17" i="14"/>
  <c r="U17" i="14"/>
  <c r="V17" i="14"/>
  <c r="W17" i="14"/>
  <c r="X17" i="14"/>
  <c r="Y17" i="14"/>
  <c r="Z17" i="14"/>
  <c r="AA17" i="14"/>
  <c r="AB17" i="14"/>
  <c r="AC17" i="14"/>
  <c r="AD17" i="14"/>
  <c r="AE17" i="14"/>
  <c r="B18" i="14"/>
  <c r="C18" i="14"/>
  <c r="D18" i="14"/>
  <c r="E18" i="14"/>
  <c r="F18" i="14"/>
  <c r="G18" i="14"/>
  <c r="H18" i="14"/>
  <c r="I18" i="14"/>
  <c r="J18" i="14"/>
  <c r="K18" i="14"/>
  <c r="L18" i="14"/>
  <c r="M18" i="14"/>
  <c r="N18" i="14"/>
  <c r="O18" i="14"/>
  <c r="P18" i="14"/>
  <c r="Q18" i="14"/>
  <c r="R18" i="14"/>
  <c r="S18" i="14"/>
  <c r="T18" i="14"/>
  <c r="U18" i="14"/>
  <c r="V18" i="14"/>
  <c r="W18" i="14"/>
  <c r="X18" i="14"/>
  <c r="Y18" i="14"/>
  <c r="Z18" i="14"/>
  <c r="AA18" i="14"/>
  <c r="AB18" i="14"/>
  <c r="AC18" i="14"/>
  <c r="AD18" i="14"/>
  <c r="AE18" i="14"/>
  <c r="B19" i="14"/>
  <c r="C19" i="14"/>
  <c r="D19" i="14"/>
  <c r="E19" i="14"/>
  <c r="F19" i="14"/>
  <c r="G19" i="14"/>
  <c r="H19" i="14"/>
  <c r="I19" i="14"/>
  <c r="J19" i="14"/>
  <c r="K19" i="14"/>
  <c r="L19" i="14"/>
  <c r="M19" i="14"/>
  <c r="N19" i="14"/>
  <c r="O19" i="14"/>
  <c r="P19" i="14"/>
  <c r="Q19" i="14"/>
  <c r="R19" i="14"/>
  <c r="S19" i="14"/>
  <c r="T19" i="14"/>
  <c r="U19" i="14"/>
  <c r="V19" i="14"/>
  <c r="W19" i="14"/>
  <c r="X19" i="14"/>
  <c r="Y19" i="14"/>
  <c r="Z19" i="14"/>
  <c r="AA19" i="14"/>
  <c r="AB19" i="14"/>
  <c r="AC19" i="14"/>
  <c r="AD19" i="14"/>
  <c r="AE19" i="14"/>
  <c r="B20" i="14"/>
  <c r="C20" i="14"/>
  <c r="D20" i="14"/>
  <c r="E20" i="14"/>
  <c r="F20" i="14"/>
  <c r="G20" i="14"/>
  <c r="H20" i="14"/>
  <c r="I20" i="14"/>
  <c r="J20" i="14"/>
  <c r="K20" i="14"/>
  <c r="L20" i="14"/>
  <c r="M20" i="14"/>
  <c r="N20" i="14"/>
  <c r="O20" i="14"/>
  <c r="P20" i="14"/>
  <c r="Q20" i="14"/>
  <c r="R20" i="14"/>
  <c r="S20" i="14"/>
  <c r="T20" i="14"/>
  <c r="U20" i="14"/>
  <c r="V20" i="14"/>
  <c r="W20" i="14"/>
  <c r="X20" i="14"/>
  <c r="Y20" i="14"/>
  <c r="Z20" i="14"/>
  <c r="AA20" i="14"/>
  <c r="AB20" i="14"/>
  <c r="AC20" i="14"/>
  <c r="AD20" i="14"/>
  <c r="AE20" i="14"/>
  <c r="B21" i="14"/>
  <c r="C21" i="14"/>
  <c r="D21" i="14"/>
  <c r="E21" i="14"/>
  <c r="F21" i="14"/>
  <c r="G21" i="14"/>
  <c r="H21" i="14"/>
  <c r="I21" i="14"/>
  <c r="J21" i="14"/>
  <c r="K21" i="14"/>
  <c r="L21" i="14"/>
  <c r="M21" i="14"/>
  <c r="N21" i="14"/>
  <c r="O21" i="14"/>
  <c r="P21" i="14"/>
  <c r="Q21" i="14"/>
  <c r="R21" i="14"/>
  <c r="S21" i="14"/>
  <c r="T21" i="14"/>
  <c r="U21" i="14"/>
  <c r="V21" i="14"/>
  <c r="W21" i="14"/>
  <c r="X21" i="14"/>
  <c r="Y21" i="14"/>
  <c r="Z21" i="14"/>
  <c r="AA21" i="14"/>
  <c r="AB21" i="14"/>
  <c r="AC21" i="14"/>
  <c r="AD21" i="14"/>
  <c r="AE21" i="14"/>
  <c r="B22" i="14"/>
  <c r="C22" i="14"/>
  <c r="D22" i="14"/>
  <c r="E22" i="14"/>
  <c r="F22" i="14"/>
  <c r="G22" i="14"/>
  <c r="H22" i="14"/>
  <c r="I22" i="14"/>
  <c r="J22" i="14"/>
  <c r="K22" i="14"/>
  <c r="L22" i="14"/>
  <c r="M22" i="14"/>
  <c r="N22" i="14"/>
  <c r="O22" i="14"/>
  <c r="P22" i="14"/>
  <c r="Q22" i="14"/>
  <c r="R22" i="14"/>
  <c r="S22" i="14"/>
  <c r="T22" i="14"/>
  <c r="U22" i="14"/>
  <c r="V22" i="14"/>
  <c r="W22" i="14"/>
  <c r="X22" i="14"/>
  <c r="Y22" i="14"/>
  <c r="Z22" i="14"/>
  <c r="AA22" i="14"/>
  <c r="AB22" i="14"/>
  <c r="AC22" i="14"/>
  <c r="AD22" i="14"/>
  <c r="AE22" i="14"/>
  <c r="B23" i="14"/>
  <c r="C23" i="14"/>
  <c r="D23" i="14"/>
  <c r="E23" i="14"/>
  <c r="F23" i="14"/>
  <c r="G23" i="14"/>
  <c r="H23" i="14"/>
  <c r="I23" i="14"/>
  <c r="J23" i="14"/>
  <c r="K23" i="14"/>
  <c r="L23" i="14"/>
  <c r="M23" i="14"/>
  <c r="N23" i="14"/>
  <c r="O23" i="14"/>
  <c r="P23" i="14"/>
  <c r="Q23" i="14"/>
  <c r="R23" i="14"/>
  <c r="S23" i="14"/>
  <c r="T23" i="14"/>
  <c r="U23" i="14"/>
  <c r="V23" i="14"/>
  <c r="W23" i="14"/>
  <c r="X23" i="14"/>
  <c r="Y23" i="14"/>
  <c r="Z23" i="14"/>
  <c r="AA23" i="14"/>
  <c r="AB23" i="14"/>
  <c r="AC23" i="14"/>
  <c r="AD23" i="14"/>
  <c r="AE23" i="14"/>
  <c r="B24" i="14"/>
  <c r="C24" i="14"/>
  <c r="D24" i="14"/>
  <c r="E24" i="14"/>
  <c r="F24" i="14"/>
  <c r="G24" i="14"/>
  <c r="H24" i="14"/>
  <c r="I24" i="14"/>
  <c r="J24" i="14"/>
  <c r="K24" i="14"/>
  <c r="L24" i="14"/>
  <c r="M24" i="14"/>
  <c r="N24" i="14"/>
  <c r="O24" i="14"/>
  <c r="P24" i="14"/>
  <c r="Q24" i="14"/>
  <c r="R24" i="14"/>
  <c r="S24" i="14"/>
  <c r="T24" i="14"/>
  <c r="U24" i="14"/>
  <c r="V24" i="14"/>
  <c r="W24" i="14"/>
  <c r="X24" i="14"/>
  <c r="Y24" i="14"/>
  <c r="Z24" i="14"/>
  <c r="AA24" i="14"/>
  <c r="AB24" i="14"/>
  <c r="AC24" i="14"/>
  <c r="AD24" i="14"/>
  <c r="AE24" i="14"/>
  <c r="B25" i="14"/>
  <c r="C25" i="14"/>
  <c r="D25" i="14"/>
  <c r="E25" i="14"/>
  <c r="F25" i="14"/>
  <c r="G25" i="14"/>
  <c r="H25" i="14"/>
  <c r="I25" i="14"/>
  <c r="J25" i="14"/>
  <c r="K25" i="14"/>
  <c r="L25" i="14"/>
  <c r="M25" i="14"/>
  <c r="N25" i="14"/>
  <c r="O25" i="14"/>
  <c r="P25" i="14"/>
  <c r="Q25" i="14"/>
  <c r="R25" i="14"/>
  <c r="S25" i="14"/>
  <c r="T25" i="14"/>
  <c r="U25" i="14"/>
  <c r="V25" i="14"/>
  <c r="W25" i="14"/>
  <c r="X25" i="14"/>
  <c r="Y25" i="14"/>
  <c r="Z25" i="14"/>
  <c r="AA25" i="14"/>
  <c r="AB25" i="14"/>
  <c r="AC25" i="14"/>
  <c r="AD25" i="14"/>
  <c r="AE25" i="14"/>
  <c r="B26" i="14"/>
  <c r="C26" i="14"/>
  <c r="D26" i="14"/>
  <c r="E26" i="14"/>
  <c r="F26" i="14"/>
  <c r="G26" i="14"/>
  <c r="H26" i="14"/>
  <c r="I26" i="14"/>
  <c r="J26" i="14"/>
  <c r="K26" i="14"/>
  <c r="L26" i="14"/>
  <c r="M26" i="14"/>
  <c r="N26" i="14"/>
  <c r="O26" i="14"/>
  <c r="P26" i="14"/>
  <c r="Q26" i="14"/>
  <c r="R26" i="14"/>
  <c r="S26" i="14"/>
  <c r="T26" i="14"/>
  <c r="U26" i="14"/>
  <c r="V26" i="14"/>
  <c r="W26" i="14"/>
  <c r="X26" i="14"/>
  <c r="Y26" i="14"/>
  <c r="Z26" i="14"/>
  <c r="AA26" i="14"/>
  <c r="AB26" i="14"/>
  <c r="AC26" i="14"/>
  <c r="AD26" i="14"/>
  <c r="AE26" i="14"/>
  <c r="B27" i="14"/>
  <c r="C27" i="14"/>
  <c r="D27" i="14"/>
  <c r="E27" i="14"/>
  <c r="F27" i="14"/>
  <c r="G27" i="14"/>
  <c r="H27" i="14"/>
  <c r="I27" i="14"/>
  <c r="J27" i="14"/>
  <c r="K27" i="14"/>
  <c r="L27" i="14"/>
  <c r="M27" i="14"/>
  <c r="N27" i="14"/>
  <c r="O27" i="14"/>
  <c r="P27" i="14"/>
  <c r="Q27" i="14"/>
  <c r="R27" i="14"/>
  <c r="S27" i="14"/>
  <c r="T27" i="14"/>
  <c r="U27" i="14"/>
  <c r="V27" i="14"/>
  <c r="W27" i="14"/>
  <c r="X27" i="14"/>
  <c r="Y27" i="14"/>
  <c r="Z27" i="14"/>
  <c r="AA27" i="14"/>
  <c r="AB27" i="14"/>
  <c r="AC27" i="14"/>
  <c r="AD27" i="14"/>
  <c r="AE27" i="14"/>
  <c r="B28" i="14"/>
  <c r="C28" i="14"/>
  <c r="D28" i="14"/>
  <c r="E28" i="14"/>
  <c r="F28" i="14"/>
  <c r="G28" i="14"/>
  <c r="H28" i="14"/>
  <c r="I28" i="14"/>
  <c r="J28" i="14"/>
  <c r="K28" i="14"/>
  <c r="L28" i="14"/>
  <c r="M28" i="14"/>
  <c r="N28" i="14"/>
  <c r="O28" i="14"/>
  <c r="P28" i="14"/>
  <c r="Q28" i="14"/>
  <c r="R28" i="14"/>
  <c r="S28" i="14"/>
  <c r="T28" i="14"/>
  <c r="U28" i="14"/>
  <c r="V28" i="14"/>
  <c r="W28" i="14"/>
  <c r="X28" i="14"/>
  <c r="Y28" i="14"/>
  <c r="Z28" i="14"/>
  <c r="AA28" i="14"/>
  <c r="AB28" i="14"/>
  <c r="AC28" i="14"/>
  <c r="AD28" i="14"/>
  <c r="AE28" i="14"/>
  <c r="B29" i="14"/>
  <c r="C29" i="14"/>
  <c r="D29" i="14"/>
  <c r="E29" i="14"/>
  <c r="F29" i="14"/>
  <c r="G29" i="14"/>
  <c r="H29" i="14"/>
  <c r="I29" i="14"/>
  <c r="J29" i="14"/>
  <c r="K29" i="14"/>
  <c r="L29" i="14"/>
  <c r="M29" i="14"/>
  <c r="N29" i="14"/>
  <c r="O29" i="14"/>
  <c r="P29" i="14"/>
  <c r="Q29" i="14"/>
  <c r="R29" i="14"/>
  <c r="S29" i="14"/>
  <c r="T29" i="14"/>
  <c r="U29" i="14"/>
  <c r="V29" i="14"/>
  <c r="W29" i="14"/>
  <c r="X29" i="14"/>
  <c r="Y29" i="14"/>
  <c r="Z29" i="14"/>
  <c r="AA29" i="14"/>
  <c r="AB29" i="14"/>
  <c r="AC29" i="14"/>
  <c r="AD29" i="14"/>
  <c r="AE29" i="14"/>
  <c r="B30" i="14"/>
  <c r="C30" i="14"/>
  <c r="D30" i="14"/>
  <c r="E30" i="14"/>
  <c r="F30" i="14"/>
  <c r="G30" i="14"/>
  <c r="H30" i="14"/>
  <c r="I30" i="14"/>
  <c r="J30" i="14"/>
  <c r="K30" i="14"/>
  <c r="L30" i="14"/>
  <c r="M30" i="14"/>
  <c r="N30" i="14"/>
  <c r="O30" i="14"/>
  <c r="P30" i="14"/>
  <c r="Q30" i="14"/>
  <c r="R30" i="14"/>
  <c r="S30" i="14"/>
  <c r="T30" i="14"/>
  <c r="U30" i="14"/>
  <c r="V30" i="14"/>
  <c r="W30" i="14"/>
  <c r="X30" i="14"/>
  <c r="Y30" i="14"/>
  <c r="Z30" i="14"/>
  <c r="AA30" i="14"/>
  <c r="AB30" i="14"/>
  <c r="AC30" i="14"/>
  <c r="AD30" i="14"/>
  <c r="AE30" i="14"/>
  <c r="B31" i="14"/>
  <c r="C31" i="14"/>
  <c r="D31" i="14"/>
  <c r="E31" i="14"/>
  <c r="F31" i="14"/>
  <c r="G31" i="14"/>
  <c r="H31" i="14"/>
  <c r="I31" i="14"/>
  <c r="J31" i="14"/>
  <c r="K31" i="14"/>
  <c r="L31" i="14"/>
  <c r="M31" i="14"/>
  <c r="N31" i="14"/>
  <c r="O31" i="14"/>
  <c r="P31" i="14"/>
  <c r="Q31" i="14"/>
  <c r="R31" i="14"/>
  <c r="S31" i="14"/>
  <c r="T31" i="14"/>
  <c r="U31" i="14"/>
  <c r="V31" i="14"/>
  <c r="W31" i="14"/>
  <c r="X31" i="14"/>
  <c r="Y31" i="14"/>
  <c r="Z31" i="14"/>
  <c r="AA31" i="14"/>
  <c r="AB31" i="14"/>
  <c r="AC31" i="14"/>
  <c r="AD31" i="14"/>
  <c r="AE31" i="14"/>
  <c r="B32" i="14"/>
  <c r="C32" i="14"/>
  <c r="D32" i="14"/>
  <c r="E32" i="14"/>
  <c r="F32" i="14"/>
  <c r="G32" i="14"/>
  <c r="H32" i="14"/>
  <c r="I32" i="14"/>
  <c r="J32" i="14"/>
  <c r="K32" i="14"/>
  <c r="L32" i="14"/>
  <c r="M32" i="14"/>
  <c r="N32" i="14"/>
  <c r="O32" i="14"/>
  <c r="P32" i="14"/>
  <c r="Q32" i="14"/>
  <c r="R32" i="14"/>
  <c r="S32" i="14"/>
  <c r="T32" i="14"/>
  <c r="U32" i="14"/>
  <c r="V32" i="14"/>
  <c r="W32" i="14"/>
  <c r="X32" i="14"/>
  <c r="Y32" i="14"/>
  <c r="Z32" i="14"/>
  <c r="AA32" i="14"/>
  <c r="AB32" i="14"/>
  <c r="AC32" i="14"/>
  <c r="AD32" i="14"/>
  <c r="AE32" i="14"/>
  <c r="B33" i="14"/>
  <c r="C33" i="14"/>
  <c r="D33" i="14"/>
  <c r="E33" i="14"/>
  <c r="F33" i="14"/>
  <c r="G33" i="14"/>
  <c r="H33" i="14"/>
  <c r="I33" i="14"/>
  <c r="J33" i="14"/>
  <c r="K33" i="14"/>
  <c r="L33" i="14"/>
  <c r="M33" i="14"/>
  <c r="N33" i="14"/>
  <c r="O33" i="14"/>
  <c r="P33" i="14"/>
  <c r="Q33" i="14"/>
  <c r="R33" i="14"/>
  <c r="S33" i="14"/>
  <c r="T33" i="14"/>
  <c r="U33" i="14"/>
  <c r="V33" i="14"/>
  <c r="W33" i="14"/>
  <c r="X33" i="14"/>
  <c r="Y33" i="14"/>
  <c r="Z33" i="14"/>
  <c r="AA33" i="14"/>
  <c r="AB33" i="14"/>
  <c r="AC33" i="14"/>
  <c r="AD33" i="14"/>
  <c r="AE33" i="14"/>
  <c r="B34" i="14"/>
  <c r="C34" i="14"/>
  <c r="D34" i="14"/>
  <c r="E34" i="14"/>
  <c r="F34" i="14"/>
  <c r="G34" i="14"/>
  <c r="H34" i="14"/>
  <c r="I34" i="14"/>
  <c r="J34" i="14"/>
  <c r="K34" i="14"/>
  <c r="L34" i="14"/>
  <c r="M34" i="14"/>
  <c r="N34" i="14"/>
  <c r="O34" i="14"/>
  <c r="P34" i="14"/>
  <c r="Q34" i="14"/>
  <c r="R34" i="14"/>
  <c r="S34" i="14"/>
  <c r="T34" i="14"/>
  <c r="U34" i="14"/>
  <c r="V34" i="14"/>
  <c r="W34" i="14"/>
  <c r="X34" i="14"/>
  <c r="Y34" i="14"/>
  <c r="Z34" i="14"/>
  <c r="AA34" i="14"/>
  <c r="AB34" i="14"/>
  <c r="AC34" i="14"/>
  <c r="AD34" i="14"/>
  <c r="AE34" i="14"/>
  <c r="B35" i="14"/>
  <c r="C35" i="14"/>
  <c r="D35" i="14"/>
  <c r="E35" i="14"/>
  <c r="F35" i="14"/>
  <c r="G35" i="14"/>
  <c r="H35" i="14"/>
  <c r="I35" i="14"/>
  <c r="J35" i="14"/>
  <c r="K35" i="14"/>
  <c r="L35" i="14"/>
  <c r="M35" i="14"/>
  <c r="N35" i="14"/>
  <c r="O35" i="14"/>
  <c r="P35" i="14"/>
  <c r="Q35" i="14"/>
  <c r="R35" i="14"/>
  <c r="S35" i="14"/>
  <c r="T35" i="14"/>
  <c r="U35" i="14"/>
  <c r="V35" i="14"/>
  <c r="W35" i="14"/>
  <c r="X35" i="14"/>
  <c r="Y35" i="14"/>
  <c r="Z35" i="14"/>
  <c r="AA35" i="14"/>
  <c r="AB35" i="14"/>
  <c r="AC35" i="14"/>
  <c r="AD35" i="14"/>
  <c r="AE35" i="14"/>
  <c r="B36" i="14"/>
  <c r="C36" i="14"/>
  <c r="D36" i="14"/>
  <c r="E36" i="14"/>
  <c r="F36" i="14"/>
  <c r="G36" i="14"/>
  <c r="H36" i="14"/>
  <c r="I36" i="14"/>
  <c r="J36" i="14"/>
  <c r="K36" i="14"/>
  <c r="L36" i="14"/>
  <c r="M36" i="14"/>
  <c r="N36" i="14"/>
  <c r="O36" i="14"/>
  <c r="P36" i="14"/>
  <c r="Q36" i="14"/>
  <c r="R36" i="14"/>
  <c r="S36" i="14"/>
  <c r="T36" i="14"/>
  <c r="U36" i="14"/>
  <c r="V36" i="14"/>
  <c r="W36" i="14"/>
  <c r="X36" i="14"/>
  <c r="Y36" i="14"/>
  <c r="Z36" i="14"/>
  <c r="AA36" i="14"/>
  <c r="AB36" i="14"/>
  <c r="AC36" i="14"/>
  <c r="AD36" i="14"/>
  <c r="AE36" i="14"/>
  <c r="B37" i="14"/>
  <c r="C37" i="14"/>
  <c r="D37" i="14"/>
  <c r="E37" i="14"/>
  <c r="F37" i="14"/>
  <c r="G37" i="14"/>
  <c r="H37" i="14"/>
  <c r="I37" i="14"/>
  <c r="J37" i="14"/>
  <c r="K37" i="14"/>
  <c r="L37" i="14"/>
  <c r="M37" i="14"/>
  <c r="N37" i="14"/>
  <c r="O37" i="14"/>
  <c r="P37" i="14"/>
  <c r="Q37" i="14"/>
  <c r="R37" i="14"/>
  <c r="S37" i="14"/>
  <c r="T37" i="14"/>
  <c r="U37" i="14"/>
  <c r="V37" i="14"/>
  <c r="W37" i="14"/>
  <c r="X37" i="14"/>
  <c r="Y37" i="14"/>
  <c r="Z37" i="14"/>
  <c r="AA37" i="14"/>
  <c r="AB37" i="14"/>
  <c r="AC37" i="14"/>
  <c r="AD37" i="14"/>
  <c r="AE37" i="14"/>
  <c r="B38" i="14"/>
  <c r="C38" i="14"/>
  <c r="D38" i="14"/>
  <c r="E38" i="14"/>
  <c r="F38" i="14"/>
  <c r="G38" i="14"/>
  <c r="H38" i="14"/>
  <c r="I38" i="14"/>
  <c r="J38" i="14"/>
  <c r="K38" i="14"/>
  <c r="L38" i="14"/>
  <c r="M38" i="14"/>
  <c r="N38" i="14"/>
  <c r="O38" i="14"/>
  <c r="P38" i="14"/>
  <c r="Q38" i="14"/>
  <c r="R38" i="14"/>
  <c r="S38" i="14"/>
  <c r="T38" i="14"/>
  <c r="U38" i="14"/>
  <c r="V38" i="14"/>
  <c r="W38" i="14"/>
  <c r="X38" i="14"/>
  <c r="Y38" i="14"/>
  <c r="Z38" i="14"/>
  <c r="AA38" i="14"/>
  <c r="AB38" i="14"/>
  <c r="AC38" i="14"/>
  <c r="AD38" i="14"/>
  <c r="AE38" i="14"/>
  <c r="B39" i="14"/>
  <c r="C39" i="14"/>
  <c r="D39" i="14"/>
  <c r="E39" i="14"/>
  <c r="F39" i="14"/>
  <c r="G39" i="14"/>
  <c r="H39" i="14"/>
  <c r="I39" i="14"/>
  <c r="J39" i="14"/>
  <c r="K39" i="14"/>
  <c r="L39" i="14"/>
  <c r="M39" i="14"/>
  <c r="N39" i="14"/>
  <c r="O39" i="14"/>
  <c r="P39" i="14"/>
  <c r="Q39" i="14"/>
  <c r="R39" i="14"/>
  <c r="S39" i="14"/>
  <c r="T39" i="14"/>
  <c r="U39" i="14"/>
  <c r="V39" i="14"/>
  <c r="W39" i="14"/>
  <c r="X39" i="14"/>
  <c r="Y39" i="14"/>
  <c r="Z39" i="14"/>
  <c r="AA39" i="14"/>
  <c r="AB39" i="14"/>
  <c r="AC39" i="14"/>
  <c r="AD39" i="14"/>
  <c r="AE39" i="14"/>
  <c r="B40" i="14"/>
  <c r="C40" i="14"/>
  <c r="D40" i="14"/>
  <c r="E40" i="14"/>
  <c r="F40" i="14"/>
  <c r="G40" i="14"/>
  <c r="H40" i="14"/>
  <c r="I40" i="14"/>
  <c r="J40" i="14"/>
  <c r="K40" i="14"/>
  <c r="L40" i="14"/>
  <c r="M40" i="14"/>
  <c r="N40" i="14"/>
  <c r="O40" i="14"/>
  <c r="P40" i="14"/>
  <c r="Q40" i="14"/>
  <c r="R40" i="14"/>
  <c r="S40" i="14"/>
  <c r="T40" i="14"/>
  <c r="U40" i="14"/>
  <c r="V40" i="14"/>
  <c r="W40" i="14"/>
  <c r="X40" i="14"/>
  <c r="Y40" i="14"/>
  <c r="Z40" i="14"/>
  <c r="AA40" i="14"/>
  <c r="AB40" i="14"/>
  <c r="AC40" i="14"/>
  <c r="AD40" i="14"/>
  <c r="AE40" i="14"/>
  <c r="B41" i="14"/>
  <c r="C41" i="14"/>
  <c r="D41" i="14"/>
  <c r="E41" i="14"/>
  <c r="F41" i="14"/>
  <c r="G41" i="14"/>
  <c r="H41" i="14"/>
  <c r="I41" i="14"/>
  <c r="J41" i="14"/>
  <c r="K41" i="14"/>
  <c r="L41" i="14"/>
  <c r="M41" i="14"/>
  <c r="N41" i="14"/>
  <c r="O41" i="14"/>
  <c r="P41" i="14"/>
  <c r="Q41" i="14"/>
  <c r="R41" i="14"/>
  <c r="S41" i="14"/>
  <c r="T41" i="14"/>
  <c r="U41" i="14"/>
  <c r="V41" i="14"/>
  <c r="W41" i="14"/>
  <c r="X41" i="14"/>
  <c r="Y41" i="14"/>
  <c r="Z41" i="14"/>
  <c r="AA41" i="14"/>
  <c r="AB41" i="14"/>
  <c r="AC41" i="14"/>
  <c r="AD41" i="14"/>
  <c r="AE41" i="14"/>
  <c r="B42" i="14"/>
  <c r="C42" i="14"/>
  <c r="D42" i="14"/>
  <c r="E42" i="14"/>
  <c r="F42" i="14"/>
  <c r="G42" i="14"/>
  <c r="H42" i="14"/>
  <c r="I42" i="14"/>
  <c r="J42" i="14"/>
  <c r="K42" i="14"/>
  <c r="L42" i="14"/>
  <c r="M42" i="14"/>
  <c r="N42" i="14"/>
  <c r="O42" i="14"/>
  <c r="P42" i="14"/>
  <c r="Q42" i="14"/>
  <c r="R42" i="14"/>
  <c r="S42" i="14"/>
  <c r="T42" i="14"/>
  <c r="U42" i="14"/>
  <c r="V42" i="14"/>
  <c r="W42" i="14"/>
  <c r="X42" i="14"/>
  <c r="Y42" i="14"/>
  <c r="Z42" i="14"/>
  <c r="AA42" i="14"/>
  <c r="AB42" i="14"/>
  <c r="AC42" i="14"/>
  <c r="AD42" i="14"/>
  <c r="AE42" i="14"/>
  <c r="B43" i="14"/>
  <c r="C43" i="14"/>
  <c r="D43" i="14"/>
  <c r="E43" i="14"/>
  <c r="F43" i="14"/>
  <c r="G43" i="14"/>
  <c r="H43" i="14"/>
  <c r="I43" i="14"/>
  <c r="J43" i="14"/>
  <c r="K43" i="14"/>
  <c r="L43" i="14"/>
  <c r="M43" i="14"/>
  <c r="N43" i="14"/>
  <c r="O43" i="14"/>
  <c r="P43" i="14"/>
  <c r="Q43" i="14"/>
  <c r="R43" i="14"/>
  <c r="S43" i="14"/>
  <c r="T43" i="14"/>
  <c r="U43" i="14"/>
  <c r="V43" i="14"/>
  <c r="W43" i="14"/>
  <c r="X43" i="14"/>
  <c r="Y43" i="14"/>
  <c r="Z43" i="14"/>
  <c r="AA43" i="14"/>
  <c r="AB43" i="14"/>
  <c r="AC43" i="14"/>
  <c r="AD43" i="14"/>
  <c r="AE43" i="14"/>
  <c r="B44" i="14"/>
  <c r="C44" i="14"/>
  <c r="D44" i="14"/>
  <c r="E44" i="14"/>
  <c r="F44" i="14"/>
  <c r="G44" i="14"/>
  <c r="H44" i="14"/>
  <c r="I44" i="14"/>
  <c r="J44" i="14"/>
  <c r="K44" i="14"/>
  <c r="L44" i="14"/>
  <c r="M44" i="14"/>
  <c r="N44" i="14"/>
  <c r="O44" i="14"/>
  <c r="P44" i="14"/>
  <c r="Q44" i="14"/>
  <c r="R44" i="14"/>
  <c r="S44" i="14"/>
  <c r="T44" i="14"/>
  <c r="U44" i="14"/>
  <c r="V44" i="14"/>
  <c r="W44" i="14"/>
  <c r="X44" i="14"/>
  <c r="Y44" i="14"/>
  <c r="Z44" i="14"/>
  <c r="AA44" i="14"/>
  <c r="AB44" i="14"/>
  <c r="AC44" i="14"/>
  <c r="AD44" i="14"/>
  <c r="AE44" i="14"/>
  <c r="B45" i="14"/>
  <c r="C45" i="14"/>
  <c r="D45" i="14"/>
  <c r="E45" i="14"/>
  <c r="F45" i="14"/>
  <c r="G45" i="14"/>
  <c r="H45" i="14"/>
  <c r="I45" i="14"/>
  <c r="J45" i="14"/>
  <c r="K45" i="14"/>
  <c r="L45" i="14"/>
  <c r="M45" i="14"/>
  <c r="N45" i="14"/>
  <c r="O45" i="14"/>
  <c r="P45" i="14"/>
  <c r="Q45" i="14"/>
  <c r="R45" i="14"/>
  <c r="S45" i="14"/>
  <c r="T45" i="14"/>
  <c r="U45" i="14"/>
  <c r="V45" i="14"/>
  <c r="W45" i="14"/>
  <c r="X45" i="14"/>
  <c r="Y45" i="14"/>
  <c r="Z45" i="14"/>
  <c r="AA45" i="14"/>
  <c r="AB45" i="14"/>
  <c r="AC45" i="14"/>
  <c r="AD45" i="14"/>
  <c r="AE45" i="14"/>
  <c r="B46" i="14"/>
  <c r="C46" i="14"/>
  <c r="D46" i="14"/>
  <c r="E46" i="14"/>
  <c r="F46" i="14"/>
  <c r="G46" i="14"/>
  <c r="H46" i="14"/>
  <c r="I46" i="14"/>
  <c r="J46" i="14"/>
  <c r="K46" i="14"/>
  <c r="L46" i="14"/>
  <c r="M46" i="14"/>
  <c r="N46" i="14"/>
  <c r="O46" i="14"/>
  <c r="P46" i="14"/>
  <c r="Q46" i="14"/>
  <c r="R46" i="14"/>
  <c r="S46" i="14"/>
  <c r="T46" i="14"/>
  <c r="U46" i="14"/>
  <c r="V46" i="14"/>
  <c r="W46" i="14"/>
  <c r="X46" i="14"/>
  <c r="Y46" i="14"/>
  <c r="Z46" i="14"/>
  <c r="AA46" i="14"/>
  <c r="AB46" i="14"/>
  <c r="AC46" i="14"/>
  <c r="AD46" i="14"/>
  <c r="AE46" i="14"/>
  <c r="B47" i="14"/>
  <c r="C47" i="14"/>
  <c r="D47" i="14"/>
  <c r="E47" i="14"/>
  <c r="F47" i="14"/>
  <c r="G47" i="14"/>
  <c r="H47" i="14"/>
  <c r="I47" i="14"/>
  <c r="J47" i="14"/>
  <c r="K47" i="14"/>
  <c r="L47" i="14"/>
  <c r="M47" i="14"/>
  <c r="N47" i="14"/>
  <c r="O47" i="14"/>
  <c r="P47" i="14"/>
  <c r="Q47" i="14"/>
  <c r="R47" i="14"/>
  <c r="S47" i="14"/>
  <c r="T47" i="14"/>
  <c r="U47" i="14"/>
  <c r="V47" i="14"/>
  <c r="W47" i="14"/>
  <c r="X47" i="14"/>
  <c r="Y47" i="14"/>
  <c r="Z47" i="14"/>
  <c r="AA47" i="14"/>
  <c r="AB47" i="14"/>
  <c r="AC47" i="14"/>
  <c r="AD47" i="14"/>
  <c r="AE47" i="14"/>
  <c r="B48" i="14"/>
  <c r="C48" i="14"/>
  <c r="D48" i="14"/>
  <c r="E48" i="14"/>
  <c r="F48" i="14"/>
  <c r="G48" i="14"/>
  <c r="H48" i="14"/>
  <c r="I48" i="14"/>
  <c r="J48" i="14"/>
  <c r="K48" i="14"/>
  <c r="L48" i="14"/>
  <c r="M48" i="14"/>
  <c r="N48" i="14"/>
  <c r="O48" i="14"/>
  <c r="P48" i="14"/>
  <c r="Q48" i="14"/>
  <c r="R48" i="14"/>
  <c r="S48" i="14"/>
  <c r="T48" i="14"/>
  <c r="U48" i="14"/>
  <c r="V48" i="14"/>
  <c r="W48" i="14"/>
  <c r="X48" i="14"/>
  <c r="Y48" i="14"/>
  <c r="Z48" i="14"/>
  <c r="AA48" i="14"/>
  <c r="AB48" i="14"/>
  <c r="AC48" i="14"/>
  <c r="AD48" i="14"/>
  <c r="AE48" i="14"/>
  <c r="B49" i="14"/>
  <c r="C49" i="14"/>
  <c r="D49" i="14"/>
  <c r="E49" i="14"/>
  <c r="F49" i="14"/>
  <c r="G49" i="14"/>
  <c r="H49" i="14"/>
  <c r="I49" i="14"/>
  <c r="J49" i="14"/>
  <c r="K49" i="14"/>
  <c r="L49" i="14"/>
  <c r="M49" i="14"/>
  <c r="N49" i="14"/>
  <c r="O49" i="14"/>
  <c r="P49" i="14"/>
  <c r="Q49" i="14"/>
  <c r="R49" i="14"/>
  <c r="S49" i="14"/>
  <c r="T49" i="14"/>
  <c r="U49" i="14"/>
  <c r="V49" i="14"/>
  <c r="W49" i="14"/>
  <c r="X49" i="14"/>
  <c r="Y49" i="14"/>
  <c r="Z49" i="14"/>
  <c r="AA49" i="14"/>
  <c r="AB49" i="14"/>
  <c r="AC49" i="14"/>
  <c r="AD49" i="14"/>
  <c r="AE49" i="14"/>
  <c r="B50" i="14"/>
  <c r="C50" i="14"/>
  <c r="D50" i="14"/>
  <c r="E50" i="14"/>
  <c r="F50" i="14"/>
  <c r="G50" i="14"/>
  <c r="H50" i="14"/>
  <c r="I50" i="14"/>
  <c r="J50" i="14"/>
  <c r="K50" i="14"/>
  <c r="L50" i="14"/>
  <c r="M50" i="14"/>
  <c r="N50" i="14"/>
  <c r="O50" i="14"/>
  <c r="P50" i="14"/>
  <c r="Q50" i="14"/>
  <c r="R50" i="14"/>
  <c r="S50" i="14"/>
  <c r="T50" i="14"/>
  <c r="U50" i="14"/>
  <c r="V50" i="14"/>
  <c r="W50" i="14"/>
  <c r="X50" i="14"/>
  <c r="Y50" i="14"/>
  <c r="Z50" i="14"/>
  <c r="AA50" i="14"/>
  <c r="AB50" i="14"/>
  <c r="AC50" i="14"/>
  <c r="AD50" i="14"/>
  <c r="AE50" i="14"/>
  <c r="B51" i="14"/>
  <c r="C51" i="14"/>
  <c r="D51" i="14"/>
  <c r="E51" i="14"/>
  <c r="F51" i="14"/>
  <c r="G51" i="14"/>
  <c r="H51" i="14"/>
  <c r="I51" i="14"/>
  <c r="J51" i="14"/>
  <c r="K51" i="14"/>
  <c r="L51" i="14"/>
  <c r="M51" i="14"/>
  <c r="N51" i="14"/>
  <c r="O51" i="14"/>
  <c r="P51" i="14"/>
  <c r="Q51" i="14"/>
  <c r="R51" i="14"/>
  <c r="S51" i="14"/>
  <c r="T51" i="14"/>
  <c r="U51" i="14"/>
  <c r="V51" i="14"/>
  <c r="W51" i="14"/>
  <c r="X51" i="14"/>
  <c r="Y51" i="14"/>
  <c r="Z51" i="14"/>
  <c r="AA51" i="14"/>
  <c r="AB51" i="14"/>
  <c r="AC51" i="14"/>
  <c r="AD51" i="14"/>
  <c r="AE51" i="14"/>
  <c r="B52" i="14"/>
  <c r="C52" i="14"/>
  <c r="D52" i="14"/>
  <c r="E52" i="14"/>
  <c r="F52" i="14"/>
  <c r="G52" i="14"/>
  <c r="H52" i="14"/>
  <c r="I52" i="14"/>
  <c r="J52" i="14"/>
  <c r="K52" i="14"/>
  <c r="L52" i="14"/>
  <c r="M52" i="14"/>
  <c r="N52" i="14"/>
  <c r="O52" i="14"/>
  <c r="P52" i="14"/>
  <c r="Q52" i="14"/>
  <c r="R52" i="14"/>
  <c r="S52" i="14"/>
  <c r="T52" i="14"/>
  <c r="U52" i="14"/>
  <c r="V52" i="14"/>
  <c r="W52" i="14"/>
  <c r="X52" i="14"/>
  <c r="Y52" i="14"/>
  <c r="Z52" i="14"/>
  <c r="AA52" i="14"/>
  <c r="AB52" i="14"/>
  <c r="AC52" i="14"/>
  <c r="AD52" i="14"/>
  <c r="AE52" i="14"/>
  <c r="B53" i="14"/>
  <c r="C53" i="14"/>
  <c r="D53" i="14"/>
  <c r="E53" i="14"/>
  <c r="F53" i="14"/>
  <c r="G53" i="14"/>
  <c r="H53" i="14"/>
  <c r="I53" i="14"/>
  <c r="J53" i="14"/>
  <c r="K53" i="14"/>
  <c r="L53" i="14"/>
  <c r="M53" i="14"/>
  <c r="N53" i="14"/>
  <c r="O53" i="14"/>
  <c r="P53" i="14"/>
  <c r="Q53" i="14"/>
  <c r="R53" i="14"/>
  <c r="S53" i="14"/>
  <c r="T53" i="14"/>
  <c r="U53" i="14"/>
  <c r="V53" i="14"/>
  <c r="W53" i="14"/>
  <c r="X53" i="14"/>
  <c r="Y53" i="14"/>
  <c r="Z53" i="14"/>
  <c r="AA53" i="14"/>
  <c r="AB53" i="14"/>
  <c r="AC53" i="14"/>
  <c r="AD53" i="14"/>
  <c r="AE53" i="14"/>
  <c r="B54" i="14"/>
  <c r="C54" i="14"/>
  <c r="D54" i="14"/>
  <c r="E54" i="14"/>
  <c r="F54" i="14"/>
  <c r="G54" i="14"/>
  <c r="H54" i="14"/>
  <c r="I54" i="14"/>
  <c r="J54" i="14"/>
  <c r="K54" i="14"/>
  <c r="L54" i="14"/>
  <c r="M54" i="14"/>
  <c r="N54" i="14"/>
  <c r="O54" i="14"/>
  <c r="P54" i="14"/>
  <c r="Q54" i="14"/>
  <c r="R54" i="14"/>
  <c r="S54" i="14"/>
  <c r="T54" i="14"/>
  <c r="U54" i="14"/>
  <c r="V54" i="14"/>
  <c r="W54" i="14"/>
  <c r="X54" i="14"/>
  <c r="Y54" i="14"/>
  <c r="Z54" i="14"/>
  <c r="AA54" i="14"/>
  <c r="AB54" i="14"/>
  <c r="AC54" i="14"/>
  <c r="AD54" i="14"/>
  <c r="AE54" i="14"/>
  <c r="B55" i="14"/>
  <c r="C55" i="14"/>
  <c r="D55" i="14"/>
  <c r="E55" i="14"/>
  <c r="F55" i="14"/>
  <c r="G55" i="14"/>
  <c r="H55" i="14"/>
  <c r="I55" i="14"/>
  <c r="J55" i="14"/>
  <c r="K55" i="14"/>
  <c r="L55" i="14"/>
  <c r="M55" i="14"/>
  <c r="N55" i="14"/>
  <c r="O55" i="14"/>
  <c r="P55" i="14"/>
  <c r="Q55" i="14"/>
  <c r="R55" i="14"/>
  <c r="S55" i="14"/>
  <c r="T55" i="14"/>
  <c r="U55" i="14"/>
  <c r="V55" i="14"/>
  <c r="W55" i="14"/>
  <c r="X55" i="14"/>
  <c r="Y55" i="14"/>
  <c r="Z55" i="14"/>
  <c r="AA55" i="14"/>
  <c r="AB55" i="14"/>
  <c r="AC55" i="14"/>
  <c r="AD55" i="14"/>
  <c r="AE55" i="14"/>
  <c r="B56" i="14"/>
  <c r="C56" i="14"/>
  <c r="D56" i="14"/>
  <c r="E56" i="14"/>
  <c r="F56" i="14"/>
  <c r="G56" i="14"/>
  <c r="H56" i="14"/>
  <c r="I56" i="14"/>
  <c r="J56" i="14"/>
  <c r="K56" i="14"/>
  <c r="L56" i="14"/>
  <c r="M56" i="14"/>
  <c r="N56" i="14"/>
  <c r="O56" i="14"/>
  <c r="P56" i="14"/>
  <c r="Q56" i="14"/>
  <c r="R56" i="14"/>
  <c r="S56" i="14"/>
  <c r="T56" i="14"/>
  <c r="U56" i="14"/>
  <c r="V56" i="14"/>
  <c r="W56" i="14"/>
  <c r="X56" i="14"/>
  <c r="Y56" i="14"/>
  <c r="Z56" i="14"/>
  <c r="AA56" i="14"/>
  <c r="AB56" i="14"/>
  <c r="AC56" i="14"/>
  <c r="AD56" i="14"/>
  <c r="AE56" i="14"/>
  <c r="AE52" i="24" l="1"/>
  <c r="AE36" i="24"/>
  <c r="AE28" i="24"/>
  <c r="AB54" i="24"/>
  <c r="AB42" i="24"/>
  <c r="AB38" i="24"/>
  <c r="AB34" i="24"/>
  <c r="AB30" i="24"/>
  <c r="Y56" i="24"/>
  <c r="Y48" i="24"/>
  <c r="Y40" i="24"/>
  <c r="P36" i="24"/>
  <c r="P32" i="24"/>
  <c r="P30" i="24"/>
  <c r="P28" i="24"/>
  <c r="J38" i="24"/>
  <c r="G47" i="24"/>
  <c r="G45" i="24"/>
  <c r="G43" i="24"/>
  <c r="G39" i="24"/>
  <c r="G37" i="24"/>
  <c r="G35" i="24"/>
  <c r="G31" i="24"/>
  <c r="G29" i="24"/>
  <c r="G27" i="24"/>
  <c r="G23" i="24"/>
  <c r="G19" i="24"/>
  <c r="G13" i="24"/>
  <c r="B49" i="24"/>
  <c r="D49" i="24" s="1"/>
  <c r="B45" i="24"/>
  <c r="AE18" i="24"/>
  <c r="AB20" i="24"/>
  <c r="AB16" i="24"/>
  <c r="Y54" i="24"/>
  <c r="Y50" i="24"/>
  <c r="S18" i="24"/>
  <c r="S14" i="24"/>
  <c r="M56" i="24"/>
  <c r="M52" i="24"/>
  <c r="M44" i="24"/>
  <c r="M40" i="24"/>
  <c r="M36" i="24"/>
  <c r="M32" i="24"/>
  <c r="M28" i="24"/>
  <c r="J50" i="24"/>
  <c r="J42" i="24"/>
  <c r="P38" i="24"/>
  <c r="P22" i="24"/>
  <c r="B34" i="24"/>
  <c r="B30" i="24"/>
  <c r="G49" i="24"/>
  <c r="G33" i="24"/>
  <c r="G54" i="24"/>
  <c r="G42" i="24"/>
  <c r="AB49" i="24"/>
  <c r="AB41" i="24"/>
  <c r="AB25" i="24"/>
  <c r="AB21" i="24"/>
  <c r="Y32" i="24"/>
  <c r="Y20" i="24"/>
  <c r="Y55" i="24"/>
  <c r="Y43" i="24"/>
  <c r="Y39" i="24"/>
  <c r="Y35" i="24"/>
  <c r="Y31" i="24"/>
  <c r="Y23" i="24"/>
  <c r="J56" i="24"/>
  <c r="J52" i="24"/>
  <c r="J48" i="24"/>
  <c r="J44" i="24"/>
  <c r="J40" i="24"/>
  <c r="J36" i="24"/>
  <c r="J32" i="24"/>
  <c r="J28" i="24"/>
  <c r="J24" i="24"/>
  <c r="B54" i="24"/>
  <c r="B42" i="24"/>
  <c r="B35" i="24"/>
  <c r="B23" i="24"/>
  <c r="AE55" i="24"/>
  <c r="AE51" i="24"/>
  <c r="AE47" i="24"/>
  <c r="AE43" i="24"/>
  <c r="AE39" i="24"/>
  <c r="AE35" i="24"/>
  <c r="AE31" i="24"/>
  <c r="AE27" i="24"/>
  <c r="AE23" i="24"/>
  <c r="AE54" i="24"/>
  <c r="AE46" i="24"/>
  <c r="AE38" i="24"/>
  <c r="AE30" i="24"/>
  <c r="AE22" i="24"/>
  <c r="AB53" i="24"/>
  <c r="AB45" i="24"/>
  <c r="AB37" i="24"/>
  <c r="AB33" i="24"/>
  <c r="AB29" i="24"/>
  <c r="B55" i="24"/>
  <c r="G32" i="24"/>
  <c r="D37" i="27"/>
  <c r="Y46" i="24"/>
  <c r="Y42" i="24"/>
  <c r="Y38" i="24"/>
  <c r="Y34" i="24"/>
  <c r="Y30" i="24"/>
  <c r="Y26" i="24"/>
  <c r="Y22" i="24"/>
  <c r="Y18" i="24"/>
  <c r="Y14" i="24"/>
  <c r="Y10" i="24"/>
  <c r="V20" i="24"/>
  <c r="V16" i="24"/>
  <c r="S21" i="24"/>
  <c r="J34" i="24"/>
  <c r="J30" i="24"/>
  <c r="J26" i="24"/>
  <c r="J22" i="24"/>
  <c r="J53" i="24"/>
  <c r="J45" i="24"/>
  <c r="J37" i="24"/>
  <c r="J29" i="24"/>
  <c r="J25" i="24"/>
  <c r="C45" i="24"/>
  <c r="C43" i="24"/>
  <c r="C39" i="24"/>
  <c r="C31" i="24"/>
  <c r="D31" i="24" s="1"/>
  <c r="C23" i="24"/>
  <c r="B51" i="24"/>
  <c r="B39" i="24"/>
  <c r="B33" i="24"/>
  <c r="B29" i="24"/>
  <c r="AB26" i="24"/>
  <c r="AB22" i="24"/>
  <c r="S56" i="24"/>
  <c r="S48" i="24"/>
  <c r="S40" i="24"/>
  <c r="S32" i="24"/>
  <c r="S24" i="24"/>
  <c r="C55" i="24"/>
  <c r="D55" i="24" s="1"/>
  <c r="C32" i="24"/>
  <c r="G48" i="24"/>
  <c r="B46" i="24"/>
  <c r="G44" i="24"/>
  <c r="C50" i="27"/>
  <c r="D50" i="27" s="1"/>
  <c r="C22" i="27"/>
  <c r="B18" i="27"/>
  <c r="M16" i="24"/>
  <c r="M12" i="24"/>
  <c r="J18" i="24"/>
  <c r="J14" i="24"/>
  <c r="J10" i="24"/>
  <c r="D9" i="27"/>
  <c r="S13" i="24"/>
  <c r="AE20" i="24"/>
  <c r="J20" i="24"/>
  <c r="P20" i="24"/>
  <c r="P16" i="24"/>
  <c r="J21" i="24"/>
  <c r="J22" i="27"/>
  <c r="P18" i="24"/>
  <c r="G21" i="24"/>
  <c r="AE21" i="24"/>
  <c r="Y21" i="24"/>
  <c r="B18" i="24"/>
  <c r="C12" i="24"/>
  <c r="B52" i="27"/>
  <c r="B12" i="27"/>
  <c r="B48" i="27"/>
  <c r="B36" i="27"/>
  <c r="B32" i="27"/>
  <c r="B10" i="24"/>
  <c r="AE12" i="24"/>
  <c r="AB18" i="24"/>
  <c r="AB14" i="24"/>
  <c r="AB13" i="24"/>
  <c r="Y12" i="24"/>
  <c r="Y19" i="24"/>
  <c r="Y15" i="24"/>
  <c r="Y11" i="24"/>
  <c r="V17" i="24"/>
  <c r="S12" i="24"/>
  <c r="M18" i="24"/>
  <c r="M14" i="24"/>
  <c r="M10" i="24"/>
  <c r="M17" i="24"/>
  <c r="J16" i="24"/>
  <c r="J19" i="24"/>
  <c r="J11" i="24"/>
  <c r="AB15" i="24"/>
  <c r="V19" i="24"/>
  <c r="J28" i="27"/>
  <c r="C39" i="27"/>
  <c r="D39" i="27" s="1"/>
  <c r="B55" i="27"/>
  <c r="D55" i="27" s="1"/>
  <c r="D21" i="27"/>
  <c r="C23" i="27"/>
  <c r="D23" i="27" s="1"/>
  <c r="B27" i="27"/>
  <c r="M36" i="27"/>
  <c r="J35" i="27"/>
  <c r="J23" i="27"/>
  <c r="G48" i="27"/>
  <c r="C34" i="27"/>
  <c r="D34" i="27" s="1"/>
  <c r="C26" i="27"/>
  <c r="D26" i="27" s="1"/>
  <c r="B54" i="27"/>
  <c r="B44" i="27"/>
  <c r="B16" i="27"/>
  <c r="M35" i="27"/>
  <c r="J21" i="27"/>
  <c r="J9" i="27"/>
  <c r="G35" i="27"/>
  <c r="G23" i="27"/>
  <c r="C38" i="27"/>
  <c r="D38" i="27" s="1"/>
  <c r="B28" i="27"/>
  <c r="B20" i="27"/>
  <c r="D20" i="27" s="1"/>
  <c r="B46" i="27"/>
  <c r="B30" i="27"/>
  <c r="B14" i="27"/>
  <c r="B10" i="27"/>
  <c r="B15" i="27"/>
  <c r="B11" i="27"/>
  <c r="J17" i="24"/>
  <c r="J13" i="24"/>
  <c r="G17" i="24"/>
  <c r="G15" i="24"/>
  <c r="G11" i="24"/>
  <c r="P10" i="24"/>
  <c r="N8" i="27"/>
  <c r="J34" i="27"/>
  <c r="C43" i="27"/>
  <c r="D43" i="27" s="1"/>
  <c r="C11" i="27"/>
  <c r="D11" i="27" s="1"/>
  <c r="B47" i="27"/>
  <c r="G34" i="27"/>
  <c r="C31" i="27"/>
  <c r="D31" i="27" s="1"/>
  <c r="C15" i="27"/>
  <c r="D15" i="27" s="1"/>
  <c r="O8" i="27"/>
  <c r="P8" i="27" s="1"/>
  <c r="B51" i="27"/>
  <c r="B35" i="27"/>
  <c r="D35" i="27" s="1"/>
  <c r="B19" i="27"/>
  <c r="D48" i="27"/>
  <c r="D28" i="27"/>
  <c r="F9" i="24"/>
  <c r="AE19" i="24"/>
  <c r="AE15" i="24"/>
  <c r="AE11" i="24"/>
  <c r="AE14" i="24"/>
  <c r="AE10" i="24"/>
  <c r="AB17" i="24"/>
  <c r="V13" i="24"/>
  <c r="V12" i="24"/>
  <c r="S19" i="24"/>
  <c r="S15" i="24"/>
  <c r="S11" i="24"/>
  <c r="S10" i="24"/>
  <c r="J15" i="24"/>
  <c r="C17" i="24"/>
  <c r="C15" i="24"/>
  <c r="C11" i="24"/>
  <c r="P14" i="24"/>
  <c r="P12" i="24"/>
  <c r="G16" i="24"/>
  <c r="AE17" i="24"/>
  <c r="AE13" i="24"/>
  <c r="AE16" i="24"/>
  <c r="AB19" i="24"/>
  <c r="AB11" i="24"/>
  <c r="Y17" i="24"/>
  <c r="Y13" i="24"/>
  <c r="V15" i="24"/>
  <c r="V11" i="24"/>
  <c r="S17" i="24"/>
  <c r="S16" i="24"/>
  <c r="G18" i="24"/>
  <c r="B19" i="24"/>
  <c r="B17" i="24"/>
  <c r="B13" i="24"/>
  <c r="A7" i="14"/>
  <c r="A8" i="14"/>
  <c r="A8" i="17"/>
  <c r="A8" i="20"/>
  <c r="A8" i="24"/>
  <c r="A7" i="17"/>
  <c r="A7" i="24"/>
  <c r="AE56" i="24"/>
  <c r="AE48" i="24"/>
  <c r="AE40" i="24"/>
  <c r="AE32" i="24"/>
  <c r="AE24" i="24"/>
  <c r="AB10" i="24"/>
  <c r="Y52" i="24"/>
  <c r="Y44" i="24"/>
  <c r="Y36" i="24"/>
  <c r="Y28" i="24"/>
  <c r="Y16" i="24"/>
  <c r="I9" i="24"/>
  <c r="C52" i="24"/>
  <c r="N9" i="24"/>
  <c r="Z9" i="24"/>
  <c r="AB12" i="24"/>
  <c r="W9" i="24"/>
  <c r="M13" i="24"/>
  <c r="D33" i="24"/>
  <c r="X9" i="24"/>
  <c r="K9" i="24"/>
  <c r="T9" i="24"/>
  <c r="AC9" i="24"/>
  <c r="G50" i="24"/>
  <c r="C41" i="24"/>
  <c r="C24" i="24"/>
  <c r="C13" i="24"/>
  <c r="D13" i="24" s="1"/>
  <c r="B37" i="24"/>
  <c r="G28" i="24"/>
  <c r="B26" i="24"/>
  <c r="G24" i="24"/>
  <c r="B15" i="24"/>
  <c r="E8" i="27"/>
  <c r="D22" i="27"/>
  <c r="D36" i="27"/>
  <c r="D32" i="27"/>
  <c r="F8" i="27"/>
  <c r="D10" i="27"/>
  <c r="C47" i="24"/>
  <c r="C40" i="24"/>
  <c r="G10" i="24"/>
  <c r="B53" i="24"/>
  <c r="G40" i="24"/>
  <c r="B31" i="24"/>
  <c r="C29" i="24"/>
  <c r="D29" i="24" s="1"/>
  <c r="C27" i="24"/>
  <c r="G56" i="24"/>
  <c r="B47" i="24"/>
  <c r="B21" i="24"/>
  <c r="B14" i="24"/>
  <c r="E9" i="24"/>
  <c r="G9" i="24" s="1"/>
  <c r="L8" i="27"/>
  <c r="H8" i="27"/>
  <c r="C40" i="27"/>
  <c r="D40" i="27" s="1"/>
  <c r="C24" i="27"/>
  <c r="D24" i="27" s="1"/>
  <c r="AA9" i="24"/>
  <c r="V54" i="24"/>
  <c r="V50" i="24"/>
  <c r="V46" i="24"/>
  <c r="V42" i="24"/>
  <c r="V38" i="24"/>
  <c r="V34" i="24"/>
  <c r="V30" i="24"/>
  <c r="V26" i="24"/>
  <c r="V22" i="24"/>
  <c r="V18" i="24"/>
  <c r="V14" i="24"/>
  <c r="U9" i="24"/>
  <c r="Q9" i="24"/>
  <c r="M55" i="24"/>
  <c r="M51" i="24"/>
  <c r="M47" i="24"/>
  <c r="M43" i="24"/>
  <c r="M39" i="24"/>
  <c r="M35" i="24"/>
  <c r="M31" i="24"/>
  <c r="M27" i="24"/>
  <c r="M23" i="24"/>
  <c r="M19" i="24"/>
  <c r="M15" i="24"/>
  <c r="M11" i="24"/>
  <c r="H9" i="24"/>
  <c r="C53" i="24"/>
  <c r="C51" i="24"/>
  <c r="D51" i="24" s="1"/>
  <c r="G46" i="24"/>
  <c r="C37" i="24"/>
  <c r="D37" i="24" s="1"/>
  <c r="C35" i="24"/>
  <c r="D35" i="24" s="1"/>
  <c r="G30" i="24"/>
  <c r="C21" i="24"/>
  <c r="D21" i="24" s="1"/>
  <c r="C19" i="24"/>
  <c r="G14" i="24"/>
  <c r="G52" i="24"/>
  <c r="B43" i="24"/>
  <c r="D43" i="24" s="1"/>
  <c r="B41" i="24"/>
  <c r="G36" i="24"/>
  <c r="B27" i="24"/>
  <c r="B25" i="24"/>
  <c r="D25" i="24" s="1"/>
  <c r="G20" i="24"/>
  <c r="B11" i="24"/>
  <c r="K8" i="27"/>
  <c r="J32" i="27"/>
  <c r="A6" i="27"/>
  <c r="D45" i="24"/>
  <c r="V9" i="24"/>
  <c r="P55" i="24"/>
  <c r="P53" i="24"/>
  <c r="P51" i="24"/>
  <c r="P49" i="24"/>
  <c r="P47" i="24"/>
  <c r="P45" i="24"/>
  <c r="P43" i="24"/>
  <c r="P41" i="24"/>
  <c r="P39" i="24"/>
  <c r="P37" i="24"/>
  <c r="P35" i="24"/>
  <c r="P33" i="24"/>
  <c r="P31" i="24"/>
  <c r="P29" i="24"/>
  <c r="P27" i="24"/>
  <c r="P25" i="24"/>
  <c r="P23" i="24"/>
  <c r="P21" i="24"/>
  <c r="P19" i="24"/>
  <c r="P17" i="24"/>
  <c r="P15" i="24"/>
  <c r="P13" i="24"/>
  <c r="J12" i="24"/>
  <c r="P11" i="24"/>
  <c r="V10" i="24"/>
  <c r="AD9" i="24"/>
  <c r="R9" i="24"/>
  <c r="L9" i="24"/>
  <c r="C54" i="24"/>
  <c r="D54" i="24" s="1"/>
  <c r="C50" i="24"/>
  <c r="D50" i="24" s="1"/>
  <c r="C46" i="24"/>
  <c r="C42" i="24"/>
  <c r="D42" i="24" s="1"/>
  <c r="C38" i="24"/>
  <c r="D38" i="24" s="1"/>
  <c r="C34" i="24"/>
  <c r="D34" i="24" s="1"/>
  <c r="C30" i="24"/>
  <c r="D30" i="24" s="1"/>
  <c r="C26" i="24"/>
  <c r="D26" i="24" s="1"/>
  <c r="C22" i="24"/>
  <c r="D22" i="24" s="1"/>
  <c r="C18" i="24"/>
  <c r="D18" i="24" s="1"/>
  <c r="C14" i="24"/>
  <c r="D14" i="24" s="1"/>
  <c r="C10" i="24"/>
  <c r="B56" i="24"/>
  <c r="D56" i="24" s="1"/>
  <c r="B52" i="24"/>
  <c r="B48" i="24"/>
  <c r="D48" i="24" s="1"/>
  <c r="B44" i="24"/>
  <c r="D44" i="24" s="1"/>
  <c r="B40" i="24"/>
  <c r="D40" i="24" s="1"/>
  <c r="B36" i="24"/>
  <c r="D36" i="24" s="1"/>
  <c r="B32" i="24"/>
  <c r="D32" i="24" s="1"/>
  <c r="B28" i="24"/>
  <c r="D28" i="24" s="1"/>
  <c r="B24" i="24"/>
  <c r="D24" i="24" s="1"/>
  <c r="B20" i="24"/>
  <c r="D20" i="24" s="1"/>
  <c r="B16" i="24"/>
  <c r="D16" i="24" s="1"/>
  <c r="B12" i="24"/>
  <c r="D12" i="24" s="1"/>
  <c r="I8" i="27"/>
  <c r="J8" i="27" s="1"/>
  <c r="G12" i="24"/>
  <c r="O9" i="24"/>
  <c r="P9" i="24" s="1"/>
  <c r="G11" i="27"/>
  <c r="M9" i="27"/>
  <c r="D19" i="24" l="1"/>
  <c r="D46" i="24"/>
  <c r="M9" i="24"/>
  <c r="D27" i="24"/>
  <c r="AB9" i="24"/>
  <c r="D47" i="24"/>
  <c r="D15" i="24"/>
  <c r="S9" i="24"/>
  <c r="D52" i="24"/>
  <c r="AE9" i="24"/>
  <c r="D23" i="24"/>
  <c r="D53" i="24"/>
  <c r="Y9" i="24"/>
  <c r="D39" i="24"/>
  <c r="D11" i="24"/>
  <c r="G8" i="27"/>
  <c r="B8" i="27"/>
  <c r="D17" i="24"/>
  <c r="M8" i="27"/>
  <c r="C8" i="27"/>
  <c r="D8" i="27" s="1"/>
  <c r="D41" i="24"/>
  <c r="J9" i="24"/>
  <c r="D10" i="24"/>
  <c r="C9" i="24"/>
  <c r="B9" i="24"/>
  <c r="D9" i="24" l="1"/>
</calcChain>
</file>

<file path=xl/sharedStrings.xml><?xml version="1.0" encoding="utf-8"?>
<sst xmlns="http://schemas.openxmlformats.org/spreadsheetml/2006/main" count="4743" uniqueCount="731">
  <si>
    <t>　</t>
  </si>
  <si>
    <t>件　　　数</t>
  </si>
  <si>
    <t>金　　　額</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</si>
  <si>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</si>
  <si>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</si>
  <si>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</si>
  <si>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</si>
  <si>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</si>
  <si>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</si>
  <si>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</si>
  <si>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</si>
  <si>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</si>
  <si>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</si>
  <si>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</si>
  <si>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</si>
  <si>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</si>
  <si>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</si>
  <si>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</si>
  <si>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</si>
  <si>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</si>
  <si>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</si>
  <si>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</si>
  <si>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</si>
  <si>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</si>
  <si>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</si>
  <si>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</si>
  <si>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</si>
  <si>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</si>
  <si>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</si>
  <si>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</si>
  <si>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</si>
  <si>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</si>
  <si>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</si>
  <si>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</si>
  <si>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</si>
  <si>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</si>
  <si>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</si>
  <si>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</si>
  <si>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</si>
  <si>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</si>
  <si>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</si>
  <si>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</si>
  <si>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</si>
  <si>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</si>
  <si>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</si>
  <si>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</si>
  <si>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被保険者</t>
  </si>
  <si>
    <t>科</t>
  </si>
  <si>
    <t>生 活 保 護</t>
  </si>
  <si>
    <t>戦 傷 病 者</t>
  </si>
  <si>
    <t>自 衛 官 等</t>
  </si>
  <si>
    <t>麻 薬 取 締</t>
  </si>
  <si>
    <t>母 子 保 健</t>
  </si>
  <si>
    <t>小 児 慢 性</t>
  </si>
  <si>
    <t>老 人 被 爆</t>
  </si>
  <si>
    <t>確定率</t>
  </si>
  <si>
    <t>年度別</t>
  </si>
  <si>
    <t>対前年比</t>
  </si>
  <si>
    <t>　〃  8年度</t>
  </si>
  <si>
    <t>　〃  9年度</t>
  </si>
  <si>
    <t>　〃 10年度</t>
  </si>
  <si>
    <t>　〃 11年度</t>
  </si>
  <si>
    <t>　〃 12年度</t>
  </si>
  <si>
    <t>　〃 13年度</t>
  </si>
  <si>
    <t>（医科計）</t>
  </si>
  <si>
    <t>合    計</t>
  </si>
  <si>
    <t>老　人　保　健</t>
  </si>
  <si>
    <t>医療機関別</t>
  </si>
  <si>
    <t>医療機関数</t>
  </si>
  <si>
    <t>総      合      計</t>
  </si>
  <si>
    <t>病      院      計</t>
  </si>
  <si>
    <t>経</t>
  </si>
  <si>
    <t>営</t>
  </si>
  <si>
    <t>大学病院</t>
  </si>
  <si>
    <t>主</t>
  </si>
  <si>
    <t>　〃 24年度</t>
  </si>
  <si>
    <t>　〃 24年度</t>
    <phoneticPr fontId="2"/>
  </si>
  <si>
    <t>　〃 25年度</t>
  </si>
  <si>
    <t>　〃 25年度</t>
    <phoneticPr fontId="2"/>
  </si>
  <si>
    <t>　〃 26年度</t>
  </si>
  <si>
    <t>　〃 26年度</t>
    <phoneticPr fontId="2"/>
  </si>
  <si>
    <t>　〃 25年度</t>
    <rPh sb="6" eb="7">
      <t>ド</t>
    </rPh>
    <phoneticPr fontId="2"/>
  </si>
  <si>
    <t>　〃 26年度</t>
    <rPh sb="6" eb="7">
      <t>ド</t>
    </rPh>
    <phoneticPr fontId="2"/>
  </si>
  <si>
    <t>　〃 24年度</t>
    <rPh sb="6" eb="7">
      <t>ド</t>
    </rPh>
    <phoneticPr fontId="2"/>
  </si>
  <si>
    <t>法人病院</t>
  </si>
  <si>
    <t>体</t>
  </si>
  <si>
    <t>個人病院</t>
  </si>
  <si>
    <t>診   療   所    計</t>
  </si>
  <si>
    <t>内科</t>
  </si>
  <si>
    <t>診</t>
  </si>
  <si>
    <t>小児科</t>
  </si>
  <si>
    <t>外科</t>
  </si>
  <si>
    <t>療</t>
  </si>
  <si>
    <t>整形外科</t>
  </si>
  <si>
    <t>皮膚科</t>
  </si>
  <si>
    <t>産婦人科</t>
  </si>
  <si>
    <t>　　　　２.　「その他」欄は、基金取扱以外のものである。</t>
    <rPh sb="8" eb="11">
      <t>ソノタ</t>
    </rPh>
    <rPh sb="12" eb="13">
      <t>ラン</t>
    </rPh>
    <rPh sb="15" eb="17">
      <t>キキン</t>
    </rPh>
    <rPh sb="17" eb="19">
      <t>トリアツカイ</t>
    </rPh>
    <rPh sb="19" eb="21">
      <t>イガイ</t>
    </rPh>
    <phoneticPr fontId="2"/>
  </si>
  <si>
    <t>　　　　３.　受付医療機関等数は、管掌（法別）毎の合計数ではなく、全管掌（法別）を通じた実数を掲記したものである。</t>
    <rPh sb="7" eb="9">
      <t>ウケツケ</t>
    </rPh>
    <rPh sb="9" eb="11">
      <t>イリョウ</t>
    </rPh>
    <rPh sb="11" eb="13">
      <t>キカン</t>
    </rPh>
    <rPh sb="13" eb="14">
      <t>トウ</t>
    </rPh>
    <rPh sb="14" eb="15">
      <t>スウ</t>
    </rPh>
    <rPh sb="17" eb="19">
      <t>カンショウ</t>
    </rPh>
    <rPh sb="20" eb="21">
      <t>ホウ</t>
    </rPh>
    <rPh sb="21" eb="22">
      <t>ベツ</t>
    </rPh>
    <rPh sb="23" eb="24">
      <t>マイ</t>
    </rPh>
    <rPh sb="25" eb="28">
      <t>ゴウケイスウ</t>
    </rPh>
    <rPh sb="33" eb="34">
      <t>ゼン</t>
    </rPh>
    <rPh sb="34" eb="36">
      <t>カンショウ</t>
    </rPh>
    <rPh sb="37" eb="38">
      <t>ホウ</t>
    </rPh>
    <rPh sb="38" eb="39">
      <t>ベツ</t>
    </rPh>
    <rPh sb="41" eb="42">
      <t>ツウ</t>
    </rPh>
    <rPh sb="44" eb="46">
      <t>ジッスウ</t>
    </rPh>
    <rPh sb="47" eb="48">
      <t>ケイ</t>
    </rPh>
    <rPh sb="48" eb="49">
      <t>キ</t>
    </rPh>
    <phoneticPr fontId="2"/>
  </si>
  <si>
    <t>眼科</t>
  </si>
  <si>
    <t>別</t>
  </si>
  <si>
    <t>耳鼻いんこう科</t>
  </si>
  <si>
    <t>医　療　機　関　別</t>
  </si>
  <si>
    <t>大   学   病   院</t>
  </si>
  <si>
    <t>法   人   病   院</t>
  </si>
  <si>
    <t>個   人   病   院</t>
  </si>
  <si>
    <t>内              科</t>
  </si>
  <si>
    <t>小      児      科</t>
  </si>
  <si>
    <t>外              科</t>
  </si>
  <si>
    <t>整    形    外    科</t>
  </si>
  <si>
    <t>皮      膚      科</t>
  </si>
  <si>
    <t>産    婦    人    科</t>
  </si>
  <si>
    <t>眼              科</t>
  </si>
  <si>
    <t>耳 鼻 い ん こ う 科</t>
  </si>
  <si>
    <t>そ      の      他</t>
  </si>
  <si>
    <t xml:space="preserve">    ２  本表は、医療保険に「医療保険単独分」と「医療保険と各法の併用」を合算した数値を示し、各法に「各法単独分」と「各法と各法の併用」等（「医療保険と各法の併用」は除く。）の第１公費を合算した数値を示したものである。</t>
  </si>
  <si>
    <t xml:space="preserve">        これに対し、本書の各統計表は「医療保険と各法の併用」等の併用分に係る数値を、医療保険、各法それぞれに計上した数値である。</t>
  </si>
  <si>
    <t xml:space="preserve">    ３  上記１及び２から、本表と本書の各統計表の数値とは一致しない。</t>
  </si>
  <si>
    <t>管掌別</t>
  </si>
  <si>
    <t>原 爆 医 療</t>
  </si>
  <si>
    <t>精 神 保 健</t>
  </si>
  <si>
    <t>感 染 症</t>
  </si>
  <si>
    <t>自 治 体 医 療</t>
  </si>
  <si>
    <r>
      <t xml:space="preserve"> </t>
    </r>
    <r>
      <rPr>
        <sz val="11"/>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</si>
  <si>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（医科入院外）</t>
  </si>
  <si>
    <t>（医科入院）</t>
  </si>
  <si>
    <t>９割</t>
  </si>
  <si>
    <t>第５表の３　支部別老人保健分診療報酬等支払確定状況</t>
  </si>
  <si>
    <t>第５表の３（続）　支部別老人保健分診療報酬等支払確定状況</t>
  </si>
  <si>
    <t>第７表　管掌別診療報酬等諸率</t>
  </si>
  <si>
    <t>第７表（続）　管掌別診療報酬等諸率</t>
  </si>
  <si>
    <t>第８表　支部別医療保険分診療報酬等諸率</t>
  </si>
  <si>
    <t>第８表の２　支部別老人保健分診療報酬等諸率</t>
  </si>
  <si>
    <t>第８表の２（続）　支部別老人保健分診療報酬等諸率</t>
  </si>
  <si>
    <t>９割</t>
    <phoneticPr fontId="2"/>
  </si>
  <si>
    <t>医　療　保　険</t>
  </si>
  <si>
    <t>各　　法</t>
  </si>
  <si>
    <t>９割</t>
    <phoneticPr fontId="2"/>
  </si>
  <si>
    <t>　〃 14年度</t>
  </si>
  <si>
    <t>措置等医療</t>
    <rPh sb="2" eb="3">
      <t>トウ</t>
    </rPh>
    <phoneticPr fontId="2"/>
  </si>
  <si>
    <t>第11表　支部別医療保険分診療報酬等審査（点検）確定状況</t>
    <rPh sb="8" eb="10">
      <t>イリョウ</t>
    </rPh>
    <rPh sb="10" eb="12">
      <t>ホケン</t>
    </rPh>
    <rPh sb="24" eb="26">
      <t>カクテイ</t>
    </rPh>
    <phoneticPr fontId="2"/>
  </si>
  <si>
    <t>第11表（続）　支部別医療保険分診療報酬等審査（点検）確定状況</t>
    <rPh sb="5" eb="6">
      <t>ゾク</t>
    </rPh>
    <rPh sb="11" eb="13">
      <t>イリョウ</t>
    </rPh>
    <rPh sb="13" eb="15">
      <t>ホケン</t>
    </rPh>
    <rPh sb="27" eb="29">
      <t>カクテイ</t>
    </rPh>
    <phoneticPr fontId="2"/>
  </si>
  <si>
    <t>第11表の２　支部別老人保健分診療報酬等審査（点検）確定状況</t>
    <rPh sb="10" eb="12">
      <t>ロウジン</t>
    </rPh>
    <rPh sb="12" eb="14">
      <t>ホケン</t>
    </rPh>
    <rPh sb="14" eb="15">
      <t>ブン</t>
    </rPh>
    <rPh sb="26" eb="28">
      <t>カクテイ</t>
    </rPh>
    <phoneticPr fontId="2"/>
  </si>
  <si>
    <t>第11表の２（続）　支部別老人保健分診療報酬等審査（点検）確定状況</t>
    <rPh sb="7" eb="8">
      <t>ゾク</t>
    </rPh>
    <rPh sb="13" eb="15">
      <t>ロウジン</t>
    </rPh>
    <rPh sb="15" eb="17">
      <t>ホケン</t>
    </rPh>
    <rPh sb="17" eb="18">
      <t>ブン</t>
    </rPh>
    <rPh sb="29" eb="31">
      <t>カクテイ</t>
    </rPh>
    <phoneticPr fontId="2"/>
  </si>
  <si>
    <t>支 部 別</t>
    <phoneticPr fontId="2"/>
  </si>
  <si>
    <t>老人保健</t>
    <rPh sb="0" eb="2">
      <t>ロウジン</t>
    </rPh>
    <rPh sb="2" eb="4">
      <t>ホケン</t>
    </rPh>
    <phoneticPr fontId="2"/>
  </si>
  <si>
    <t>９　　割</t>
    <phoneticPr fontId="2"/>
  </si>
  <si>
    <t>各       法</t>
    <rPh sb="0" eb="1">
      <t>カク</t>
    </rPh>
    <rPh sb="8" eb="9">
      <t>ホウ</t>
    </rPh>
    <phoneticPr fontId="2"/>
  </si>
  <si>
    <t>そ の 他</t>
    <rPh sb="0" eb="5">
      <t>ソノタ</t>
    </rPh>
    <phoneticPr fontId="2"/>
  </si>
  <si>
    <t>障害児入所医療等</t>
    <rPh sb="0" eb="3">
      <t>ショウガイジ</t>
    </rPh>
    <rPh sb="3" eb="5">
      <t>ニュウショ</t>
    </rPh>
    <rPh sb="5" eb="7">
      <t>イリョウ</t>
    </rPh>
    <rPh sb="7" eb="8">
      <t>トウ</t>
    </rPh>
    <phoneticPr fontId="2"/>
  </si>
  <si>
    <t>障害児入所医療等</t>
    <rPh sb="0" eb="2">
      <t>ショウガイ</t>
    </rPh>
    <rPh sb="2" eb="3">
      <t>ジ</t>
    </rPh>
    <rPh sb="3" eb="5">
      <t>ニュウショ</t>
    </rPh>
    <rPh sb="5" eb="7">
      <t>イリョウ</t>
    </rPh>
    <rPh sb="7" eb="8">
      <t>トウ</t>
    </rPh>
    <phoneticPr fontId="2"/>
  </si>
  <si>
    <t>障害児入所医療等</t>
    <rPh sb="3" eb="5">
      <t>ニュウショ</t>
    </rPh>
    <rPh sb="7" eb="8">
      <t>トウ</t>
    </rPh>
    <phoneticPr fontId="2"/>
  </si>
  <si>
    <t>障害児入所医療等</t>
    <rPh sb="3" eb="5">
      <t>ニュウショ</t>
    </rPh>
    <rPh sb="7" eb="8">
      <t>トウ</t>
    </rPh>
    <phoneticPr fontId="6"/>
  </si>
  <si>
    <t>特定Ｂ型肝炎</t>
    <rPh sb="3" eb="4">
      <t>ガタ</t>
    </rPh>
    <rPh sb="4" eb="6">
      <t>カンエン</t>
    </rPh>
    <phoneticPr fontId="2"/>
  </si>
  <si>
    <t>特定Ｂ型肝炎</t>
    <rPh sb="0" eb="2">
      <t>トクテイ</t>
    </rPh>
    <rPh sb="3" eb="4">
      <t>ガタ</t>
    </rPh>
    <rPh sb="4" eb="6">
      <t>カンエン</t>
    </rPh>
    <phoneticPr fontId="2"/>
  </si>
  <si>
    <t>特定Ｂ型肝炎</t>
    <rPh sb="0" eb="2">
      <t>トクテイ</t>
    </rPh>
    <rPh sb="3" eb="4">
      <t>ガタ</t>
    </rPh>
    <rPh sb="4" eb="6">
      <t>カンエン</t>
    </rPh>
    <phoneticPr fontId="6"/>
  </si>
  <si>
    <t xml:space="preserve">   （3） 医科入院外、歯科及び調剤に係る数値は、突合点検による原審査結果を</t>
    <rPh sb="7" eb="9">
      <t>イカ</t>
    </rPh>
    <rPh sb="9" eb="11">
      <t>ニュウイン</t>
    </rPh>
    <rPh sb="11" eb="12">
      <t>ガイ</t>
    </rPh>
    <rPh sb="13" eb="15">
      <t>シカ</t>
    </rPh>
    <rPh sb="15" eb="16">
      <t>オヨ</t>
    </rPh>
    <rPh sb="17" eb="19">
      <t>チョウザイ</t>
    </rPh>
    <rPh sb="20" eb="21">
      <t>カカ</t>
    </rPh>
    <rPh sb="22" eb="24">
      <t>スウチ</t>
    </rPh>
    <rPh sb="26" eb="27">
      <t>トツ</t>
    </rPh>
    <rPh sb="27" eb="28">
      <t>ゴウ</t>
    </rPh>
    <rPh sb="28" eb="30">
      <t>テンケン</t>
    </rPh>
    <rPh sb="33" eb="34">
      <t>ゲン</t>
    </rPh>
    <rPh sb="34" eb="36">
      <t>シンサ</t>
    </rPh>
    <rPh sb="36" eb="38">
      <t>ケッカ</t>
    </rPh>
    <phoneticPr fontId="13"/>
  </si>
  <si>
    <t>　　　 反映したものである。</t>
    <phoneticPr fontId="13"/>
  </si>
  <si>
    <t>経 営 主 体 別 診 療 科 別 診 療 諸 率</t>
    <rPh sb="18" eb="21">
      <t>シンリョウ</t>
    </rPh>
    <rPh sb="22" eb="23">
      <t>ショ</t>
    </rPh>
    <rPh sb="24" eb="25">
      <t>リツ</t>
    </rPh>
    <phoneticPr fontId="2"/>
  </si>
  <si>
    <t>第４表の２  支部別医療保険及び老人保健分診療報酬等確定件数及び金額</t>
    <rPh sb="14" eb="15">
      <t>オヨ</t>
    </rPh>
    <rPh sb="16" eb="18">
      <t>ロウジン</t>
    </rPh>
    <rPh sb="18" eb="20">
      <t>ホケン</t>
    </rPh>
    <phoneticPr fontId="2"/>
  </si>
  <si>
    <t>北   海   道</t>
    <phoneticPr fontId="2"/>
  </si>
  <si>
    <t>神   奈   川</t>
    <phoneticPr fontId="2"/>
  </si>
  <si>
    <t>和   歌   山</t>
    <phoneticPr fontId="2"/>
  </si>
  <si>
    <t>鹿   児   島</t>
    <phoneticPr fontId="2"/>
  </si>
  <si>
    <t>医療保険</t>
    <phoneticPr fontId="2"/>
  </si>
  <si>
    <t>第12表　管掌別診療報酬等返戻状況</t>
    <rPh sb="13" eb="15">
      <t>ヘンレイ</t>
    </rPh>
    <rPh sb="15" eb="17">
      <t>ジョウキョウ</t>
    </rPh>
    <phoneticPr fontId="2"/>
  </si>
  <si>
    <t>歯科診療</t>
    <rPh sb="2" eb="4">
      <t>シンリョウ</t>
    </rPh>
    <phoneticPr fontId="2"/>
  </si>
  <si>
    <t>難病医療</t>
    <rPh sb="0" eb="2">
      <t>ナンビョウ</t>
    </rPh>
    <rPh sb="2" eb="4">
      <t>イリョウ</t>
    </rPh>
    <phoneticPr fontId="2"/>
  </si>
  <si>
    <t>難病医療</t>
    <rPh sb="0" eb="2">
      <t>ナンビョウ</t>
    </rPh>
    <phoneticPr fontId="2"/>
  </si>
  <si>
    <t>　〃 15年度</t>
  </si>
  <si>
    <t>　〃 16年度</t>
  </si>
  <si>
    <t>訪問看護
ステーション</t>
    <rPh sb="0" eb="2">
      <t>ホウモン</t>
    </rPh>
    <rPh sb="2" eb="4">
      <t>カンゴ</t>
    </rPh>
    <phoneticPr fontId="2"/>
  </si>
  <si>
    <t>国立病院等</t>
    <rPh sb="4" eb="5">
      <t>トウ</t>
    </rPh>
    <phoneticPr fontId="2"/>
  </si>
  <si>
    <t>国  立  病  院  等</t>
    <rPh sb="12" eb="13">
      <t>トウ</t>
    </rPh>
    <phoneticPr fontId="2"/>
  </si>
  <si>
    <t>国立病院等</t>
    <rPh sb="4" eb="5">
      <t>トウ</t>
    </rPh>
    <phoneticPr fontId="2"/>
  </si>
  <si>
    <t>国  立  病  院　等</t>
    <rPh sb="11" eb="12">
      <t>トウ</t>
    </rPh>
    <phoneticPr fontId="2"/>
  </si>
  <si>
    <t>国　立  病  院　等</t>
    <rPh sb="10" eb="11">
      <t>トウ</t>
    </rPh>
    <phoneticPr fontId="2"/>
  </si>
  <si>
    <t>国　立  病  院　等</t>
    <rPh sb="10" eb="11">
      <t>トウ</t>
    </rPh>
    <phoneticPr fontId="2"/>
  </si>
  <si>
    <t>国　立  病  院　等</t>
    <rPh sb="10" eb="11">
      <t>トウ</t>
    </rPh>
    <phoneticPr fontId="2"/>
  </si>
  <si>
    <t>国　立  病  院　等</t>
    <rPh sb="10" eb="11">
      <t>トウ</t>
    </rPh>
    <phoneticPr fontId="2"/>
  </si>
  <si>
    <t>国　立  病  院　等</t>
    <rPh sb="10" eb="11">
      <t>トウ</t>
    </rPh>
    <phoneticPr fontId="2"/>
  </si>
  <si>
    <t>国立病院等</t>
    <rPh sb="4" eb="5">
      <t>トウ</t>
    </rPh>
    <phoneticPr fontId="2"/>
  </si>
  <si>
    <t>国　立  病  院　等</t>
    <rPh sb="10" eb="11">
      <t>トウ</t>
    </rPh>
    <phoneticPr fontId="2"/>
  </si>
  <si>
    <t>国　立  病  院　等</t>
    <rPh sb="10" eb="11">
      <t>トウ</t>
    </rPh>
    <phoneticPr fontId="2"/>
  </si>
  <si>
    <t>難 病 医 療</t>
    <rPh sb="0" eb="1">
      <t>ナン</t>
    </rPh>
    <rPh sb="2" eb="3">
      <t>ビョウ</t>
    </rPh>
    <phoneticPr fontId="6"/>
  </si>
  <si>
    <t xml:space="preserve">    ４  国立病院等とは、国立病院・療養所、独立行政法人国立病院機構、官公立病院及びその他の公的病院である。</t>
    <rPh sb="7" eb="9">
      <t>コクリツ</t>
    </rPh>
    <rPh sb="9" eb="11">
      <t>ビョウイン</t>
    </rPh>
    <rPh sb="11" eb="12">
      <t>トウ</t>
    </rPh>
    <rPh sb="15" eb="17">
      <t>コクリツ</t>
    </rPh>
    <rPh sb="17" eb="19">
      <t>ビョウイン</t>
    </rPh>
    <rPh sb="20" eb="22">
      <t>リョウヨウ</t>
    </rPh>
    <rPh sb="22" eb="23">
      <t>ジョ</t>
    </rPh>
    <rPh sb="24" eb="26">
      <t>ドクリツ</t>
    </rPh>
    <rPh sb="26" eb="28">
      <t>ギョウセイ</t>
    </rPh>
    <rPh sb="28" eb="30">
      <t>ホウジン</t>
    </rPh>
    <rPh sb="30" eb="32">
      <t>コクリツ</t>
    </rPh>
    <rPh sb="32" eb="34">
      <t>ビョウイン</t>
    </rPh>
    <rPh sb="34" eb="36">
      <t>キコウ</t>
    </rPh>
    <rPh sb="37" eb="38">
      <t>カン</t>
    </rPh>
    <rPh sb="38" eb="39">
      <t>コウ</t>
    </rPh>
    <rPh sb="39" eb="40">
      <t>リツ</t>
    </rPh>
    <rPh sb="40" eb="42">
      <t>ビョウイン</t>
    </rPh>
    <rPh sb="42" eb="43">
      <t>オヨ</t>
    </rPh>
    <rPh sb="44" eb="47">
      <t>ソノタ</t>
    </rPh>
    <rPh sb="48" eb="50">
      <t>コウテキ</t>
    </rPh>
    <rPh sb="50" eb="52">
      <t>ビョウイン</t>
    </rPh>
    <phoneticPr fontId="2"/>
  </si>
  <si>
    <t>医療観察</t>
    <rPh sb="0" eb="2">
      <t>イリョウ</t>
    </rPh>
    <rPh sb="2" eb="4">
      <t>カンサツ</t>
    </rPh>
    <phoneticPr fontId="2"/>
  </si>
  <si>
    <t>自 立 支 援</t>
    <rPh sb="0" eb="1">
      <t>ジ</t>
    </rPh>
    <rPh sb="2" eb="3">
      <t>リツ</t>
    </rPh>
    <rPh sb="4" eb="5">
      <t>ササ</t>
    </rPh>
    <rPh sb="6" eb="7">
      <t>エン</t>
    </rPh>
    <phoneticPr fontId="2"/>
  </si>
  <si>
    <t>児童福祉</t>
    <rPh sb="0" eb="2">
      <t>ジドウ</t>
    </rPh>
    <rPh sb="2" eb="4">
      <t>フクシ</t>
    </rPh>
    <phoneticPr fontId="2"/>
  </si>
  <si>
    <t>石綿救済</t>
    <rPh sb="0" eb="1">
      <t>イシ</t>
    </rPh>
    <rPh sb="1" eb="2">
      <t>ワタ</t>
    </rPh>
    <rPh sb="2" eb="3">
      <t>スクイ</t>
    </rPh>
    <rPh sb="3" eb="4">
      <t>スミ</t>
    </rPh>
    <phoneticPr fontId="2"/>
  </si>
  <si>
    <t>一般医療</t>
    <rPh sb="2" eb="4">
      <t>イリョウ</t>
    </rPh>
    <phoneticPr fontId="2"/>
  </si>
  <si>
    <t>医療観察</t>
    <rPh sb="0" eb="2">
      <t>イリョウ</t>
    </rPh>
    <rPh sb="2" eb="4">
      <t>カンサツ</t>
    </rPh>
    <phoneticPr fontId="2"/>
  </si>
  <si>
    <t>自立支援</t>
    <rPh sb="0" eb="2">
      <t>ジリツ</t>
    </rPh>
    <rPh sb="2" eb="4">
      <t>シエン</t>
    </rPh>
    <phoneticPr fontId="2"/>
  </si>
  <si>
    <t>石綿救済</t>
    <rPh sb="0" eb="2">
      <t>イシワタ</t>
    </rPh>
    <rPh sb="2" eb="4">
      <t>キュウサイ</t>
    </rPh>
    <phoneticPr fontId="2"/>
  </si>
  <si>
    <t>療育給付</t>
    <rPh sb="0" eb="2">
      <t>リョウイク</t>
    </rPh>
    <rPh sb="2" eb="4">
      <t>キュウフ</t>
    </rPh>
    <phoneticPr fontId="2"/>
  </si>
  <si>
    <t>本　年　度　累　計</t>
    <rPh sb="0" eb="1">
      <t>ホン</t>
    </rPh>
    <rPh sb="2" eb="5">
      <t>ネンド</t>
    </rPh>
    <rPh sb="6" eb="9">
      <t>ルイケイ</t>
    </rPh>
    <phoneticPr fontId="2"/>
  </si>
  <si>
    <t>件数</t>
    <rPh sb="0" eb="2">
      <t>ケンスウ</t>
    </rPh>
    <phoneticPr fontId="2"/>
  </si>
  <si>
    <t>金額</t>
    <rPh sb="0" eb="2">
      <t>キンガク</t>
    </rPh>
    <phoneticPr fontId="2"/>
  </si>
  <si>
    <t>件</t>
    <rPh sb="0" eb="1">
      <t>ケン</t>
    </rPh>
    <phoneticPr fontId="2"/>
  </si>
  <si>
    <t>千円</t>
    <rPh sb="0" eb="2">
      <t>センエン</t>
    </rPh>
    <phoneticPr fontId="2"/>
  </si>
  <si>
    <t>％</t>
    <phoneticPr fontId="2"/>
  </si>
  <si>
    <t>総計</t>
    <rPh sb="0" eb="2">
      <t>ソウケイ</t>
    </rPh>
    <phoneticPr fontId="2"/>
  </si>
  <si>
    <t>医科</t>
    <rPh sb="0" eb="2">
      <t>イカ</t>
    </rPh>
    <phoneticPr fontId="2"/>
  </si>
  <si>
    <t>歯科</t>
    <rPh sb="0" eb="2">
      <t>シカ</t>
    </rPh>
    <phoneticPr fontId="2"/>
  </si>
  <si>
    <t>調剤</t>
    <rPh sb="0" eb="2">
      <t>チョウザイ</t>
    </rPh>
    <phoneticPr fontId="2"/>
  </si>
  <si>
    <t>訪問看護</t>
    <rPh sb="0" eb="2">
      <t>ホウモン</t>
    </rPh>
    <rPh sb="2" eb="4">
      <t>カンゴ</t>
    </rPh>
    <phoneticPr fontId="2"/>
  </si>
  <si>
    <t>自治体医療</t>
    <rPh sb="0" eb="3">
      <t>ジチタイ</t>
    </rPh>
    <rPh sb="3" eb="5">
      <t>イリョウ</t>
    </rPh>
    <phoneticPr fontId="2"/>
  </si>
  <si>
    <t>第10表　管掌別診療報酬等審査（点検）確定状況</t>
    <rPh sb="19" eb="21">
      <t>カクテイ</t>
    </rPh>
    <phoneticPr fontId="2"/>
  </si>
  <si>
    <t>第10表（続）　管掌別診療報酬等審査（点検）確定状況</t>
    <rPh sb="22" eb="24">
      <t>カクテイ</t>
    </rPh>
    <phoneticPr fontId="2"/>
  </si>
  <si>
    <t>９割</t>
    <phoneticPr fontId="2"/>
  </si>
  <si>
    <t>児童福祉</t>
    <rPh sb="0" eb="2">
      <t>ジドウ</t>
    </rPh>
    <rPh sb="2" eb="4">
      <t>フクシ</t>
    </rPh>
    <phoneticPr fontId="6"/>
  </si>
  <si>
    <t>療育給付</t>
    <rPh sb="0" eb="2">
      <t>リョウイク</t>
    </rPh>
    <rPh sb="2" eb="4">
      <t>キュウフ</t>
    </rPh>
    <phoneticPr fontId="6"/>
  </si>
  <si>
    <t>石　綿　救　済</t>
    <rPh sb="0" eb="1">
      <t>イシ</t>
    </rPh>
    <rPh sb="2" eb="3">
      <t>ワタ</t>
    </rPh>
    <rPh sb="4" eb="5">
      <t>スクイ</t>
    </rPh>
    <rPh sb="6" eb="7">
      <t>スミ</t>
    </rPh>
    <phoneticPr fontId="6"/>
  </si>
  <si>
    <t>医科診療</t>
    <rPh sb="2" eb="4">
      <t>シンリョウ</t>
    </rPh>
    <phoneticPr fontId="6"/>
  </si>
  <si>
    <t>一般医療</t>
    <rPh sb="2" eb="4">
      <t>イリョウ</t>
    </rPh>
    <phoneticPr fontId="6"/>
  </si>
  <si>
    <t>特定疾患等</t>
    <rPh sb="4" eb="5">
      <t>トウ</t>
    </rPh>
    <phoneticPr fontId="2"/>
  </si>
  <si>
    <t>措置等医療</t>
    <rPh sb="2" eb="3">
      <t>トウ</t>
    </rPh>
    <phoneticPr fontId="2"/>
  </si>
  <si>
    <t>特 定 疾 患等</t>
    <rPh sb="7" eb="8">
      <t>トウ</t>
    </rPh>
    <phoneticPr fontId="6"/>
  </si>
  <si>
    <t>措 置  等 医 療</t>
    <rPh sb="5" eb="6">
      <t>トウ</t>
    </rPh>
    <phoneticPr fontId="6"/>
  </si>
  <si>
    <t>回数</t>
    <rPh sb="0" eb="2">
      <t>カイスウ</t>
    </rPh>
    <phoneticPr fontId="2"/>
  </si>
  <si>
    <t>管掌別診療報酬等確定件数及び金額の対前年度比</t>
    <rPh sb="20" eb="21">
      <t>ド</t>
    </rPh>
    <phoneticPr fontId="13"/>
  </si>
  <si>
    <t>支部別診療報酬等確定件数及び金額の対前年度比</t>
    <rPh sb="20" eb="21">
      <t>ド</t>
    </rPh>
    <phoneticPr fontId="13"/>
  </si>
  <si>
    <t>支部別医療保険分診療報酬等確定件数及び金額の対前年度比</t>
    <rPh sb="25" eb="26">
      <t>ド</t>
    </rPh>
    <phoneticPr fontId="13"/>
  </si>
  <si>
    <t>第３表　管掌別診療報酬等確定件数及び金額の対前年度比</t>
    <rPh sb="24" eb="25">
      <t>ド</t>
    </rPh>
    <phoneticPr fontId="2"/>
  </si>
  <si>
    <t>第６表　支部別診療報酬等確定件数及び金額の対前年度比</t>
    <rPh sb="24" eb="25">
      <t>ド</t>
    </rPh>
    <phoneticPr fontId="2"/>
  </si>
  <si>
    <t>第６表の２　支部別医療保険分診療報酬等確定件数及び金額の対前年度比</t>
    <rPh sb="31" eb="32">
      <t>ド</t>
    </rPh>
    <phoneticPr fontId="2"/>
  </si>
  <si>
    <t>対 前 年 度 比</t>
    <rPh sb="0" eb="1">
      <t>タイ</t>
    </rPh>
    <rPh sb="2" eb="5">
      <t>ゼンネン</t>
    </rPh>
    <rPh sb="6" eb="7">
      <t>ド</t>
    </rPh>
    <rPh sb="8" eb="9">
      <t>ヒ</t>
    </rPh>
    <phoneticPr fontId="2"/>
  </si>
  <si>
    <t>回</t>
    <rPh sb="0" eb="1">
      <t>カイ</t>
    </rPh>
    <phoneticPr fontId="2"/>
  </si>
  <si>
    <t>回数</t>
    <rPh sb="0" eb="2">
      <t>カイスウ</t>
    </rPh>
    <phoneticPr fontId="6"/>
  </si>
  <si>
    <t>回</t>
    <rPh sb="0" eb="1">
      <t>カイ</t>
    </rPh>
    <phoneticPr fontId="6"/>
  </si>
  <si>
    <t>更生医療</t>
    <rPh sb="0" eb="2">
      <t>コウセイ</t>
    </rPh>
    <rPh sb="2" eb="4">
      <t>イリョウ</t>
    </rPh>
    <phoneticPr fontId="2"/>
  </si>
  <si>
    <t>精神通院医療</t>
    <rPh sb="0" eb="2">
      <t>セイシン</t>
    </rPh>
    <rPh sb="2" eb="4">
      <t>ツウイン</t>
    </rPh>
    <rPh sb="4" eb="6">
      <t>イリョウ</t>
    </rPh>
    <phoneticPr fontId="2"/>
  </si>
  <si>
    <t>更生医療</t>
    <rPh sb="0" eb="2">
      <t>コウセイ</t>
    </rPh>
    <rPh sb="2" eb="4">
      <t>イリョウ</t>
    </rPh>
    <phoneticPr fontId="6"/>
  </si>
  <si>
    <t>精神通院医療</t>
    <rPh sb="0" eb="2">
      <t>セイシン</t>
    </rPh>
    <rPh sb="2" eb="4">
      <t>ツウイン</t>
    </rPh>
    <rPh sb="4" eb="6">
      <t>イリョウ</t>
    </rPh>
    <phoneticPr fontId="6"/>
  </si>
  <si>
    <t>認定医療</t>
    <rPh sb="0" eb="2">
      <t>ニンテイ</t>
    </rPh>
    <rPh sb="2" eb="4">
      <t>イリョウ</t>
    </rPh>
    <phoneticPr fontId="2"/>
  </si>
  <si>
    <t>一般医療</t>
    <rPh sb="0" eb="2">
      <t>イッパン</t>
    </rPh>
    <rPh sb="2" eb="4">
      <t>イリョウ</t>
    </rPh>
    <phoneticPr fontId="2"/>
  </si>
  <si>
    <t>精神保健</t>
    <rPh sb="0" eb="2">
      <t>セイシン</t>
    </rPh>
    <rPh sb="2" eb="4">
      <t>ホケン</t>
    </rPh>
    <phoneticPr fontId="2"/>
  </si>
  <si>
    <t>措置患者</t>
    <rPh sb="0" eb="2">
      <t>ソチ</t>
    </rPh>
    <rPh sb="2" eb="4">
      <t>カンジャ</t>
    </rPh>
    <phoneticPr fontId="2"/>
  </si>
  <si>
    <t>１回当たり基準額</t>
    <rPh sb="1" eb="2">
      <t>カイ</t>
    </rPh>
    <phoneticPr fontId="2"/>
  </si>
  <si>
    <t>児 童 福 祉</t>
    <rPh sb="0" eb="1">
      <t>ジ</t>
    </rPh>
    <rPh sb="2" eb="3">
      <t>ワラベ</t>
    </rPh>
    <rPh sb="4" eb="5">
      <t>フク</t>
    </rPh>
    <rPh sb="6" eb="7">
      <t>シ</t>
    </rPh>
    <phoneticPr fontId="2"/>
  </si>
  <si>
    <t>原 爆 医 療</t>
    <phoneticPr fontId="2"/>
  </si>
  <si>
    <t>原 爆 医 療</t>
    <phoneticPr fontId="2"/>
  </si>
  <si>
    <t>精 神 保 健</t>
    <phoneticPr fontId="2"/>
  </si>
  <si>
    <t>自 立 支 援</t>
    <rPh sb="0" eb="1">
      <t>ジ</t>
    </rPh>
    <rPh sb="2" eb="3">
      <t>リツ</t>
    </rPh>
    <rPh sb="4" eb="5">
      <t>ササ</t>
    </rPh>
    <rPh sb="6" eb="7">
      <t>エン</t>
    </rPh>
    <phoneticPr fontId="6"/>
  </si>
  <si>
    <r>
      <t xml:space="preserve"> </t>
    </r>
    <r>
      <rPr>
        <sz val="10"/>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</si>
  <si>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食事・生活療養費</t>
    <rPh sb="3" eb="5">
      <t>セイカツ</t>
    </rPh>
    <phoneticPr fontId="2"/>
  </si>
  <si>
    <t>食事・生活療養費</t>
    <phoneticPr fontId="2"/>
  </si>
  <si>
    <t>備考  総計欄の件数は、食事・生活療養費を除く数値である。</t>
    <phoneticPr fontId="2"/>
  </si>
  <si>
    <t>食事・生活療養費</t>
    <rPh sb="0" eb="2">
      <t>ショクジ</t>
    </rPh>
    <rPh sb="3" eb="5">
      <t>セイカツ</t>
    </rPh>
    <rPh sb="5" eb="8">
      <t>リョウヨウヒ</t>
    </rPh>
    <phoneticPr fontId="2"/>
  </si>
  <si>
    <t>食事・生活療養費</t>
    <phoneticPr fontId="2"/>
  </si>
  <si>
    <t xml:space="preserve"> 備考　総計欄の件数は、食事・生活療養費を除く数値である。</t>
    <phoneticPr fontId="2"/>
  </si>
  <si>
    <t>療養介護医療</t>
    <rPh sb="0" eb="2">
      <t>リョウヨウ</t>
    </rPh>
    <rPh sb="2" eb="3">
      <t>スケ</t>
    </rPh>
    <rPh sb="3" eb="4">
      <t>ユズル</t>
    </rPh>
    <rPh sb="4" eb="6">
      <t>イリョウ</t>
    </rPh>
    <phoneticPr fontId="2"/>
  </si>
  <si>
    <t>療養介護医療</t>
    <rPh sb="0" eb="2">
      <t>リョウヨウ</t>
    </rPh>
    <rPh sb="2" eb="4">
      <t>カイゴ</t>
    </rPh>
    <rPh sb="4" eb="6">
      <t>イリョウ</t>
    </rPh>
    <phoneticPr fontId="2"/>
  </si>
  <si>
    <t>高齢者７割</t>
  </si>
  <si>
    <t>７割</t>
  </si>
  <si>
    <t>７　　　割</t>
  </si>
  <si>
    <t>食事・生活療養費</t>
    <rPh sb="3" eb="5">
      <t>セイカツ</t>
    </rPh>
    <phoneticPr fontId="6"/>
  </si>
  <si>
    <t>　備考　各管掌別の「計」欄の件数は、食事・生活療養費を除く数値である。</t>
    <rPh sb="1" eb="3">
      <t>ビコウ</t>
    </rPh>
    <rPh sb="4" eb="5">
      <t>カク</t>
    </rPh>
    <rPh sb="5" eb="7">
      <t>カンショウ</t>
    </rPh>
    <rPh sb="7" eb="8">
      <t>ベツ</t>
    </rPh>
    <rPh sb="10" eb="11">
      <t>ケイ</t>
    </rPh>
    <rPh sb="12" eb="13">
      <t>ラン</t>
    </rPh>
    <rPh sb="14" eb="16">
      <t>ケンスウ</t>
    </rPh>
    <rPh sb="18" eb="20">
      <t>ショクジ</t>
    </rPh>
    <rPh sb="21" eb="23">
      <t>セイカツ</t>
    </rPh>
    <rPh sb="23" eb="26">
      <t>リョウヨウヒ</t>
    </rPh>
    <rPh sb="27" eb="28">
      <t>ノゾ</t>
    </rPh>
    <rPh sb="29" eb="31">
      <t>スウチ</t>
    </rPh>
    <phoneticPr fontId="2"/>
  </si>
  <si>
    <t xml:space="preserve">     2　総計欄の件数は、医科の数値であり、同欄の金額は、医科及び食事・生活療養費を加えたものである。</t>
    <rPh sb="38" eb="40">
      <t>セイカツ</t>
    </rPh>
    <phoneticPr fontId="6"/>
  </si>
  <si>
    <t>参考資料３</t>
    <phoneticPr fontId="2"/>
  </si>
  <si>
    <t>参考資料３（続）</t>
    <phoneticPr fontId="2"/>
  </si>
  <si>
    <t>診療年月</t>
    <rPh sb="0" eb="2">
      <t>シンリョウ</t>
    </rPh>
    <rPh sb="2" eb="3">
      <t>ネン</t>
    </rPh>
    <rPh sb="3" eb="4">
      <t>ツキ</t>
    </rPh>
    <phoneticPr fontId="2"/>
  </si>
  <si>
    <t>医療保険</t>
    <phoneticPr fontId="2"/>
  </si>
  <si>
    <r>
      <t xml:space="preserve"> </t>
    </r>
    <r>
      <rPr>
        <sz val="11"/>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</si>
  <si>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参考資料　２</t>
    <rPh sb="0" eb="2">
      <t>サンコウ</t>
    </rPh>
    <rPh sb="2" eb="4">
      <t>シリョウ</t>
    </rPh>
    <phoneticPr fontId="2"/>
  </si>
  <si>
    <t>年度別</t>
    <rPh sb="0" eb="2">
      <t>ネンド</t>
    </rPh>
    <rPh sb="2" eb="3">
      <t>ベツ</t>
    </rPh>
    <phoneticPr fontId="2"/>
  </si>
  <si>
    <t>各法</t>
    <rPh sb="0" eb="2">
      <t>カクホウ</t>
    </rPh>
    <phoneticPr fontId="2"/>
  </si>
  <si>
    <t>（再掲）生活保護法</t>
    <rPh sb="1" eb="3">
      <t>サイケイ</t>
    </rPh>
    <rPh sb="4" eb="6">
      <t>セイカツ</t>
    </rPh>
    <rPh sb="6" eb="9">
      <t>ホゴホウ</t>
    </rPh>
    <phoneticPr fontId="2"/>
  </si>
  <si>
    <t>（再掲）自治体医療</t>
    <rPh sb="1" eb="3">
      <t>サイケイ</t>
    </rPh>
    <rPh sb="4" eb="7">
      <t>ジチタイ</t>
    </rPh>
    <rPh sb="7" eb="9">
      <t>イリョウ</t>
    </rPh>
    <phoneticPr fontId="2"/>
  </si>
  <si>
    <t>日数</t>
    <rPh sb="0" eb="1">
      <t>ニチ</t>
    </rPh>
    <rPh sb="1" eb="2">
      <t>スウ</t>
    </rPh>
    <phoneticPr fontId="2"/>
  </si>
  <si>
    <t>点数</t>
    <rPh sb="0" eb="2">
      <t>テンスウ</t>
    </rPh>
    <phoneticPr fontId="2"/>
  </si>
  <si>
    <t>日</t>
    <rPh sb="0" eb="1">
      <t>ニチ</t>
    </rPh>
    <phoneticPr fontId="2"/>
  </si>
  <si>
    <t>千点</t>
    <rPh sb="0" eb="2">
      <t>センテン</t>
    </rPh>
    <phoneticPr fontId="2"/>
  </si>
  <si>
    <t>２（続）</t>
    <rPh sb="2" eb="3">
      <t>ゾク</t>
    </rPh>
    <phoneticPr fontId="2"/>
  </si>
  <si>
    <t>　〃 10年度</t>
    <rPh sb="6" eb="7">
      <t>ド</t>
    </rPh>
    <phoneticPr fontId="2"/>
  </si>
  <si>
    <t>　〃 11年度</t>
    <rPh sb="6" eb="7">
      <t>ド</t>
    </rPh>
    <phoneticPr fontId="2"/>
  </si>
  <si>
    <t>　〃 12年度</t>
    <rPh sb="6" eb="7">
      <t>ド</t>
    </rPh>
    <phoneticPr fontId="2"/>
  </si>
  <si>
    <t>　〃 13年度</t>
    <rPh sb="6" eb="7">
      <t>ド</t>
    </rPh>
    <phoneticPr fontId="2"/>
  </si>
  <si>
    <t>　〃 14年度</t>
    <rPh sb="6" eb="7">
      <t>ド</t>
    </rPh>
    <phoneticPr fontId="2"/>
  </si>
  <si>
    <t>　〃 15年度</t>
    <rPh sb="6" eb="7">
      <t>ド</t>
    </rPh>
    <phoneticPr fontId="2"/>
  </si>
  <si>
    <t>　〃 16年度</t>
    <rPh sb="6" eb="7">
      <t>ド</t>
    </rPh>
    <phoneticPr fontId="2"/>
  </si>
  <si>
    <t>　〃 17年度</t>
    <rPh sb="6" eb="7">
      <t>ド</t>
    </rPh>
    <phoneticPr fontId="2"/>
  </si>
  <si>
    <t>参考資料４の２</t>
    <phoneticPr fontId="2"/>
  </si>
  <si>
    <t>参考資料４の３</t>
    <phoneticPr fontId="2"/>
  </si>
  <si>
    <t>　〃 　　　　　5月</t>
  </si>
  <si>
    <t>　〃 　　　　　5月</t>
    <phoneticPr fontId="2"/>
  </si>
  <si>
    <t>　〃 　　　　　6月</t>
  </si>
  <si>
    <t>　〃 　　　　　6月</t>
    <phoneticPr fontId="2"/>
  </si>
  <si>
    <t>　〃 　　　　　7月</t>
  </si>
  <si>
    <t>　〃 　　　　　8月</t>
  </si>
  <si>
    <t>　〃 　　　　　9月</t>
  </si>
  <si>
    <t>　〃 　　　　　10月</t>
  </si>
  <si>
    <t>　〃 　　　　　11月</t>
  </si>
  <si>
    <t>　〃 　　　　　12月</t>
  </si>
  <si>
    <t>　〃 　　　　　2月</t>
    <phoneticPr fontId="2"/>
  </si>
  <si>
    <t>　〃 　　　　　3月</t>
    <phoneticPr fontId="2"/>
  </si>
  <si>
    <t>　〃 　　　　　4月</t>
    <phoneticPr fontId="2"/>
  </si>
  <si>
    <t>参考資料　１</t>
    <phoneticPr fontId="2"/>
  </si>
  <si>
    <t>参考資料　１（続）</t>
    <phoneticPr fontId="2"/>
  </si>
  <si>
    <t>参考資料４</t>
    <phoneticPr fontId="6"/>
  </si>
  <si>
    <r>
      <t xml:space="preserve">平成 </t>
    </r>
    <r>
      <rPr>
        <sz val="11"/>
        <color indexed="9"/>
        <rFont val="ＭＳ Ｐ明朝"/>
        <family val="1"/>
        <charset val="128"/>
      </rPr>
      <t>0</t>
    </r>
    <r>
      <rPr>
        <sz val="11"/>
        <rFont val="ＭＳ Ｐ明朝"/>
        <family val="1"/>
        <charset val="128"/>
      </rPr>
      <t>8年度</t>
    </r>
    <rPh sb="6" eb="7">
      <t>ド</t>
    </rPh>
    <phoneticPr fontId="2"/>
  </si>
  <si>
    <r>
      <t xml:space="preserve">　〃 </t>
    </r>
    <r>
      <rPr>
        <sz val="11"/>
        <color indexed="9"/>
        <rFont val="ＭＳ Ｐ明朝"/>
        <family val="1"/>
        <charset val="128"/>
      </rPr>
      <t>0</t>
    </r>
    <r>
      <rPr>
        <sz val="11"/>
        <rFont val="ＭＳ Ｐ明朝"/>
        <family val="1"/>
        <charset val="128"/>
      </rPr>
      <t>9年度</t>
    </r>
    <rPh sb="6" eb="7">
      <t>ド</t>
    </rPh>
    <phoneticPr fontId="2"/>
  </si>
  <si>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1" eb="13">
      <t>ケンスウ</t>
    </rPh>
    <rPh sb="14" eb="16">
      <t>テンスウ</t>
    </rPh>
    <rPh sb="18" eb="19">
      <t>ゼン</t>
    </rPh>
    <rPh sb="19" eb="21">
      <t>カンショウ</t>
    </rPh>
    <rPh sb="22" eb="23">
      <t>カカ</t>
    </rPh>
    <rPh sb="24" eb="26">
      <t>イカ</t>
    </rPh>
    <rPh sb="40" eb="42">
      <t>イカ</t>
    </rPh>
    <rPh sb="42" eb="43">
      <t>オヨ</t>
    </rPh>
    <rPh sb="47" eb="49">
      <t>セイカツ</t>
    </rPh>
    <phoneticPr fontId="6"/>
  </si>
  <si>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8" eb="19">
      <t>ゼン</t>
    </rPh>
    <rPh sb="19" eb="21">
      <t>カンショウ</t>
    </rPh>
    <rPh sb="22" eb="23">
      <t>カカ</t>
    </rPh>
    <rPh sb="24" eb="26">
      <t>イカ</t>
    </rPh>
    <rPh sb="40" eb="42">
      <t>イカ</t>
    </rPh>
    <rPh sb="42" eb="43">
      <t>オヨ</t>
    </rPh>
    <rPh sb="47" eb="49">
      <t>セイカツ</t>
    </rPh>
    <phoneticPr fontId="6"/>
  </si>
  <si>
    <t>例　　　言</t>
  </si>
  <si>
    <t>　　　　割はそれ以外の者が対象である。</t>
  </si>
  <si>
    <t xml:space="preserve">   　　法分ごとの負担額が掲載してある。</t>
  </si>
  <si>
    <t>　３　単位未満の数値は四捨五入を原則とした。したがって、総計とその内訳の計と</t>
  </si>
  <si>
    <t>　　は必ずしも一致しない。</t>
  </si>
  <si>
    <t>　４　本書に用いた記号は、次のとおりである。</t>
  </si>
  <si>
    <t>　　　「－」は掲げる計数がないもの。</t>
  </si>
  <si>
    <t xml:space="preserve">      「０」は表示単位に満たないもの。</t>
  </si>
  <si>
    <t>　　　「△」は負数のもの。</t>
  </si>
  <si>
    <t>第1表</t>
  </si>
  <si>
    <t>診療報酬等請求及び支払窓口数</t>
  </si>
  <si>
    <t>第2表</t>
  </si>
  <si>
    <t>第3表</t>
  </si>
  <si>
    <t>第4表</t>
  </si>
  <si>
    <t>支部別管掌別診療報酬等確定件数及び金額</t>
  </si>
  <si>
    <t xml:space="preserve">第4表の2   </t>
  </si>
  <si>
    <t>第5表</t>
  </si>
  <si>
    <t xml:space="preserve">第5表の2   </t>
  </si>
  <si>
    <t>第6表</t>
  </si>
  <si>
    <t>　〃 23年度</t>
  </si>
  <si>
    <t>　〃 23年度</t>
    <rPh sb="6" eb="7">
      <t>ド</t>
    </rPh>
    <phoneticPr fontId="2"/>
  </si>
  <si>
    <t>第6表の2</t>
  </si>
  <si>
    <t>第7表　　　</t>
  </si>
  <si>
    <t>第8表</t>
  </si>
  <si>
    <t>参考資料1</t>
  </si>
  <si>
    <t>　２　点数（食事・生活療養費については基準額、訪問看護療養費については看護費</t>
    <rPh sb="9" eb="11">
      <t>セイカツ</t>
    </rPh>
    <phoneticPr fontId="13"/>
  </si>
  <si>
    <t>　　用）及び金額については、次の諸点に留意されたい。</t>
    <phoneticPr fontId="13"/>
  </si>
  <si>
    <t>統　　計　　表　　目　　次</t>
    <rPh sb="9" eb="13">
      <t>モクジ</t>
    </rPh>
    <phoneticPr fontId="13"/>
  </si>
  <si>
    <t>管掌別診療報酬等諸率</t>
    <phoneticPr fontId="13"/>
  </si>
  <si>
    <t>支部別医療保険分診療報酬等諸率</t>
    <phoneticPr fontId="13"/>
  </si>
  <si>
    <t>第9表</t>
    <phoneticPr fontId="13"/>
  </si>
  <si>
    <t>管掌別診療報酬等返戻状況</t>
    <phoneticPr fontId="13"/>
  </si>
  <si>
    <t>第10表</t>
    <phoneticPr fontId="13"/>
  </si>
  <si>
    <t>支部別医療保険分診療報酬等返戻状況</t>
    <phoneticPr fontId="13"/>
  </si>
  <si>
    <t>参考資料2</t>
    <phoneticPr fontId="13"/>
  </si>
  <si>
    <t>参考資料4の2</t>
    <phoneticPr fontId="13"/>
  </si>
  <si>
    <t>参考資料4の3</t>
    <phoneticPr fontId="13"/>
  </si>
  <si>
    <t>第11表</t>
  </si>
  <si>
    <t>第13表</t>
  </si>
  <si>
    <t>管掌別診療報酬等審査（点検）確定状況</t>
    <phoneticPr fontId="13"/>
  </si>
  <si>
    <t>支部別医療保険分診療報酬等審査（点検）確定状況</t>
    <phoneticPr fontId="13"/>
  </si>
  <si>
    <t>第12表</t>
    <phoneticPr fontId="13"/>
  </si>
  <si>
    <t>参考資料3</t>
    <phoneticPr fontId="13"/>
  </si>
  <si>
    <t>経営主体別診療科別診療諸率（医科計）</t>
    <phoneticPr fontId="13"/>
  </si>
  <si>
    <t>〃</t>
    <phoneticPr fontId="13"/>
  </si>
  <si>
    <t>経営主体別診療科別診療諸率（医科入院）</t>
    <rPh sb="16" eb="18">
      <t>ニュウイン</t>
    </rPh>
    <phoneticPr fontId="13"/>
  </si>
  <si>
    <t>〃</t>
    <phoneticPr fontId="13"/>
  </si>
  <si>
    <t>経営主体別診療科別診療諸率（医科入院外）</t>
    <phoneticPr fontId="13"/>
  </si>
  <si>
    <t>参考資料4</t>
    <phoneticPr fontId="13"/>
  </si>
  <si>
    <t>管掌別診療報酬等確定状況</t>
    <phoneticPr fontId="13"/>
  </si>
  <si>
    <t>支部別診療報酬等確定状況</t>
    <phoneticPr fontId="13"/>
  </si>
  <si>
    <t>支部別医療保険分診療報酬等確定状況</t>
    <phoneticPr fontId="13"/>
  </si>
  <si>
    <t>年度別診療報酬等確定件数・金額及び対前年度比</t>
    <phoneticPr fontId="13"/>
  </si>
  <si>
    <t>年度別、管掌別診療報酬等確定件数・日数・点数及び金額</t>
    <phoneticPr fontId="13"/>
  </si>
  <si>
    <t>経営主体別診療科別算定件数・日数及び点数（医科計）</t>
    <rPh sb="21" eb="23">
      <t>イカ</t>
    </rPh>
    <rPh sb="23" eb="24">
      <t>ケイ</t>
    </rPh>
    <phoneticPr fontId="13"/>
  </si>
  <si>
    <t>経営主体別診療科別算定件数・日数及び点数（医科入院）</t>
    <rPh sb="21" eb="23">
      <t>イカ</t>
    </rPh>
    <rPh sb="23" eb="25">
      <t>ニュウイン</t>
    </rPh>
    <phoneticPr fontId="13"/>
  </si>
  <si>
    <t>経営主体別診療科別算定件数・日数及び点数（医科入院外）</t>
    <rPh sb="21" eb="23">
      <t>イカ</t>
    </rPh>
    <rPh sb="23" eb="25">
      <t>ニュウイン</t>
    </rPh>
    <rPh sb="25" eb="26">
      <t>ガイ</t>
    </rPh>
    <phoneticPr fontId="13"/>
  </si>
  <si>
    <t>管掌別ＤＰＣ診療報酬等算定状況</t>
    <rPh sb="0" eb="2">
      <t>カンショウ</t>
    </rPh>
    <rPh sb="2" eb="3">
      <t>ベツ</t>
    </rPh>
    <rPh sb="6" eb="8">
      <t>シンリョウ</t>
    </rPh>
    <rPh sb="8" eb="11">
      <t>ホウシュウトウ</t>
    </rPh>
    <rPh sb="11" eb="13">
      <t>サンテイ</t>
    </rPh>
    <rPh sb="13" eb="15">
      <t>ジョウキョウ</t>
    </rPh>
    <phoneticPr fontId="13"/>
  </si>
  <si>
    <t>支部別ＤＰＣ診療報酬等算定状況</t>
    <rPh sb="0" eb="2">
      <t>シブ</t>
    </rPh>
    <rPh sb="2" eb="3">
      <t>ベツ</t>
    </rPh>
    <rPh sb="6" eb="8">
      <t>シンリョウ</t>
    </rPh>
    <rPh sb="8" eb="11">
      <t>ホウシュウトウ</t>
    </rPh>
    <rPh sb="11" eb="13">
      <t>サンテイ</t>
    </rPh>
    <rPh sb="13" eb="15">
      <t>ジョウキョウ</t>
    </rPh>
    <phoneticPr fontId="13"/>
  </si>
  <si>
    <t>月別ＤＰＣ診療報酬等算定状況</t>
    <rPh sb="0" eb="2">
      <t>ツキベツ</t>
    </rPh>
    <rPh sb="5" eb="7">
      <t>シンリョウ</t>
    </rPh>
    <rPh sb="7" eb="10">
      <t>ホウシュウナド</t>
    </rPh>
    <rPh sb="10" eb="12">
      <t>サンテイ</t>
    </rPh>
    <rPh sb="12" eb="14">
      <t>ジョウキョウ</t>
    </rPh>
    <phoneticPr fontId="13"/>
  </si>
  <si>
    <t>第２表　管掌別診療報酬等確定状況</t>
    <phoneticPr fontId="2"/>
  </si>
  <si>
    <t>第２表（続）　管掌別診療報酬等確定状況</t>
    <phoneticPr fontId="2"/>
  </si>
  <si>
    <t>第５表　支部別診療報酬等確定状況</t>
    <phoneticPr fontId="2"/>
  </si>
  <si>
    <t>第５表(続)　支部別診療報酬等確定状況</t>
    <phoneticPr fontId="2"/>
  </si>
  <si>
    <t>第５表の２　支部別医療保険分診療報酬等確定状況</t>
    <phoneticPr fontId="2"/>
  </si>
  <si>
    <t>第５表の２(続)　支部別医療保険分診療報酬等確定状況</t>
    <phoneticPr fontId="2"/>
  </si>
  <si>
    <t>年度別診療報酬等確定件数・金額及び対前年度比</t>
    <phoneticPr fontId="2"/>
  </si>
  <si>
    <t>年度別診療報酬等確定件数・金額及び対前年度比　　　　　</t>
    <phoneticPr fontId="2"/>
  </si>
  <si>
    <t xml:space="preserve">年度別、管掌別診療報酬等確定件数・日数・点数及び金額       </t>
    <phoneticPr fontId="2"/>
  </si>
  <si>
    <t>経営主体別診療科別算定件数・日数及び点数</t>
    <phoneticPr fontId="2"/>
  </si>
  <si>
    <t>備考１  本表は、再審査分等を調整する前の「算定件数」等の数値である。これに対し、本書の各統計表は再審査分等を調整後の「確定件数」等の数値である。</t>
    <phoneticPr fontId="2"/>
  </si>
  <si>
    <t>管掌別ＤＰＣ診療報酬等算定状況</t>
    <rPh sb="6" eb="8">
      <t>シンリョウ</t>
    </rPh>
    <rPh sb="8" eb="11">
      <t>ホウシュウトウ</t>
    </rPh>
    <rPh sb="11" eb="13">
      <t>サンテイ</t>
    </rPh>
    <rPh sb="13" eb="15">
      <t>ジョウキョウ</t>
    </rPh>
    <phoneticPr fontId="6"/>
  </si>
  <si>
    <t>管掌別ＤＰＣ診療報酬等算定状況　（続）</t>
    <rPh sb="6" eb="8">
      <t>シンリョウ</t>
    </rPh>
    <rPh sb="8" eb="11">
      <t>ホウシュウトウ</t>
    </rPh>
    <rPh sb="11" eb="13">
      <t>サンテイ</t>
    </rPh>
    <rPh sb="13" eb="15">
      <t>ジョウキョウ</t>
    </rPh>
    <rPh sb="17" eb="18">
      <t>ゾク</t>
    </rPh>
    <phoneticPr fontId="6"/>
  </si>
  <si>
    <t>支部別ＤＰＣ診療報酬等算定状況　</t>
    <rPh sb="6" eb="8">
      <t>シンリョウ</t>
    </rPh>
    <rPh sb="8" eb="11">
      <t>ホウシュウトウ</t>
    </rPh>
    <rPh sb="11" eb="13">
      <t>サンテイ</t>
    </rPh>
    <rPh sb="13" eb="15">
      <t>ジョウキョウ</t>
    </rPh>
    <phoneticPr fontId="2"/>
  </si>
  <si>
    <t>備考 1　本表は、再審査分等を調整する前の「算定件数」等の数値である。これに対し、本書の各統計表は再審査分等を調整後の「確定件数」等の数値である。</t>
    <phoneticPr fontId="2"/>
  </si>
  <si>
    <t>月別ＤＰＣ診療報酬等算定状況</t>
    <rPh sb="0" eb="1">
      <t>ツキ</t>
    </rPh>
    <rPh sb="5" eb="7">
      <t>シンリョウ</t>
    </rPh>
    <rPh sb="7" eb="10">
      <t>ホウシュウトウ</t>
    </rPh>
    <rPh sb="10" eb="12">
      <t>サンテイ</t>
    </rPh>
    <rPh sb="12" eb="14">
      <t>ジョウキョウ</t>
    </rPh>
    <phoneticPr fontId="2"/>
  </si>
  <si>
    <t>　〃 18年度</t>
  </si>
  <si>
    <t>　〃 18年度</t>
    <rPh sb="6" eb="7">
      <t>ド</t>
    </rPh>
    <phoneticPr fontId="2"/>
  </si>
  <si>
    <t>平成20年1月</t>
    <phoneticPr fontId="2"/>
  </si>
  <si>
    <t>平成15年4月</t>
  </si>
  <si>
    <t>平成16年1月</t>
  </si>
  <si>
    <t>　〃 　　　　　2月</t>
  </si>
  <si>
    <t>　〃 　　　　　3月</t>
  </si>
  <si>
    <t>　〃 　　　　　4月</t>
  </si>
  <si>
    <t>平成17年1月</t>
  </si>
  <si>
    <t>平成18年1月</t>
  </si>
  <si>
    <t>平成19年1月</t>
  </si>
  <si>
    <t>平成21年1月</t>
    <phoneticPr fontId="2"/>
  </si>
  <si>
    <t>平成22年1月</t>
    <phoneticPr fontId="2"/>
  </si>
  <si>
    <t>平成23年1月</t>
    <phoneticPr fontId="2"/>
  </si>
  <si>
    <t>参考資料４の３（続）</t>
    <rPh sb="8" eb="9">
      <t>ゾク</t>
    </rPh>
    <phoneticPr fontId="2"/>
  </si>
  <si>
    <t>結核医療</t>
    <rPh sb="0" eb="2">
      <t>ケッカク</t>
    </rPh>
    <rPh sb="2" eb="4">
      <t>イリョウ</t>
    </rPh>
    <phoneticPr fontId="2"/>
  </si>
  <si>
    <t>結核入院医療</t>
    <rPh sb="0" eb="2">
      <t>ケッカク</t>
    </rPh>
    <rPh sb="2" eb="4">
      <t>ニュウイン</t>
    </rPh>
    <rPh sb="4" eb="6">
      <t>イリョウ</t>
    </rPh>
    <phoneticPr fontId="2"/>
  </si>
  <si>
    <t>自　立　支　援</t>
    <rPh sb="0" eb="1">
      <t>ジ</t>
    </rPh>
    <rPh sb="2" eb="3">
      <t>リツ</t>
    </rPh>
    <rPh sb="4" eb="5">
      <t>ササ</t>
    </rPh>
    <rPh sb="6" eb="7">
      <t>エン</t>
    </rPh>
    <phoneticPr fontId="2"/>
  </si>
  <si>
    <t>児　童　福　祉</t>
    <rPh sb="0" eb="1">
      <t>ジ</t>
    </rPh>
    <rPh sb="2" eb="3">
      <t>ワラベ</t>
    </rPh>
    <rPh sb="4" eb="5">
      <t>フク</t>
    </rPh>
    <rPh sb="6" eb="7">
      <t>シ</t>
    </rPh>
    <phoneticPr fontId="2"/>
  </si>
  <si>
    <t>原　爆　医　療</t>
    <rPh sb="0" eb="1">
      <t>ハラ</t>
    </rPh>
    <rPh sb="2" eb="3">
      <t>バク</t>
    </rPh>
    <rPh sb="4" eb="5">
      <t>イ</t>
    </rPh>
    <rPh sb="6" eb="7">
      <t>リョウ</t>
    </rPh>
    <phoneticPr fontId="2"/>
  </si>
  <si>
    <t>感　染　症</t>
    <phoneticPr fontId="2"/>
  </si>
  <si>
    <t>一類感染症・新感染症</t>
    <rPh sb="0" eb="2">
      <t>イチルイ</t>
    </rPh>
    <rPh sb="2" eb="5">
      <t>カンセンショウ</t>
    </rPh>
    <rPh sb="6" eb="7">
      <t>シン</t>
    </rPh>
    <rPh sb="7" eb="10">
      <t>カンセンショウ</t>
    </rPh>
    <phoneticPr fontId="2"/>
  </si>
  <si>
    <t>感染症</t>
    <rPh sb="0" eb="3">
      <t>カンセンショウ</t>
    </rPh>
    <phoneticPr fontId="2"/>
  </si>
  <si>
    <t>原 爆 医 療</t>
    <phoneticPr fontId="2"/>
  </si>
  <si>
    <t>感 染 症</t>
    <rPh sb="0" eb="1">
      <t>カン</t>
    </rPh>
    <rPh sb="2" eb="3">
      <t>ソメ</t>
    </rPh>
    <rPh sb="4" eb="5">
      <t>ショウ</t>
    </rPh>
    <phoneticPr fontId="2"/>
  </si>
  <si>
    <t>感 染 症</t>
    <phoneticPr fontId="2"/>
  </si>
  <si>
    <t>結核医療</t>
    <rPh sb="0" eb="2">
      <t>ケッカク</t>
    </rPh>
    <rPh sb="2" eb="4">
      <t>イリョウ</t>
    </rPh>
    <phoneticPr fontId="6"/>
  </si>
  <si>
    <t>結核入院医療</t>
    <rPh sb="0" eb="2">
      <t>ケッカク</t>
    </rPh>
    <rPh sb="2" eb="4">
      <t>ニュウイン</t>
    </rPh>
    <rPh sb="4" eb="6">
      <t>イリョウ</t>
    </rPh>
    <phoneticPr fontId="6"/>
  </si>
  <si>
    <t>　　　「…」は前年度対比で乖離があるもの。</t>
  </si>
  <si>
    <t>感染症結核</t>
  </si>
  <si>
    <t>第６表の３　支部別老人保健分診療報酬等支払確定件数及び金額の対前年同月比</t>
    <phoneticPr fontId="2"/>
  </si>
  <si>
    <t>　〃 19年度</t>
    <rPh sb="6" eb="7">
      <t>ド</t>
    </rPh>
    <phoneticPr fontId="2"/>
  </si>
  <si>
    <t>中国残留邦人等</t>
    <rPh sb="0" eb="2">
      <t>チュウゴク</t>
    </rPh>
    <rPh sb="2" eb="4">
      <t>ザンリュウ</t>
    </rPh>
    <rPh sb="4" eb="6">
      <t>ホウジン</t>
    </rPh>
    <rPh sb="6" eb="7">
      <t>トウ</t>
    </rPh>
    <phoneticPr fontId="2"/>
  </si>
  <si>
    <t>中国残留邦人等</t>
    <phoneticPr fontId="2"/>
  </si>
  <si>
    <t>中国残留邦人等</t>
    <phoneticPr fontId="2"/>
  </si>
  <si>
    <t>一類感染症等
・新感染症</t>
    <rPh sb="0" eb="2">
      <t>イチルイ</t>
    </rPh>
    <rPh sb="2" eb="6">
      <t>カンセンショウナド</t>
    </rPh>
    <rPh sb="8" eb="9">
      <t>シン</t>
    </rPh>
    <rPh sb="9" eb="12">
      <t>カンセンショウ</t>
    </rPh>
    <phoneticPr fontId="2"/>
  </si>
  <si>
    <t>中国残留邦人等</t>
    <phoneticPr fontId="6"/>
  </si>
  <si>
    <t>医療観察</t>
    <rPh sb="0" eb="2">
      <t>イリョウ</t>
    </rPh>
    <rPh sb="2" eb="4">
      <t>カンサツ</t>
    </rPh>
    <phoneticPr fontId="6"/>
  </si>
  <si>
    <t>　１　医療保険又は老人保健の区分については、次の諸点に留意されたい。</t>
    <rPh sb="7" eb="8">
      <t>マタ</t>
    </rPh>
    <phoneticPr fontId="13"/>
  </si>
  <si>
    <t xml:space="preserve">   （1） 医療保険分又は各法分が他の各法分と併用する場合にあっては、点数は原</t>
    <rPh sb="12" eb="13">
      <t>マタ</t>
    </rPh>
    <phoneticPr fontId="13"/>
  </si>
  <si>
    <t>　 （1） 医療保険の高齢者７割・一般とは、７０歳以上７５歳未満における給付率の</t>
    <rPh sb="17" eb="19">
      <t>イッパン</t>
    </rPh>
    <phoneticPr fontId="13"/>
  </si>
  <si>
    <t>　　　  違いであり、７割は現役並み所得者、一般はそれ以外の者が対象である。</t>
    <rPh sb="14" eb="16">
      <t>ゲンエキ</t>
    </rPh>
    <rPh sb="16" eb="17">
      <t>ナ</t>
    </rPh>
    <rPh sb="22" eb="24">
      <t>イッパン</t>
    </rPh>
    <phoneticPr fontId="13"/>
  </si>
  <si>
    <t>　 （2） 老人保健の７割・９割とは給付率の違いであり、７割は一定以上所得者、９</t>
    <phoneticPr fontId="13"/>
  </si>
  <si>
    <t>高齢者一般</t>
  </si>
  <si>
    <t>高齢者一般　</t>
  </si>
  <si>
    <t>高齢者</t>
  </si>
  <si>
    <t>注１　確定率は、確定点数（金額）を請求点数（金額）で除したものである。</t>
    <rPh sb="0" eb="1">
      <t>チュウ</t>
    </rPh>
    <phoneticPr fontId="2"/>
  </si>
  <si>
    <t>医　療　保　険　</t>
    <rPh sb="0" eb="1">
      <t>イ</t>
    </rPh>
    <rPh sb="2" eb="3">
      <t>リョウ</t>
    </rPh>
    <rPh sb="4" eb="5">
      <t>ホ</t>
    </rPh>
    <rPh sb="6" eb="7">
      <t>ケン</t>
    </rPh>
    <phoneticPr fontId="2"/>
  </si>
  <si>
    <t>一　　　般</t>
    <rPh sb="0" eb="1">
      <t>イチ</t>
    </rPh>
    <rPh sb="4" eb="5">
      <t>パン</t>
    </rPh>
    <phoneticPr fontId="2"/>
  </si>
  <si>
    <t>自立支援</t>
    <rPh sb="0" eb="1">
      <t>ジ</t>
    </rPh>
    <rPh sb="1" eb="2">
      <t>リツ</t>
    </rPh>
    <rPh sb="2" eb="3">
      <t>ササ</t>
    </rPh>
    <rPh sb="3" eb="4">
      <t>エン</t>
    </rPh>
    <phoneticPr fontId="2"/>
  </si>
  <si>
    <t>備考　総計欄の件数は、食事・生活療養費を除く数値である。</t>
    <phoneticPr fontId="2"/>
  </si>
  <si>
    <t>感 染 症</t>
    <phoneticPr fontId="2"/>
  </si>
  <si>
    <t>食事・生活療養費</t>
    <phoneticPr fontId="2"/>
  </si>
  <si>
    <t>備考　この表における被保険者とは、70歳未満の被保険者であり、被扶養者とは、70歳未満の被扶養者である。</t>
    <rPh sb="0" eb="2">
      <t>ビコウ</t>
    </rPh>
    <rPh sb="5" eb="6">
      <t>ヒョウ</t>
    </rPh>
    <rPh sb="10" eb="14">
      <t>ヒホケンシャ</t>
    </rPh>
    <rPh sb="19" eb="20">
      <t>サイ</t>
    </rPh>
    <rPh sb="20" eb="22">
      <t>ミマン</t>
    </rPh>
    <rPh sb="23" eb="27">
      <t>ヒホケンシャ</t>
    </rPh>
    <rPh sb="31" eb="35">
      <t>ヒフヨウシャ</t>
    </rPh>
    <rPh sb="40" eb="41">
      <t>サイ</t>
    </rPh>
    <rPh sb="41" eb="43">
      <t>ミマン</t>
    </rPh>
    <rPh sb="44" eb="48">
      <t>ヒフヨウシャ</t>
    </rPh>
    <phoneticPr fontId="2"/>
  </si>
  <si>
    <t>被扶養者</t>
    <rPh sb="1" eb="3">
      <t>フヨウ</t>
    </rPh>
    <rPh sb="3" eb="4">
      <t>シャ</t>
    </rPh>
    <phoneticPr fontId="2"/>
  </si>
  <si>
    <t>第４表（続）　支部別管掌別診療報酬等確定件数及び金額</t>
    <phoneticPr fontId="2"/>
  </si>
  <si>
    <t>被保険者65歳未満</t>
    <rPh sb="6" eb="7">
      <t>サイ</t>
    </rPh>
    <rPh sb="7" eb="9">
      <t>ミマン</t>
    </rPh>
    <phoneticPr fontId="14"/>
  </si>
  <si>
    <t>被扶養者65歳未満
　　　(未就学者除く)</t>
    <rPh sb="18" eb="19">
      <t>ノゾ</t>
    </rPh>
    <phoneticPr fontId="14"/>
  </si>
  <si>
    <t>被扶養者(未就学者)</t>
  </si>
  <si>
    <t>被保険者65歳以上
　　　　　70歳未満</t>
    <rPh sb="6" eb="7">
      <t>サイ</t>
    </rPh>
    <rPh sb="7" eb="9">
      <t>イジョウ</t>
    </rPh>
    <rPh sb="17" eb="18">
      <t>サイ</t>
    </rPh>
    <rPh sb="18" eb="20">
      <t>ミマン</t>
    </rPh>
    <phoneticPr fontId="14"/>
  </si>
  <si>
    <t>被扶養者65歳以上
　　　　　70歳未満</t>
    <rPh sb="17" eb="20">
      <t>サイミマン</t>
    </rPh>
    <phoneticPr fontId="14"/>
  </si>
  <si>
    <t>高齢者一般</t>
    <rPh sb="3" eb="5">
      <t>イッパン</t>
    </rPh>
    <phoneticPr fontId="14"/>
  </si>
  <si>
    <t>被 保 険 者 ６ ５ 歳 未 満</t>
    <rPh sb="12" eb="13">
      <t>サイ</t>
    </rPh>
    <rPh sb="14" eb="15">
      <t>ミ</t>
    </rPh>
    <rPh sb="16" eb="17">
      <t>マン</t>
    </rPh>
    <phoneticPr fontId="14"/>
  </si>
  <si>
    <t>被扶養者６５歳未満
(未就学者除く)</t>
  </si>
  <si>
    <t>被 扶 養 者 (未就学者)</t>
    <rPh sb="0" eb="1">
      <t>ヒ</t>
    </rPh>
    <rPh sb="2" eb="3">
      <t>タモツ</t>
    </rPh>
    <rPh sb="4" eb="5">
      <t>オサム</t>
    </rPh>
    <rPh sb="6" eb="7">
      <t>シャ</t>
    </rPh>
    <phoneticPr fontId="14"/>
  </si>
  <si>
    <t>被　保　険　者
６５歳以上７０歳未満</t>
    <rPh sb="2" eb="3">
      <t>ホ</t>
    </rPh>
    <rPh sb="4" eb="5">
      <t>ケン</t>
    </rPh>
    <rPh sb="10" eb="13">
      <t>サイイジョウ</t>
    </rPh>
    <rPh sb="15" eb="18">
      <t>サイミマン</t>
    </rPh>
    <phoneticPr fontId="14"/>
  </si>
  <si>
    <t>被　扶　養　者
６５歳以上７０歳未満</t>
    <rPh sb="10" eb="13">
      <t>サイイジョウ</t>
    </rPh>
    <rPh sb="15" eb="18">
      <t>サイミマン</t>
    </rPh>
    <phoneticPr fontId="14"/>
  </si>
  <si>
    <t>被扶養者
(未就学者除く)</t>
    <rPh sb="10" eb="11">
      <t>ノゾ</t>
    </rPh>
    <phoneticPr fontId="14"/>
  </si>
  <si>
    <t>被扶養者(未就学者除く)</t>
  </si>
  <si>
    <t>第４表の２  支部別医療保険分診療報酬等確定件数及び金額</t>
    <phoneticPr fontId="2"/>
  </si>
  <si>
    <t>被扶養者65歳未満
　　 (未就学者除く)</t>
    <rPh sb="18" eb="19">
      <t>ノゾ</t>
    </rPh>
    <phoneticPr fontId="14"/>
  </si>
  <si>
    <t>支部別医療保険分診療報酬等確定件数及び金額</t>
    <rPh sb="7" eb="8">
      <t>ブン</t>
    </rPh>
    <phoneticPr fontId="13"/>
  </si>
  <si>
    <t>　   　則として医療保険分、各法分ごとに診療全点数を掲載し、金額は医療保険、各</t>
    <phoneticPr fontId="13"/>
  </si>
  <si>
    <t xml:space="preserve">   （2） 医療保険の金額は、原則として、被保険者及び被扶養者(未就学者除く)が</t>
    <rPh sb="26" eb="27">
      <t>オヨ</t>
    </rPh>
    <rPh sb="33" eb="37">
      <t>ミシュウガクシャ</t>
    </rPh>
    <rPh sb="37" eb="38">
      <t>ノゾ</t>
    </rPh>
    <phoneticPr fontId="13"/>
  </si>
  <si>
    <t>　   　７割相当額、被扶養者（未就学者）が８割相当額を掲載してある。</t>
    <rPh sb="16" eb="20">
      <t>ミシュウガクシャ</t>
    </rPh>
    <rPh sb="22" eb="24">
      <t>８ワリ</t>
    </rPh>
    <rPh sb="24" eb="26">
      <t>ソウトウ</t>
    </rPh>
    <rPh sb="26" eb="27">
      <t>ガク</t>
    </rPh>
    <phoneticPr fontId="13"/>
  </si>
  <si>
    <t>　　 　　なお、各法分との併用の場合等であって、高額療養費があるときは、当該額</t>
    <phoneticPr fontId="13"/>
  </si>
  <si>
    <t>　　   が金額に合算掲載してある。</t>
    <phoneticPr fontId="13"/>
  </si>
  <si>
    <t>船員保険</t>
    <rPh sb="0" eb="2">
      <t>センイン</t>
    </rPh>
    <rPh sb="2" eb="4">
      <t>ホケン</t>
    </rPh>
    <phoneticPr fontId="2"/>
  </si>
  <si>
    <t>協会けんぽ</t>
    <rPh sb="0" eb="2">
      <t>キョウカイ</t>
    </rPh>
    <phoneticPr fontId="2"/>
  </si>
  <si>
    <t>協会けんぽ</t>
    <rPh sb="0" eb="2">
      <t>キョウカイ</t>
    </rPh>
    <phoneticPr fontId="6"/>
  </si>
  <si>
    <t>　〃 19年度</t>
  </si>
  <si>
    <t>　〃 20年度</t>
    <rPh sb="6" eb="7">
      <t>ド</t>
    </rPh>
    <phoneticPr fontId="2"/>
  </si>
  <si>
    <t>　〃 20年度</t>
  </si>
  <si>
    <t>平成23年4月</t>
    <rPh sb="0" eb="2">
      <t>ヘイセイ</t>
    </rPh>
    <rPh sb="4" eb="5">
      <t>ネン</t>
    </rPh>
    <phoneticPr fontId="2"/>
  </si>
  <si>
    <t>平成24年1月</t>
    <phoneticPr fontId="2"/>
  </si>
  <si>
    <t>平成25年1月</t>
    <phoneticPr fontId="2"/>
  </si>
  <si>
    <t>平成26年1月</t>
    <phoneticPr fontId="2"/>
  </si>
  <si>
    <t>平成27年1月</t>
    <phoneticPr fontId="2"/>
  </si>
  <si>
    <t>　〃 22年度</t>
  </si>
  <si>
    <t>　〃 22年度</t>
    <rPh sb="6" eb="7">
      <t>ド</t>
    </rPh>
    <phoneticPr fontId="2"/>
  </si>
  <si>
    <t>注２　この表における被保険者とは、70歳未満の被保険者であり、被扶養者(未就学者除く)とは、6歳以上70歳未満の被扶養者である。</t>
    <rPh sb="0" eb="1">
      <t>チュウ</t>
    </rPh>
    <rPh sb="5" eb="6">
      <t>ヒョウ</t>
    </rPh>
    <rPh sb="10" eb="14">
      <t>ヒホケンシャ</t>
    </rPh>
    <rPh sb="19" eb="20">
      <t>サイ</t>
    </rPh>
    <rPh sb="20" eb="22">
      <t>ミマン</t>
    </rPh>
    <rPh sb="23" eb="27">
      <t>ヒホケンシャ</t>
    </rPh>
    <rPh sb="47" eb="50">
      <t>サイイジョウ</t>
    </rPh>
    <rPh sb="52" eb="53">
      <t>サイ</t>
    </rPh>
    <rPh sb="53" eb="55">
      <t>ミマン</t>
    </rPh>
    <rPh sb="56" eb="60">
      <t>ヒフヨウシャ</t>
    </rPh>
    <phoneticPr fontId="2"/>
  </si>
  <si>
    <t>　〃 21年度</t>
    <rPh sb="6" eb="7">
      <t>ド</t>
    </rPh>
    <phoneticPr fontId="2"/>
  </si>
  <si>
    <t>　〃 21年度</t>
  </si>
  <si>
    <t>平成7年度</t>
    <rPh sb="0" eb="2">
      <t>ヘイセイ</t>
    </rPh>
    <phoneticPr fontId="2"/>
  </si>
  <si>
    <t>　〃 17年度</t>
  </si>
  <si>
    <t>備考 1　本表は、再審査分等を調整する前の「算定件数」等の数値である。これに対し、本書の各統計表は再審査分等を調整後の「確定件数」等の数値である。</t>
    <phoneticPr fontId="6"/>
  </si>
  <si>
    <t>共済組合</t>
  </si>
  <si>
    <t>健保組合</t>
  </si>
  <si>
    <t>生活保護</t>
  </si>
  <si>
    <t>老人保健</t>
  </si>
  <si>
    <t>調剤</t>
  </si>
  <si>
    <t>支　部　別</t>
    <rPh sb="0" eb="3">
      <t>シブ</t>
    </rPh>
    <rPh sb="4" eb="5">
      <t>ベツ</t>
    </rPh>
    <phoneticPr fontId="2"/>
  </si>
  <si>
    <t>共済組合</t>
    <rPh sb="0" eb="2">
      <t>キョウサイ</t>
    </rPh>
    <rPh sb="2" eb="4">
      <t>クミアイ</t>
    </rPh>
    <phoneticPr fontId="2"/>
  </si>
  <si>
    <t>健保組合</t>
    <rPh sb="0" eb="2">
      <t>ケンポ</t>
    </rPh>
    <rPh sb="2" eb="4">
      <t>クミアイ</t>
    </rPh>
    <phoneticPr fontId="2"/>
  </si>
  <si>
    <t>生活保護</t>
    <rPh sb="0" eb="2">
      <t>セイカツ</t>
    </rPh>
    <rPh sb="2" eb="4">
      <t>ホゴ</t>
    </rPh>
    <phoneticPr fontId="2"/>
  </si>
  <si>
    <t>医科</t>
    <rPh sb="0" eb="2">
      <t>イカ</t>
    </rPh>
    <phoneticPr fontId="2"/>
  </si>
  <si>
    <t>歯科</t>
    <rPh sb="0" eb="2">
      <t>シカ</t>
    </rPh>
    <phoneticPr fontId="2"/>
  </si>
  <si>
    <t>調剤</t>
    <rPh sb="0" eb="2">
      <t>チョウザイ</t>
    </rPh>
    <phoneticPr fontId="2"/>
  </si>
  <si>
    <t>北　　海　　道</t>
    <phoneticPr fontId="2"/>
  </si>
  <si>
    <t>青　　　　   森</t>
    <phoneticPr fontId="2"/>
  </si>
  <si>
    <t>岩　　　　　 手</t>
    <phoneticPr fontId="2"/>
  </si>
  <si>
    <t>宮　　　　　 城</t>
    <phoneticPr fontId="2"/>
  </si>
  <si>
    <t>秋　　　　　 田</t>
    <phoneticPr fontId="2"/>
  </si>
  <si>
    <t>山　　　　　 形</t>
    <phoneticPr fontId="2"/>
  </si>
  <si>
    <t>福　　　　　 島</t>
    <phoneticPr fontId="2"/>
  </si>
  <si>
    <t>茨　　　　　 城</t>
    <phoneticPr fontId="2"/>
  </si>
  <si>
    <t>栃　　　　　 木</t>
    <phoneticPr fontId="2"/>
  </si>
  <si>
    <t>群　　　　　 馬</t>
    <phoneticPr fontId="2"/>
  </si>
  <si>
    <t>埼　　　　　 玉</t>
    <phoneticPr fontId="2"/>
  </si>
  <si>
    <t>千　　　　　 葉</t>
    <phoneticPr fontId="2"/>
  </si>
  <si>
    <t>東　　　　　 京</t>
    <phoneticPr fontId="2"/>
  </si>
  <si>
    <t>神　　奈　　川</t>
    <phoneticPr fontId="2"/>
  </si>
  <si>
    <t>新　　　　　 潟</t>
    <phoneticPr fontId="2"/>
  </si>
  <si>
    <t>富　　　　　 山</t>
    <phoneticPr fontId="2"/>
  </si>
  <si>
    <t>石　　　　　 川</t>
    <phoneticPr fontId="2"/>
  </si>
  <si>
    <t>福　　　　　 井</t>
    <phoneticPr fontId="2"/>
  </si>
  <si>
    <t>山　　　　　 梨</t>
    <phoneticPr fontId="2"/>
  </si>
  <si>
    <t>長　　　　　 野</t>
    <phoneticPr fontId="2"/>
  </si>
  <si>
    <t>岐　　　　　 阜</t>
    <phoneticPr fontId="2"/>
  </si>
  <si>
    <t>静　　　　　 岡</t>
    <phoneticPr fontId="2"/>
  </si>
  <si>
    <t>愛　　　　　 知</t>
    <phoneticPr fontId="2"/>
  </si>
  <si>
    <t>三　　　　　 重</t>
    <phoneticPr fontId="2"/>
  </si>
  <si>
    <t>滋　　　　　 賀</t>
    <phoneticPr fontId="2"/>
  </si>
  <si>
    <t>京　　　　　 都</t>
    <phoneticPr fontId="2"/>
  </si>
  <si>
    <t>大　　　　　 阪</t>
    <phoneticPr fontId="2"/>
  </si>
  <si>
    <t>兵　　　　　 庫</t>
    <phoneticPr fontId="2"/>
  </si>
  <si>
    <t>奈　　　　　 良</t>
    <phoneticPr fontId="2"/>
  </si>
  <si>
    <t>和　　歌　　山</t>
    <phoneticPr fontId="2"/>
  </si>
  <si>
    <t>鳥　　　　　 取</t>
    <phoneticPr fontId="2"/>
  </si>
  <si>
    <t>島　　　　　 根</t>
    <phoneticPr fontId="2"/>
  </si>
  <si>
    <t>岡　　　　　 山</t>
    <phoneticPr fontId="2"/>
  </si>
  <si>
    <t>広　　　　　 島</t>
    <phoneticPr fontId="2"/>
  </si>
  <si>
    <t>山　　　　　 口</t>
    <phoneticPr fontId="2"/>
  </si>
  <si>
    <t>徳　　　　　 島</t>
    <phoneticPr fontId="2"/>
  </si>
  <si>
    <t>香　　　　　 川</t>
    <phoneticPr fontId="2"/>
  </si>
  <si>
    <t>愛　　　　　 媛</t>
    <phoneticPr fontId="2"/>
  </si>
  <si>
    <t>高　　　　　 知</t>
    <phoneticPr fontId="2"/>
  </si>
  <si>
    <t>福　　　　　 岡</t>
    <phoneticPr fontId="2"/>
  </si>
  <si>
    <t>佐　　　　　 賀</t>
    <phoneticPr fontId="2"/>
  </si>
  <si>
    <t>長　　　　　 崎</t>
    <phoneticPr fontId="2"/>
  </si>
  <si>
    <t>熊　　　　　 本</t>
    <phoneticPr fontId="2"/>
  </si>
  <si>
    <t>大　　　　　 分</t>
    <phoneticPr fontId="2"/>
  </si>
  <si>
    <t>宮　　　　　 崎</t>
    <phoneticPr fontId="2"/>
  </si>
  <si>
    <t>鹿　　児　　島</t>
    <phoneticPr fontId="2"/>
  </si>
  <si>
    <t>沖　　　　　 縄</t>
    <phoneticPr fontId="2"/>
  </si>
  <si>
    <t>請　　求　　窓　　口　　数　　（保 険 者 等 数）</t>
    <rPh sb="0" eb="4">
      <t>セイキュウ</t>
    </rPh>
    <rPh sb="6" eb="10">
      <t>マドグチ</t>
    </rPh>
    <rPh sb="12" eb="13">
      <t>スウ</t>
    </rPh>
    <rPh sb="16" eb="21">
      <t>ホケンシャ</t>
    </rPh>
    <rPh sb="22" eb="23">
      <t>トウ</t>
    </rPh>
    <rPh sb="24" eb="25">
      <t>スウ</t>
    </rPh>
    <phoneticPr fontId="2"/>
  </si>
  <si>
    <t>平成19年4月</t>
    <rPh sb="0" eb="2">
      <t>ヘイセイ</t>
    </rPh>
    <rPh sb="4" eb="5">
      <t>ネン</t>
    </rPh>
    <phoneticPr fontId="2"/>
  </si>
  <si>
    <t>支　　払　　窓　　口　　数　　（医 療 機 関 等 数）</t>
    <rPh sb="0" eb="4">
      <t>シハライ</t>
    </rPh>
    <rPh sb="6" eb="10">
      <t>マドグチ</t>
    </rPh>
    <rPh sb="12" eb="13">
      <t>スウ</t>
    </rPh>
    <rPh sb="16" eb="19">
      <t>イリョウ</t>
    </rPh>
    <rPh sb="20" eb="23">
      <t>キカン</t>
    </rPh>
    <rPh sb="24" eb="25">
      <t>トウ</t>
    </rPh>
    <rPh sb="26" eb="27">
      <t>スウ</t>
    </rPh>
    <phoneticPr fontId="2"/>
  </si>
  <si>
    <t>総計</t>
  </si>
  <si>
    <t>件数</t>
  </si>
  <si>
    <t>金額</t>
  </si>
  <si>
    <t>件</t>
  </si>
  <si>
    <t>件</t>
    <rPh sb="0" eb="1">
      <t>ケン</t>
    </rPh>
    <phoneticPr fontId="2"/>
  </si>
  <si>
    <t>千円</t>
  </si>
  <si>
    <t>医療保険合計</t>
  </si>
  <si>
    <t>計</t>
  </si>
  <si>
    <t>船員保険</t>
  </si>
  <si>
    <t>戦傷病者</t>
  </si>
  <si>
    <t>育成医療</t>
  </si>
  <si>
    <t>療育給付</t>
  </si>
  <si>
    <t>自衛官等</t>
  </si>
  <si>
    <t>原爆医療</t>
  </si>
  <si>
    <t>認定医療</t>
  </si>
  <si>
    <t>精神保健</t>
  </si>
  <si>
    <t>措置患者</t>
  </si>
  <si>
    <t>麻薬取締</t>
  </si>
  <si>
    <t>母子保健</t>
  </si>
  <si>
    <t>小児慢性</t>
  </si>
  <si>
    <t>老人被爆</t>
  </si>
  <si>
    <t>一類感染症等</t>
  </si>
  <si>
    <t>新感染症</t>
  </si>
  <si>
    <t>医科診療</t>
  </si>
  <si>
    <t>日数</t>
  </si>
  <si>
    <t>点数</t>
  </si>
  <si>
    <t>日</t>
  </si>
  <si>
    <t>点</t>
  </si>
  <si>
    <t>入院</t>
  </si>
  <si>
    <t>入院外</t>
  </si>
  <si>
    <t>処方せん受付回数</t>
  </si>
  <si>
    <t>基準額</t>
  </si>
  <si>
    <t>訪問看護療養費</t>
  </si>
  <si>
    <t>訪問看護療養費</t>
    <rPh sb="0" eb="2">
      <t>ホウモン</t>
    </rPh>
    <rPh sb="2" eb="4">
      <t>カンゴ</t>
    </rPh>
    <rPh sb="4" eb="7">
      <t>リョウヨウヒ</t>
    </rPh>
    <phoneticPr fontId="2"/>
  </si>
  <si>
    <t>看護費用</t>
  </si>
  <si>
    <t>管　　掌　　別</t>
  </si>
  <si>
    <t>歯科診療</t>
  </si>
  <si>
    <t>第１表　診療報酬等請求及び支払窓口数</t>
    <rPh sb="0" eb="1">
      <t>ダイ</t>
    </rPh>
    <rPh sb="2" eb="3">
      <t>ヒョウ</t>
    </rPh>
    <rPh sb="4" eb="6">
      <t>シンリョウ</t>
    </rPh>
    <rPh sb="6" eb="8">
      <t>ホウシュウ</t>
    </rPh>
    <rPh sb="8" eb="9">
      <t>トウ</t>
    </rPh>
    <rPh sb="9" eb="11">
      <t>セイキュウ</t>
    </rPh>
    <rPh sb="11" eb="12">
      <t>オヨ</t>
    </rPh>
    <rPh sb="13" eb="15">
      <t>シハライ</t>
    </rPh>
    <rPh sb="15" eb="17">
      <t>マドグチ</t>
    </rPh>
    <rPh sb="17" eb="18">
      <t>スウ</t>
    </rPh>
    <phoneticPr fontId="2"/>
  </si>
  <si>
    <t>回</t>
  </si>
  <si>
    <t>％</t>
  </si>
  <si>
    <t>支部別</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</si>
  <si>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</si>
  <si>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</si>
  <si>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</si>
  <si>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</si>
  <si>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</si>
  <si>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</si>
  <si>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</si>
  <si>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</si>
  <si>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</si>
  <si>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</si>
  <si>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</si>
  <si>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</si>
  <si>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</si>
  <si>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</si>
  <si>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</si>
  <si>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</si>
  <si>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</si>
  <si>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</si>
  <si>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</si>
  <si>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</si>
  <si>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</si>
  <si>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</si>
  <si>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</si>
  <si>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</si>
  <si>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</si>
  <si>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</si>
  <si>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</si>
  <si>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</si>
  <si>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</si>
  <si>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</si>
  <si>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</si>
  <si>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</si>
  <si>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</si>
  <si>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</si>
  <si>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</si>
  <si>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</si>
  <si>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</si>
  <si>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</si>
  <si>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</si>
  <si>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</si>
  <si>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</si>
  <si>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</si>
  <si>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</si>
  <si>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</si>
  <si>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</si>
  <si>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</si>
  <si>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</si>
  <si>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 xml:space="preserve"> </t>
  </si>
  <si>
    <t>１件当たり点数</t>
  </si>
  <si>
    <t>１件当たり基準額</t>
  </si>
  <si>
    <t>１件当たり看護費用</t>
  </si>
  <si>
    <t>１件当たり日数（回数）</t>
  </si>
  <si>
    <t>１日（回）当たり点数</t>
  </si>
  <si>
    <t>円</t>
  </si>
  <si>
    <t>１日当たり看護費用</t>
  </si>
  <si>
    <t>１件当たり金額</t>
  </si>
  <si>
    <t>第８表（続）　支部別医療保険分診療報酬等諸率</t>
  </si>
  <si>
    <t>医科</t>
  </si>
  <si>
    <t>歯科</t>
  </si>
  <si>
    <t>％</t>
    <phoneticPr fontId="2"/>
  </si>
  <si>
    <t>医科・歯科合計</t>
  </si>
  <si>
    <t>請求点数</t>
  </si>
  <si>
    <t>確定点数</t>
  </si>
  <si>
    <t>千点</t>
  </si>
  <si>
    <t>請求基準額</t>
  </si>
  <si>
    <t>確定基準額</t>
  </si>
  <si>
    <t>請求看護費用</t>
  </si>
  <si>
    <t>確定看護費用</t>
  </si>
  <si>
    <t>受付件数</t>
  </si>
  <si>
    <t>受付件数</t>
    <rPh sb="0" eb="2">
      <t>ウケツケ</t>
    </rPh>
    <rPh sb="2" eb="4">
      <t>ケンスウ</t>
    </rPh>
    <phoneticPr fontId="2"/>
  </si>
  <si>
    <t>返戻件数</t>
  </si>
  <si>
    <t>返戻件数</t>
    <rPh sb="0" eb="2">
      <t>ヘンレイ</t>
    </rPh>
    <rPh sb="2" eb="4">
      <t>ケンスウ</t>
    </rPh>
    <phoneticPr fontId="2"/>
  </si>
  <si>
    <t>返戻率</t>
  </si>
  <si>
    <t>受付医療機関等数</t>
    <rPh sb="0" eb="2">
      <t>ウケツケ</t>
    </rPh>
    <rPh sb="2" eb="4">
      <t>イリョウ</t>
    </rPh>
    <rPh sb="4" eb="6">
      <t>キカン</t>
    </rPh>
    <rPh sb="6" eb="7">
      <t>トウ</t>
    </rPh>
    <rPh sb="7" eb="8">
      <t>スウ</t>
    </rPh>
    <phoneticPr fontId="2"/>
  </si>
  <si>
    <t>総計</t>
    <rPh sb="0" eb="2">
      <t>ソウケイ</t>
    </rPh>
    <phoneticPr fontId="2"/>
  </si>
  <si>
    <t>医科診療</t>
    <rPh sb="0" eb="2">
      <t>イカ</t>
    </rPh>
    <rPh sb="2" eb="4">
      <t>シンリョウ</t>
    </rPh>
    <phoneticPr fontId="2"/>
  </si>
  <si>
    <t>歯科診療</t>
    <rPh sb="0" eb="2">
      <t>シカ</t>
    </rPh>
    <rPh sb="2" eb="4">
      <t>シンリョウ</t>
    </rPh>
    <phoneticPr fontId="2"/>
  </si>
  <si>
    <t>調剤</t>
    <rPh sb="0" eb="2">
      <t>チョウザイ</t>
    </rPh>
    <phoneticPr fontId="2"/>
  </si>
  <si>
    <t>返戻率</t>
    <rPh sb="0" eb="2">
      <t>ヘンレイ</t>
    </rPh>
    <rPh sb="2" eb="3">
      <t>リツ</t>
    </rPh>
    <phoneticPr fontId="2"/>
  </si>
  <si>
    <t>受付件数</t>
    <rPh sb="0" eb="2">
      <t>ウケツケ</t>
    </rPh>
    <rPh sb="2" eb="4">
      <t>ケンスウ</t>
    </rPh>
    <phoneticPr fontId="2"/>
  </si>
  <si>
    <t>返戻件数</t>
    <rPh sb="0" eb="2">
      <t>ヘンレイ</t>
    </rPh>
    <rPh sb="2" eb="4">
      <t>ケンスウ</t>
    </rPh>
    <phoneticPr fontId="2"/>
  </si>
  <si>
    <t>件</t>
    <rPh sb="0" eb="1">
      <t>ケン</t>
    </rPh>
    <phoneticPr fontId="2"/>
  </si>
  <si>
    <t>％</t>
    <phoneticPr fontId="2"/>
  </si>
  <si>
    <t>件</t>
    <rPh sb="0" eb="1">
      <t>ケン</t>
    </rPh>
    <phoneticPr fontId="2"/>
  </si>
  <si>
    <t>全管掌</t>
    <rPh sb="0" eb="1">
      <t>ゼン</t>
    </rPh>
    <rPh sb="1" eb="3">
      <t>カンショウ</t>
    </rPh>
    <phoneticPr fontId="2"/>
  </si>
  <si>
    <t>備考 1　本表は、再審査分等を調整する前の「算定件数」等の数値である。これに対し、本書の各統計表は再審査分等を調整後の「確定件数」等の数値である。</t>
    <phoneticPr fontId="6"/>
  </si>
  <si>
    <t>　備考　１.　受付件数は、確定件数に返戻件数を加えたものである。</t>
    <rPh sb="7" eb="9">
      <t>ウケツケ</t>
    </rPh>
    <rPh sb="9" eb="11">
      <t>ケンスウ</t>
    </rPh>
    <rPh sb="13" eb="15">
      <t>カクテイ</t>
    </rPh>
    <rPh sb="15" eb="17">
      <t>ケンスウ</t>
    </rPh>
    <rPh sb="18" eb="20">
      <t>ヘンレイ</t>
    </rPh>
    <rPh sb="20" eb="22">
      <t>ケンスウ</t>
    </rPh>
    <rPh sb="23" eb="24">
      <t>クワ</t>
    </rPh>
    <phoneticPr fontId="2"/>
  </si>
  <si>
    <t>老人保健</t>
    <rPh sb="0" eb="2">
      <t>ロウジン</t>
    </rPh>
    <rPh sb="2" eb="4">
      <t>ホケン</t>
    </rPh>
    <phoneticPr fontId="2"/>
  </si>
  <si>
    <t>確定率</t>
    <rPh sb="0" eb="2">
      <t>カクテイ</t>
    </rPh>
    <phoneticPr fontId="2"/>
  </si>
  <si>
    <t>返戻率</t>
    <rPh sb="0" eb="2">
      <t>ヘンレイ</t>
    </rPh>
    <rPh sb="2" eb="3">
      <t>リツ</t>
    </rPh>
    <phoneticPr fontId="2"/>
  </si>
  <si>
    <t>第13表　支部別医療保険分診療報酬等返戻状況</t>
    <rPh sb="8" eb="10">
      <t>イリョウ</t>
    </rPh>
    <rPh sb="10" eb="12">
      <t>ホケン</t>
    </rPh>
    <rPh sb="12" eb="13">
      <t>ブン</t>
    </rPh>
    <phoneticPr fontId="2"/>
  </si>
  <si>
    <t xml:space="preserve">  備考   受付件数は、確定件数に返戻件数を加えたものである。</t>
  </si>
  <si>
    <t xml:space="preserve">  備考   受付件数は、確定件数に返戻件数を加えたものである。</t>
    <rPh sb="2" eb="4">
      <t>ビコウ</t>
    </rPh>
    <rPh sb="7" eb="9">
      <t>ウケツケ</t>
    </rPh>
    <rPh sb="9" eb="11">
      <t>ケンスウ</t>
    </rPh>
    <rPh sb="13" eb="15">
      <t>カクテイ</t>
    </rPh>
    <rPh sb="15" eb="17">
      <t>ケンスウ</t>
    </rPh>
    <rPh sb="18" eb="20">
      <t>ヘンレイ</t>
    </rPh>
    <rPh sb="20" eb="22">
      <t>ケンスウ</t>
    </rPh>
    <rPh sb="23" eb="24">
      <t>クワ</t>
    </rPh>
    <phoneticPr fontId="2"/>
  </si>
  <si>
    <t>第13表の２　支部別老人保健分診療報酬等返戻状況</t>
    <rPh sb="10" eb="12">
      <t>ロウジン</t>
    </rPh>
    <rPh sb="12" eb="14">
      <t>ホケン</t>
    </rPh>
    <phoneticPr fontId="2"/>
  </si>
  <si>
    <t>受付医数</t>
    <rPh sb="0" eb="2">
      <t>ウケツケ</t>
    </rPh>
    <rPh sb="2" eb="3">
      <t>イ</t>
    </rPh>
    <rPh sb="3" eb="4">
      <t>ケンスウ</t>
    </rPh>
    <phoneticPr fontId="2"/>
  </si>
  <si>
    <t>返戻医数</t>
    <rPh sb="0" eb="2">
      <t>ヘンレイ</t>
    </rPh>
    <rPh sb="2" eb="3">
      <t>イ</t>
    </rPh>
    <rPh sb="3" eb="4">
      <t>ケンスウ</t>
    </rPh>
    <phoneticPr fontId="2"/>
  </si>
  <si>
    <t>受付薬局数</t>
    <rPh sb="0" eb="2">
      <t>ウケツケ</t>
    </rPh>
    <rPh sb="2" eb="3">
      <t>ヤク</t>
    </rPh>
    <rPh sb="3" eb="4">
      <t>キョク</t>
    </rPh>
    <rPh sb="4" eb="5">
      <t>ケンスウ</t>
    </rPh>
    <phoneticPr fontId="2"/>
  </si>
  <si>
    <t>返戻薬局数</t>
    <rPh sb="0" eb="2">
      <t>ヘンレイ</t>
    </rPh>
    <rPh sb="2" eb="4">
      <t>ヤッキョク</t>
    </rPh>
    <rPh sb="4" eb="5">
      <t>ケンスウ</t>
    </rPh>
    <phoneticPr fontId="2"/>
  </si>
  <si>
    <t>支部別</t>
    <rPh sb="0" eb="2">
      <t>シブ</t>
    </rPh>
    <phoneticPr fontId="2"/>
  </si>
  <si>
    <t>第４表　支部別管掌別診療報酬等確定件数及び金額</t>
  </si>
  <si>
    <t>第４表（続）　支部別管掌別診療報酬等確定件数及び金額</t>
  </si>
  <si>
    <t>支　部　別</t>
  </si>
  <si>
    <t>自治体医療</t>
  </si>
  <si>
    <t>対前年比（総計）</t>
  </si>
  <si>
    <t>１件当たり日数</t>
  </si>
  <si>
    <t>１日当たり点数</t>
  </si>
  <si>
    <t>その他</t>
  </si>
  <si>
    <t>備考　確定率は、確定点数（金額）を請求点数（金額）で除したものである。</t>
    <rPh sb="0" eb="2">
      <t>ビコウ</t>
    </rPh>
    <rPh sb="3" eb="5">
      <t>カクテイ</t>
    </rPh>
    <rPh sb="5" eb="6">
      <t>テイリツ</t>
    </rPh>
    <rPh sb="8" eb="10">
      <t>カクテイ</t>
    </rPh>
    <rPh sb="10" eb="12">
      <t>テンスウ</t>
    </rPh>
    <rPh sb="13" eb="15">
      <t>キンガク</t>
    </rPh>
    <rPh sb="17" eb="19">
      <t>セイキュウ</t>
    </rPh>
    <rPh sb="19" eb="21">
      <t>テンスウ</t>
    </rPh>
    <rPh sb="22" eb="24">
      <t>キンガク</t>
    </rPh>
    <rPh sb="26" eb="27">
      <t>ジョ</t>
    </rPh>
    <phoneticPr fontId="2"/>
  </si>
  <si>
    <t>　〃 27年度</t>
  </si>
  <si>
    <t>　〃 27年度</t>
    <rPh sb="6" eb="7">
      <t>ド</t>
    </rPh>
    <phoneticPr fontId="2"/>
  </si>
  <si>
    <t>平成27年4月</t>
    <rPh sb="0" eb="2">
      <t>ヘイセイ</t>
    </rPh>
    <rPh sb="4" eb="5">
      <t>ネン</t>
    </rPh>
    <phoneticPr fontId="2"/>
  </si>
  <si>
    <t>　〃 　　　　　5月</t>
    <phoneticPr fontId="2"/>
  </si>
  <si>
    <t>　〃 　　　　　6月</t>
    <phoneticPr fontId="2"/>
  </si>
  <si>
    <t>平成28年1月</t>
    <phoneticPr fontId="2"/>
  </si>
  <si>
    <t>　〃 　　　　　2月</t>
    <phoneticPr fontId="2"/>
  </si>
  <si>
    <t>　〃 　　　　　3月</t>
    <phoneticPr fontId="2"/>
  </si>
  <si>
    <t>平成29年1月</t>
  </si>
  <si>
    <t>　〃 28年度</t>
    <phoneticPr fontId="2"/>
  </si>
  <si>
    <t>　〃 28年度</t>
    <phoneticPr fontId="2"/>
  </si>
  <si>
    <t>　〃 28年度</t>
    <rPh sb="6" eb="7">
      <t>ド</t>
    </rPh>
    <phoneticPr fontId="2"/>
  </si>
  <si>
    <t>受付ステー
ション数</t>
    <rPh sb="0" eb="1">
      <t>ウケツケ</t>
    </rPh>
    <rPh sb="1" eb="2">
      <t>ツ</t>
    </rPh>
    <rPh sb="9" eb="10">
      <t>ケンスウ</t>
    </rPh>
    <phoneticPr fontId="2"/>
  </si>
  <si>
    <t>返戻ステー
ション数</t>
    <rPh sb="0" eb="2">
      <t>ヘンレイ</t>
    </rPh>
    <phoneticPr fontId="2"/>
  </si>
  <si>
    <t>年度別、管掌別診療報酬等確定件数・日数・点数及び金額　　　　　　　</t>
    <phoneticPr fontId="2"/>
  </si>
  <si>
    <t>　〃 29年度</t>
    <phoneticPr fontId="2"/>
  </si>
  <si>
    <t>　〃 29年度</t>
    <rPh sb="6" eb="7">
      <t>ド</t>
    </rPh>
    <phoneticPr fontId="2"/>
  </si>
  <si>
    <t>平成30年1月</t>
  </si>
  <si>
    <t xml:space="preserve">  備考 　件数・日数は、医科・歯科・訪問看護療養費の合計、点数・金額は、医科・歯科・調剤・食事・生活療養費・訪問看護療養費の合計である。  </t>
  </si>
  <si>
    <t>肝炎等治療</t>
    <rPh sb="0" eb="2">
      <t>カンエン</t>
    </rPh>
    <rPh sb="2" eb="3">
      <t>トウ</t>
    </rPh>
    <rPh sb="3" eb="5">
      <t>チリョウ</t>
    </rPh>
    <phoneticPr fontId="2"/>
  </si>
  <si>
    <t>　〃 30年度</t>
  </si>
  <si>
    <t>　〃 30年度</t>
    <phoneticPr fontId="2"/>
  </si>
  <si>
    <t>　〃 30年度</t>
    <rPh sb="6" eb="7">
      <t>ド</t>
    </rPh>
    <phoneticPr fontId="2"/>
  </si>
  <si>
    <t>平成31年1月</t>
  </si>
  <si>
    <t>肝炎等治療</t>
    <rPh sb="2" eb="3">
      <t>トウ</t>
    </rPh>
    <phoneticPr fontId="6"/>
  </si>
  <si>
    <t>令和元年度</t>
    <rPh sb="0" eb="2">
      <t>レイワ</t>
    </rPh>
    <rPh sb="2" eb="3">
      <t>モト</t>
    </rPh>
    <phoneticPr fontId="2"/>
  </si>
  <si>
    <t>平成31年4月</t>
    <rPh sb="0" eb="2">
      <t>ヘイセイ</t>
    </rPh>
    <rPh sb="4" eb="5">
      <t>ネン</t>
    </rPh>
    <phoneticPr fontId="2"/>
  </si>
  <si>
    <t>令和元年5月</t>
    <rPh sb="0" eb="2">
      <t>レイワ</t>
    </rPh>
    <rPh sb="2" eb="3">
      <t>モト</t>
    </rPh>
    <phoneticPr fontId="2"/>
  </si>
  <si>
    <t>令和2年1月</t>
    <rPh sb="0" eb="2">
      <t>レイワ</t>
    </rPh>
    <phoneticPr fontId="2"/>
  </si>
  <si>
    <t>令和3年1月</t>
    <rPh sb="0" eb="2">
      <t>レイワ</t>
    </rPh>
    <phoneticPr fontId="2"/>
  </si>
  <si>
    <t>令和4年1月</t>
    <rPh sb="0" eb="2">
      <t>レイワ</t>
    </rPh>
    <phoneticPr fontId="2"/>
  </si>
  <si>
    <t>令和5年1月</t>
    <rPh sb="0" eb="2">
      <t>レイワ</t>
    </rPh>
    <phoneticPr fontId="2"/>
  </si>
  <si>
    <t>令和元年度管掌別診療報酬等累計件数・金額及び対前年度比</t>
  </si>
  <si>
    <t>（令和元年度）</t>
  </si>
  <si>
    <t>平成29年度</t>
  </si>
  <si>
    <t>平成30年度</t>
  </si>
  <si>
    <t>令和元年度</t>
  </si>
  <si>
    <t>-</t>
  </si>
  <si>
    <t>…</t>
  </si>
  <si>
    <t>（元年月診療分）</t>
  </si>
  <si>
    <t>第９表　令和元年度管掌別診療報酬等累計件数・金額及び対前年度比</t>
  </si>
  <si>
    <t>第９表（続）　令和元年度管掌別診療報酬等累計件数・金額及び対前年度比</t>
  </si>
  <si>
    <t>30年度</t>
  </si>
  <si>
    <t>元年度</t>
  </si>
  <si>
    <t>2年度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</si>
</sst>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_(* #,##0_);_(* \(#,##0\);_(* &quot;-&quot;_);_(@_)"/>
    <numFmt numFmtId="177" formatCode="_ * #,##0;_ * \-#,##0;_ * &quot;-&quot;_ ;_ @_ "/>
    <numFmt numFmtId="178" formatCode="_ * #,##0.0;_ * &quot;△&quot;#,##0.0;_ * &quot;-&quot;_ ;_ @_ "/>
    <numFmt numFmtId="179" formatCode="_ * #,##0;_ * &quot;△&quot;#,##0;_ * &quot;-&quot;_ ;_ @_ "/>
    <numFmt numFmtId="180" formatCode="#,##0.0;&quot;△ &quot;#,##0.0"/>
    <numFmt numFmtId="181" formatCode="_ * #,##0.00;_ * &quot;△&quot;#,##0.00;_ * &quot;-&quot;_ ;_ @_ "/>
    <numFmt numFmtId="182" formatCode="0.000"/>
    <numFmt numFmtId="183" formatCode="#,##0.0;[Red]\-#,##0.0"/>
    <numFmt numFmtId="184" formatCode="_ * #,##0.000;_ * &quot;△&quot;#,##0.000;_ * &quot;-&quot;_ ;_ @_ "/>
    <numFmt numFmtId="185" formatCode="#,##0;\-#,##0;&quot;－&quot;"/>
    <numFmt numFmtId="186" formatCode="#,##0.0;\-#,##0.0;&quot;－&quot;"/>
    <numFmt numFmtId="187" formatCode="#,##0;&quot;△ &quot;#,##0"/>
  </numFmts>
  <fonts count="44">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16"/>
      <name val="ＭＳ Ｐ明朝"/>
      <family val="1"/>
      <charset val="128"/>
    </font>
    <font>
      <sz val="11"/>
      <name val="ＭＳ Ｐ明朝"/>
      <family val="1"/>
      <charset val="128"/>
    </font>
    <font>
      <sz val="9"/>
      <name val="ＭＳ 明朝"/>
      <family val="1"/>
      <charset val="128"/>
    </font>
    <font>
      <sz val="8"/>
      <name val="ＭＳ 明朝"/>
      <family val="1"/>
      <charset val="128"/>
    </font>
    <font>
      <sz val="11"/>
      <name val="ＭＳ ゴシック"/>
      <family val="3"/>
      <charset val="128"/>
    </font>
    <font>
      <sz val="6"/>
      <name val="ＭＳ 明朝"/>
      <family val="1"/>
      <charset val="128"/>
    </font>
    <font>
      <sz val="10"/>
      <name val="ＭＳ 明朝"/>
      <family val="1"/>
      <charset val="128"/>
    </font>
    <font>
      <sz val="10"/>
      <name val="ＭＳ Ｐゴシック"/>
      <family val="3"/>
      <charset val="128"/>
    </font>
    <font>
      <u/>
      <sz val="11"/>
      <color indexed="12"/>
      <name val="ＭＳ Ｐゴシック"/>
      <family val="3"/>
      <charset val="128"/>
    </font>
    <font>
      <sz val="11"/>
      <color indexed="8"/>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sz val="10"/>
      <name val="ＭＳ Ｐ明朝"/>
      <family val="1"/>
      <charset val="128"/>
    </font>
    <font>
      <sz val="10"/>
      <name val="ＭＳ ゴシック"/>
      <family val="3"/>
      <charset val="128"/>
    </font>
    <font>
      <sz val="14"/>
      <name val="明朝"/>
      <family val="1"/>
      <charset val="128"/>
    </font>
    <font>
      <sz val="11"/>
      <name val="明朝"/>
      <family val="1"/>
      <charset val="128"/>
    </font>
    <font>
      <sz val="9"/>
      <name val="明朝"/>
      <family val="1"/>
      <charset val="128"/>
    </font>
    <font>
      <b/>
      <sz val="18"/>
      <name val="ＭＳ 明朝"/>
      <family val="1"/>
      <charset val="128"/>
    </font>
    <font>
      <b/>
      <sz val="12"/>
      <name val="ＭＳ 明朝"/>
      <family val="1"/>
      <charset val="128"/>
    </font>
    <font>
      <b/>
      <sz val="14"/>
      <name val="ＭＳ Ｐゴシック"/>
      <family val="3"/>
      <charset val="128"/>
    </font>
    <font>
      <sz val="18"/>
      <name val="ＭＳ 明朝"/>
      <family val="1"/>
      <charset val="128"/>
    </font>
    <font>
      <sz val="9"/>
      <color indexed="8"/>
      <name val="ＭＳ Ｐ明朝"/>
      <family val="1"/>
      <charset val="128"/>
    </font>
    <font>
      <sz val="9"/>
      <name val="ＭＳ Ｐ明朝"/>
      <family val="1"/>
      <charset val="128"/>
    </font>
    <font>
      <sz val="10"/>
      <color indexed="8"/>
      <name val="ＭＳ Ｐ明朝"/>
      <family val="1"/>
      <charset val="128"/>
    </font>
    <font>
      <sz val="11"/>
      <name val="ＭＳ Ｐゴシック"/>
      <family val="3"/>
      <charset val="128"/>
    </font>
    <font>
      <sz val="20"/>
      <name val="ＭＳ 明朝"/>
      <family val="1"/>
      <charset val="128"/>
    </font>
    <font>
      <sz val="14"/>
      <name val="ＭＳ Ｐゴシック"/>
      <family val="3"/>
      <charset val="128"/>
    </font>
    <font>
      <sz val="12"/>
      <name val="ＭＳ ゴシック"/>
      <family val="3"/>
      <charset val="128"/>
    </font>
    <font>
      <sz val="11"/>
      <color indexed="10"/>
      <name val="ＭＳ Ｐ明朝"/>
      <family val="1"/>
      <charset val="128"/>
    </font>
    <font>
      <sz val="14"/>
      <name val="ＭＳ Ｐ明朝"/>
      <family val="1"/>
      <charset val="128"/>
    </font>
    <font>
      <sz val="8"/>
      <name val="ＭＳ Ｐ明朝"/>
      <family val="1"/>
      <charset val="128"/>
    </font>
    <font>
      <sz val="12"/>
      <name val="明朝"/>
      <family val="1"/>
      <charset val="128"/>
    </font>
    <font>
      <sz val="16"/>
      <name val="明朝"/>
      <family val="1"/>
      <charset val="128"/>
    </font>
    <font>
      <sz val="10"/>
      <name val="明朝"/>
      <family val="1"/>
      <charset val="128"/>
    </font>
    <font>
      <sz val="10.5"/>
      <name val="明朝"/>
      <family val="1"/>
      <charset val="128"/>
    </font>
    <font>
      <sz val="13.5"/>
      <name val="ＭＳ Ｐ明朝"/>
      <family val="1"/>
      <charset val="128"/>
    </font>
    <font>
      <sz val="11"/>
      <color indexed="9"/>
      <name val="ＭＳ Ｐ明朝"/>
      <family val="1"/>
      <charset val="128"/>
    </font>
    <font>
      <sz val="9"/>
      <name val="ＭＳ Ｐゴシック"/>
      <family val="3"/>
      <charset val="128"/>
    </font>
  </fonts>
  <fills count="2">
    <fill>
      <patternFill patternType="none"/>
    </fill>
    <fill>
      <patternFill patternType="gray125"/>
    </fill>
  </fills>
  <borders count="80">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1" fillId="0" borderId="0"/>
    <xf numFmtId="0" fontId="14" fillId="0" borderId="0"/>
    <xf numFmtId="0" fontId="30" fillId="0" borderId="0"/>
    <xf numFmtId="0" fontId="11" fillId="0" borderId="0"/>
    <xf numFmtId="0" fontId="12" fillId="0" borderId="0"/>
  </cellStyleXfs>
  <cellXfs count="989">
    <xf numFmtId="0" fontId="0" fillId="0" borderId="0" xfId="0"/>
    <xf numFmtId="37" fontId="4" fillId="0" borderId="0" xfId="0" applyNumberFormat="1" applyFont="1" applyFill="1" applyAlignment="1">
      <alignment horizontal="center"/>
    </xf>
    <xf numFmtId="37" fontId="23" fillId="0" borderId="0" xfId="0" applyNumberFormat="1" applyFont="1" applyFill="1" applyAlignment="1">
      <alignment horizontal="centerContinuous"/>
    </xf>
    <xf numFmtId="37" fontId="4" fillId="0" borderId="0" xfId="0" applyNumberFormat="1" applyFont="1" applyFill="1" applyBorder="1" applyAlignment="1">
      <alignment horizontal="center"/>
    </xf>
    <xf numFmtId="37" fontId="23" fillId="0" borderId="1" xfId="0" applyNumberFormat="1" applyFont="1" applyFill="1" applyBorder="1" applyAlignment="1">
      <alignment horizontal="centerContinuous"/>
    </xf>
    <xf numFmtId="37" fontId="4" fillId="0" borderId="2" xfId="0" applyNumberFormat="1" applyFont="1" applyFill="1" applyBorder="1" applyAlignment="1">
      <alignment horizontal="center"/>
    </xf>
    <xf numFmtId="37" fontId="4" fillId="0" borderId="3" xfId="0" applyNumberFormat="1" applyFont="1" applyFill="1" applyBorder="1" applyAlignment="1">
      <alignment horizontal="center"/>
    </xf>
    <xf numFmtId="37" fontId="4" fillId="0" borderId="4" xfId="0" applyNumberFormat="1" applyFont="1" applyFill="1" applyBorder="1" applyAlignment="1">
      <alignment horizontal="distributed"/>
    </xf>
    <xf numFmtId="37" fontId="4" fillId="0" borderId="5" xfId="0" applyNumberFormat="1" applyFont="1" applyFill="1" applyBorder="1" applyAlignment="1">
      <alignment horizontal="center"/>
    </xf>
    <xf numFmtId="37" fontId="4" fillId="0" borderId="6" xfId="0" applyNumberFormat="1" applyFont="1" applyFill="1" applyBorder="1" applyAlignment="1">
      <alignment horizontal="centerContinuous"/>
    </xf>
    <xf numFmtId="37" fontId="4" fillId="0" borderId="5" xfId="0" applyNumberFormat="1" applyFont="1" applyFill="1" applyBorder="1" applyAlignment="1">
      <alignment horizontal="centerContinuous"/>
    </xf>
    <xf numFmtId="37" fontId="4" fillId="0" borderId="2" xfId="0" applyNumberFormat="1" applyFont="1" applyFill="1" applyBorder="1" applyAlignment="1">
      <alignment horizontal="centerContinuous"/>
    </xf>
    <xf numFmtId="37" fontId="4" fillId="0" borderId="3" xfId="0" applyNumberFormat="1" applyFont="1" applyFill="1" applyBorder="1" applyAlignment="1">
      <alignment horizontal="centerContinuous"/>
    </xf>
    <xf numFmtId="37" fontId="4" fillId="0" borderId="7" xfId="0" applyNumberFormat="1" applyFont="1" applyFill="1" applyBorder="1" applyAlignment="1">
      <alignment horizontal="centerContinuous"/>
    </xf>
    <xf numFmtId="37" fontId="4" fillId="0" borderId="8" xfId="0" applyNumberFormat="1" applyFont="1" applyFill="1" applyBorder="1" applyAlignment="1">
      <alignment horizontal="centerContinuous"/>
    </xf>
    <xf numFmtId="37" fontId="4" fillId="0" borderId="9" xfId="0" applyNumberFormat="1" applyFont="1" applyFill="1" applyBorder="1" applyAlignment="1">
      <alignment horizontal="centerContinuous"/>
    </xf>
    <xf numFmtId="37" fontId="4" fillId="0" borderId="10" xfId="0" applyNumberFormat="1" applyFont="1" applyFill="1" applyBorder="1" applyAlignment="1">
      <alignment horizontal="distributed"/>
    </xf>
    <xf numFmtId="37" fontId="4" fillId="0" borderId="11" xfId="0" applyNumberFormat="1" applyFont="1" applyFill="1" applyBorder="1" applyAlignment="1">
      <alignment horizontal="centerContinuous" vertical="top"/>
    </xf>
    <xf numFmtId="37" fontId="4" fillId="0" borderId="12" xfId="0" applyNumberFormat="1" applyFont="1" applyFill="1" applyBorder="1" applyAlignment="1">
      <alignment horizontal="distributed"/>
    </xf>
    <xf numFmtId="37" fontId="4" fillId="0" borderId="0" xfId="0" applyNumberFormat="1" applyFont="1" applyFill="1" applyAlignment="1">
      <alignment horizontal="distributed"/>
    </xf>
    <xf numFmtId="37" fontId="4" fillId="0" borderId="13" xfId="0" applyNumberFormat="1" applyFont="1" applyFill="1" applyBorder="1" applyAlignment="1">
      <alignment horizontal="centerContinuous"/>
    </xf>
    <xf numFmtId="37" fontId="4" fillId="0" borderId="14" xfId="0" applyNumberFormat="1" applyFont="1" applyFill="1" applyBorder="1" applyAlignment="1">
      <alignment horizontal="centerContinuous"/>
    </xf>
    <xf numFmtId="185" fontId="16" fillId="0" borderId="12" xfId="2" applyNumberFormat="1" applyFont="1" applyFill="1" applyBorder="1" applyAlignment="1">
      <alignment horizontal="right"/>
    </xf>
    <xf numFmtId="185" fontId="16" fillId="0" borderId="13" xfId="2" applyNumberFormat="1" applyFont="1" applyFill="1" applyBorder="1" applyAlignment="1">
      <alignment horizontal="right"/>
    </xf>
    <xf numFmtId="185" fontId="16" fillId="0" borderId="15" xfId="2" applyNumberFormat="1" applyFont="1" applyFill="1" applyBorder="1" applyAlignment="1">
      <alignment horizontal="right"/>
    </xf>
    <xf numFmtId="185" fontId="16" fillId="0" borderId="16" xfId="2" applyNumberFormat="1" applyFont="1" applyFill="1" applyBorder="1" applyAlignment="1">
      <alignment horizontal="right"/>
    </xf>
    <xf numFmtId="185" fontId="16" fillId="0" borderId="17" xfId="2" applyNumberFormat="1" applyFont="1" applyFill="1" applyBorder="1" applyAlignment="1">
      <alignment horizontal="right"/>
    </xf>
    <xf numFmtId="185" fontId="16" fillId="0" borderId="13" xfId="0" applyNumberFormat="1" applyFont="1" applyFill="1" applyBorder="1" applyAlignment="1">
      <alignment horizontal="right"/>
    </xf>
    <xf numFmtId="185" fontId="16" fillId="0" borderId="15" xfId="0" applyNumberFormat="1" applyFont="1" applyFill="1" applyBorder="1" applyAlignment="1">
      <alignment horizontal="right"/>
    </xf>
    <xf numFmtId="185" fontId="16" fillId="0" borderId="16" xfId="0" applyNumberFormat="1" applyFont="1" applyFill="1" applyBorder="1" applyAlignment="1">
      <alignment horizontal="right"/>
    </xf>
    <xf numFmtId="37" fontId="4" fillId="0" borderId="18" xfId="0" applyNumberFormat="1" applyFont="1" applyFill="1" applyBorder="1" applyAlignment="1">
      <alignment horizontal="centerContinuous"/>
    </xf>
    <xf numFmtId="37" fontId="4" fillId="0" borderId="7" xfId="0" applyNumberFormat="1" applyFont="1" applyFill="1" applyBorder="1" applyAlignment="1">
      <alignment horizontal="center"/>
    </xf>
    <xf numFmtId="37" fontId="4" fillId="0" borderId="19" xfId="0" applyNumberFormat="1" applyFont="1" applyFill="1" applyBorder="1" applyAlignment="1">
      <alignment horizontal="distributed"/>
    </xf>
    <xf numFmtId="185" fontId="16" fillId="0" borderId="20" xfId="0" applyNumberFormat="1" applyFont="1" applyFill="1" applyBorder="1" applyAlignment="1">
      <alignment horizontal="right"/>
    </xf>
    <xf numFmtId="185" fontId="16" fillId="0" borderId="21" xfId="0" applyNumberFormat="1" applyFont="1" applyFill="1" applyBorder="1" applyAlignment="1">
      <alignment horizontal="right"/>
    </xf>
    <xf numFmtId="185" fontId="16" fillId="0" borderId="22" xfId="0" applyNumberFormat="1" applyFont="1" applyFill="1" applyBorder="1" applyAlignment="1">
      <alignment horizontal="right"/>
    </xf>
    <xf numFmtId="37" fontId="4" fillId="0" borderId="23" xfId="0" applyNumberFormat="1" applyFont="1" applyFill="1" applyBorder="1" applyAlignment="1">
      <alignment horizontal="distributed"/>
    </xf>
    <xf numFmtId="37" fontId="4" fillId="0" borderId="24" xfId="0" applyNumberFormat="1" applyFont="1" applyFill="1" applyBorder="1" applyAlignment="1">
      <alignment horizontal="centerContinuous"/>
    </xf>
    <xf numFmtId="37" fontId="4" fillId="0" borderId="25" xfId="0" applyNumberFormat="1" applyFont="1" applyFill="1" applyBorder="1" applyAlignment="1">
      <alignment horizontal="center"/>
    </xf>
    <xf numFmtId="37" fontId="4" fillId="0" borderId="26" xfId="0" applyNumberFormat="1" applyFont="1" applyFill="1" applyBorder="1" applyAlignment="1" applyProtection="1">
      <alignment horizontal="distributed"/>
    </xf>
    <xf numFmtId="185" fontId="16" fillId="0" borderId="27" xfId="0" applyNumberFormat="1" applyFont="1" applyFill="1" applyBorder="1" applyAlignment="1">
      <alignment horizontal="right"/>
    </xf>
    <xf numFmtId="185" fontId="16" fillId="0" borderId="28" xfId="0" applyNumberFormat="1" applyFont="1" applyFill="1" applyBorder="1" applyAlignment="1">
      <alignment horizontal="right"/>
    </xf>
    <xf numFmtId="185" fontId="16" fillId="0" borderId="29" xfId="0" applyNumberFormat="1" applyFont="1" applyFill="1" applyBorder="1" applyAlignment="1">
      <alignment horizontal="right"/>
    </xf>
    <xf numFmtId="37" fontId="4" fillId="0" borderId="19" xfId="0" applyNumberFormat="1" applyFont="1" applyFill="1" applyBorder="1" applyAlignment="1" applyProtection="1">
      <alignment horizontal="distributed"/>
    </xf>
    <xf numFmtId="185" fontId="16" fillId="0" borderId="19" xfId="2" applyNumberFormat="1" applyFont="1" applyFill="1" applyBorder="1" applyAlignment="1">
      <alignment horizontal="right"/>
    </xf>
    <xf numFmtId="185" fontId="16" fillId="0" borderId="20" xfId="2" applyNumberFormat="1" applyFont="1" applyFill="1" applyBorder="1" applyAlignment="1">
      <alignment horizontal="right"/>
    </xf>
    <xf numFmtId="185" fontId="16" fillId="0" borderId="21" xfId="2" applyNumberFormat="1" applyFont="1" applyFill="1" applyBorder="1" applyAlignment="1">
      <alignment horizontal="right"/>
    </xf>
    <xf numFmtId="185" fontId="16" fillId="0" borderId="22" xfId="2" applyNumberFormat="1" applyFont="1" applyFill="1" applyBorder="1" applyAlignment="1">
      <alignment horizontal="right"/>
    </xf>
    <xf numFmtId="185" fontId="16" fillId="0" borderId="30" xfId="2" applyNumberFormat="1" applyFont="1" applyFill="1" applyBorder="1" applyAlignment="1">
      <alignment horizontal="right"/>
    </xf>
    <xf numFmtId="37" fontId="4" fillId="0" borderId="12" xfId="0" applyNumberFormat="1" applyFont="1" applyFill="1" applyBorder="1" applyAlignment="1">
      <alignment horizontal="center"/>
    </xf>
    <xf numFmtId="37" fontId="4" fillId="0" borderId="23" xfId="0" applyNumberFormat="1" applyFont="1" applyFill="1" applyBorder="1" applyAlignment="1" applyProtection="1">
      <alignment horizontal="distributed"/>
    </xf>
    <xf numFmtId="185" fontId="16" fillId="0" borderId="23" xfId="2" applyNumberFormat="1" applyFont="1" applyFill="1" applyBorder="1" applyAlignment="1">
      <alignment horizontal="right"/>
    </xf>
    <xf numFmtId="185" fontId="16" fillId="0" borderId="31" xfId="2" applyNumberFormat="1" applyFont="1" applyFill="1" applyBorder="1" applyAlignment="1">
      <alignment horizontal="right"/>
    </xf>
    <xf numFmtId="185" fontId="16" fillId="0" borderId="32" xfId="2" applyNumberFormat="1" applyFont="1" applyFill="1" applyBorder="1" applyAlignment="1">
      <alignment horizontal="right"/>
    </xf>
    <xf numFmtId="185" fontId="16" fillId="0" borderId="33" xfId="2" applyNumberFormat="1" applyFont="1" applyFill="1" applyBorder="1" applyAlignment="1">
      <alignment horizontal="right"/>
    </xf>
    <xf numFmtId="185" fontId="16" fillId="0" borderId="34" xfId="2" applyNumberFormat="1" applyFont="1" applyFill="1" applyBorder="1" applyAlignment="1">
      <alignment horizontal="right"/>
    </xf>
    <xf numFmtId="185" fontId="16" fillId="0" borderId="31" xfId="0" applyNumberFormat="1" applyFont="1" applyFill="1" applyBorder="1" applyAlignment="1">
      <alignment horizontal="right"/>
    </xf>
    <xf numFmtId="185" fontId="16" fillId="0" borderId="32" xfId="0" applyNumberFormat="1" applyFont="1" applyFill="1" applyBorder="1" applyAlignment="1">
      <alignment horizontal="right"/>
    </xf>
    <xf numFmtId="185" fontId="16" fillId="0" borderId="33" xfId="0" applyNumberFormat="1" applyFont="1" applyFill="1" applyBorder="1" applyAlignment="1">
      <alignment horizontal="right"/>
    </xf>
    <xf numFmtId="37" fontId="16" fillId="0" borderId="0" xfId="0" applyNumberFormat="1" applyFont="1" applyFill="1" applyAlignment="1">
      <alignment vertical="center"/>
    </xf>
    <xf numFmtId="37" fontId="24" fillId="0" borderId="0" xfId="0" applyNumberFormat="1" applyFont="1" applyFill="1" applyAlignment="1">
      <alignment vertical="center"/>
    </xf>
    <xf numFmtId="37" fontId="4" fillId="0" borderId="5" xfId="0" applyNumberFormat="1" applyFont="1" applyFill="1" applyBorder="1" applyAlignment="1">
      <alignment horizontal="distributed"/>
    </xf>
    <xf numFmtId="37" fontId="4" fillId="0" borderId="2" xfId="0" applyNumberFormat="1" applyFont="1" applyFill="1" applyBorder="1" applyAlignment="1"/>
    <xf numFmtId="37" fontId="4" fillId="0" borderId="0" xfId="0" applyNumberFormat="1" applyFont="1" applyFill="1" applyBorder="1" applyAlignment="1">
      <alignment horizontal="centerContinuous"/>
    </xf>
    <xf numFmtId="37" fontId="4" fillId="0" borderId="0" xfId="0" applyNumberFormat="1" applyFont="1" applyFill="1" applyBorder="1" applyAlignment="1">
      <alignment horizontal="distributed"/>
    </xf>
    <xf numFmtId="37" fontId="4" fillId="0" borderId="35" xfId="0" applyNumberFormat="1" applyFont="1" applyFill="1" applyBorder="1" applyAlignment="1">
      <alignment horizontal="center"/>
    </xf>
    <xf numFmtId="37" fontId="4" fillId="0" borderId="36" xfId="0" applyNumberFormat="1" applyFont="1" applyFill="1" applyBorder="1" applyAlignment="1">
      <alignment horizontal="center"/>
    </xf>
    <xf numFmtId="37" fontId="4" fillId="0" borderId="37" xfId="0" applyNumberFormat="1" applyFont="1" applyFill="1" applyBorder="1" applyAlignment="1">
      <alignment horizontal="center"/>
    </xf>
    <xf numFmtId="37" fontId="4" fillId="0" borderId="38" xfId="0" applyNumberFormat="1" applyFont="1" applyFill="1" applyBorder="1" applyAlignment="1">
      <alignment horizontal="center"/>
    </xf>
    <xf numFmtId="37" fontId="4" fillId="0" borderId="39" xfId="0" applyNumberFormat="1" applyFont="1" applyFill="1" applyBorder="1" applyAlignment="1">
      <alignment horizontal="center"/>
    </xf>
    <xf numFmtId="37" fontId="4" fillId="0" borderId="1" xfId="0" applyNumberFormat="1" applyFont="1" applyFill="1" applyBorder="1" applyAlignment="1">
      <alignment horizontal="centerContinuous" vertical="top"/>
    </xf>
    <xf numFmtId="37" fontId="4" fillId="0" borderId="1" xfId="0" applyNumberFormat="1" applyFont="1" applyFill="1" applyBorder="1" applyAlignment="1">
      <alignment horizontal="distributed"/>
    </xf>
    <xf numFmtId="37" fontId="4" fillId="0" borderId="17" xfId="0" applyNumberFormat="1" applyFont="1" applyFill="1" applyBorder="1" applyAlignment="1">
      <alignment horizontal="centerContinuous"/>
    </xf>
    <xf numFmtId="38" fontId="16" fillId="0" borderId="1" xfId="2" applyFont="1" applyFill="1" applyBorder="1" applyAlignment="1">
      <alignment horizontal="centerContinuous"/>
    </xf>
    <xf numFmtId="186" fontId="16" fillId="0" borderId="15" xfId="2" applyNumberFormat="1" applyFont="1" applyFill="1" applyBorder="1" applyAlignment="1">
      <alignment horizontal="right"/>
    </xf>
    <xf numFmtId="186" fontId="16" fillId="0" borderId="15" xfId="0" applyNumberFormat="1" applyFont="1" applyFill="1" applyBorder="1" applyAlignment="1">
      <alignment horizontal="right"/>
    </xf>
    <xf numFmtId="185" fontId="16" fillId="0" borderId="27" xfId="2" applyNumberFormat="1" applyFont="1" applyFill="1" applyBorder="1" applyAlignment="1">
      <alignment horizontal="right"/>
    </xf>
    <xf numFmtId="186" fontId="16" fillId="0" borderId="21" xfId="2" applyNumberFormat="1" applyFont="1" applyFill="1" applyBorder="1" applyAlignment="1">
      <alignment horizontal="right"/>
    </xf>
    <xf numFmtId="185" fontId="16" fillId="0" borderId="40" xfId="2" applyNumberFormat="1" applyFont="1" applyFill="1" applyBorder="1" applyAlignment="1">
      <alignment horizontal="right"/>
    </xf>
    <xf numFmtId="185" fontId="16" fillId="0" borderId="41" xfId="2" applyNumberFormat="1" applyFont="1" applyFill="1" applyBorder="1" applyAlignment="1">
      <alignment horizontal="right"/>
    </xf>
    <xf numFmtId="186" fontId="16" fillId="0" borderId="21" xfId="0" applyNumberFormat="1" applyFont="1" applyFill="1" applyBorder="1" applyAlignment="1">
      <alignment horizontal="right"/>
    </xf>
    <xf numFmtId="185" fontId="16" fillId="0" borderId="9" xfId="2" applyNumberFormat="1" applyFont="1" applyFill="1" applyBorder="1" applyAlignment="1">
      <alignment horizontal="right"/>
    </xf>
    <xf numFmtId="37" fontId="4" fillId="0" borderId="42" xfId="0" applyNumberFormat="1" applyFont="1" applyFill="1" applyBorder="1" applyAlignment="1">
      <alignment horizontal="centerContinuous"/>
    </xf>
    <xf numFmtId="186" fontId="16" fillId="0" borderId="32" xfId="2" applyNumberFormat="1" applyFont="1" applyFill="1" applyBorder="1" applyAlignment="1">
      <alignment horizontal="right"/>
    </xf>
    <xf numFmtId="185" fontId="16" fillId="0" borderId="43" xfId="2" applyNumberFormat="1" applyFont="1" applyFill="1" applyBorder="1" applyAlignment="1">
      <alignment horizontal="right"/>
    </xf>
    <xf numFmtId="185" fontId="16" fillId="0" borderId="44" xfId="2" applyNumberFormat="1" applyFont="1" applyFill="1" applyBorder="1" applyAlignment="1">
      <alignment horizontal="right"/>
    </xf>
    <xf numFmtId="37" fontId="4" fillId="0" borderId="45" xfId="0" applyNumberFormat="1" applyFont="1" applyFill="1" applyBorder="1" applyAlignment="1" applyProtection="1">
      <alignment horizontal="centerContinuous"/>
    </xf>
    <xf numFmtId="186" fontId="16" fillId="0" borderId="28" xfId="2" applyNumberFormat="1" applyFont="1" applyFill="1" applyBorder="1" applyAlignment="1">
      <alignment horizontal="right"/>
    </xf>
    <xf numFmtId="185" fontId="16" fillId="0" borderId="29" xfId="2" applyNumberFormat="1" applyFont="1" applyFill="1" applyBorder="1" applyAlignment="1">
      <alignment horizontal="right"/>
    </xf>
    <xf numFmtId="185" fontId="16" fillId="0" borderId="46" xfId="2" applyNumberFormat="1" applyFont="1" applyFill="1" applyBorder="1" applyAlignment="1">
      <alignment horizontal="right"/>
    </xf>
    <xf numFmtId="186" fontId="16" fillId="0" borderId="28" xfId="0" applyNumberFormat="1" applyFont="1" applyFill="1" applyBorder="1" applyAlignment="1">
      <alignment horizontal="right"/>
    </xf>
    <xf numFmtId="185" fontId="16" fillId="0" borderId="28" xfId="2" applyNumberFormat="1" applyFont="1" applyFill="1" applyBorder="1" applyAlignment="1">
      <alignment horizontal="right"/>
    </xf>
    <xf numFmtId="37" fontId="4" fillId="0" borderId="9" xfId="0" applyNumberFormat="1" applyFont="1" applyFill="1" applyBorder="1" applyAlignment="1" applyProtection="1">
      <alignment horizontal="centerContinuous"/>
    </xf>
    <xf numFmtId="38" fontId="16" fillId="0" borderId="30" xfId="2" applyFont="1" applyFill="1" applyBorder="1" applyAlignment="1">
      <alignment horizontal="centerContinuous"/>
    </xf>
    <xf numFmtId="37" fontId="4" fillId="0" borderId="10" xfId="0" applyNumberFormat="1" applyFont="1" applyFill="1" applyBorder="1" applyAlignment="1">
      <alignment horizontal="center"/>
    </xf>
    <xf numFmtId="37" fontId="4" fillId="0" borderId="42" xfId="0" applyNumberFormat="1" applyFont="1" applyFill="1" applyBorder="1" applyAlignment="1" applyProtection="1">
      <alignment horizontal="centerContinuous"/>
    </xf>
    <xf numFmtId="38" fontId="16" fillId="0" borderId="34" xfId="2" applyFont="1" applyFill="1" applyBorder="1" applyAlignment="1">
      <alignment horizontal="centerContinuous"/>
    </xf>
    <xf numFmtId="186" fontId="16" fillId="0" borderId="32" xfId="0" applyNumberFormat="1" applyFont="1" applyFill="1" applyBorder="1" applyAlignment="1">
      <alignment horizontal="right"/>
    </xf>
    <xf numFmtId="37" fontId="16" fillId="0" borderId="0" xfId="0" applyNumberFormat="1" applyFont="1" applyFill="1" applyAlignment="1">
      <alignment horizontal="center"/>
    </xf>
    <xf numFmtId="37" fontId="16" fillId="0" borderId="0" xfId="0" applyNumberFormat="1" applyFont="1" applyFill="1" applyAlignment="1"/>
    <xf numFmtId="37" fontId="16" fillId="0" borderId="0" xfId="0" applyNumberFormat="1" applyFont="1" applyFill="1" applyAlignment="1">
      <alignment horizontal="left"/>
    </xf>
    <xf numFmtId="37" fontId="26" fillId="0" borderId="0" xfId="0" applyNumberFormat="1" applyFont="1" applyFill="1" applyAlignment="1"/>
    <xf numFmtId="0" fontId="7" fillId="0" borderId="0" xfId="4" applyNumberFormat="1" applyFont="1" applyFill="1" applyAlignment="1"/>
    <xf numFmtId="37" fontId="23" fillId="0" borderId="1" xfId="0" applyNumberFormat="1" applyFont="1" applyFill="1" applyBorder="1" applyAlignment="1">
      <alignment horizontal="left"/>
    </xf>
    <xf numFmtId="37" fontId="4" fillId="0" borderId="3" xfId="0" applyNumberFormat="1" applyFont="1" applyFill="1" applyBorder="1" applyAlignment="1">
      <alignment horizontal="distributed"/>
    </xf>
    <xf numFmtId="37" fontId="4" fillId="0" borderId="3" xfId="0" applyNumberFormat="1" applyFont="1" applyFill="1" applyBorder="1" applyAlignment="1"/>
    <xf numFmtId="37" fontId="4" fillId="0" borderId="42" xfId="0" applyNumberFormat="1" applyFont="1" applyFill="1" applyBorder="1" applyAlignment="1"/>
    <xf numFmtId="37" fontId="4" fillId="0" borderId="34" xfId="0" applyNumberFormat="1" applyFont="1" applyFill="1" applyBorder="1" applyAlignment="1">
      <alignment horizontal="centerContinuous"/>
    </xf>
    <xf numFmtId="37" fontId="4" fillId="0" borderId="34" xfId="0" applyNumberFormat="1" applyFont="1" applyFill="1" applyBorder="1" applyAlignment="1"/>
    <xf numFmtId="37" fontId="4" fillId="0" borderId="47" xfId="0" applyNumberFormat="1" applyFont="1" applyFill="1" applyBorder="1" applyAlignment="1">
      <alignment horizontal="center"/>
    </xf>
    <xf numFmtId="37" fontId="4" fillId="0" borderId="34" xfId="0" applyNumberFormat="1" applyFont="1" applyFill="1" applyBorder="1" applyAlignment="1">
      <alignment horizontal="center"/>
    </xf>
    <xf numFmtId="37" fontId="4" fillId="0" borderId="34" xfId="0" applyNumberFormat="1" applyFont="1" applyFill="1" applyBorder="1" applyAlignment="1">
      <alignment horizontal="distributed" justifyLastLine="1"/>
    </xf>
    <xf numFmtId="37" fontId="4" fillId="0" borderId="48" xfId="0" applyNumberFormat="1" applyFont="1" applyFill="1" applyBorder="1" applyAlignment="1">
      <alignment horizontal="center"/>
    </xf>
    <xf numFmtId="37" fontId="4" fillId="0" borderId="47" xfId="0" applyNumberFormat="1" applyFont="1" applyFill="1" applyBorder="1" applyAlignment="1"/>
    <xf numFmtId="37" fontId="4" fillId="0" borderId="10" xfId="0" applyNumberFormat="1" applyFont="1" applyFill="1" applyBorder="1" applyAlignment="1">
      <alignment horizontal="left"/>
    </xf>
    <xf numFmtId="37" fontId="4" fillId="0" borderId="11" xfId="0" applyNumberFormat="1" applyFont="1" applyFill="1" applyBorder="1" applyAlignment="1">
      <alignment horizontal="centerContinuous"/>
    </xf>
    <xf numFmtId="37" fontId="4" fillId="0" borderId="11" xfId="0" applyNumberFormat="1" applyFont="1" applyFill="1" applyBorder="1" applyAlignment="1">
      <alignment horizontal="distributed"/>
    </xf>
    <xf numFmtId="37" fontId="4" fillId="0" borderId="2" xfId="0" applyNumberFormat="1" applyFont="1" applyFill="1" applyBorder="1" applyAlignment="1">
      <alignment horizontal="distributed"/>
    </xf>
    <xf numFmtId="37" fontId="4" fillId="0" borderId="3" xfId="0" applyNumberFormat="1" applyFont="1" applyFill="1" applyBorder="1" applyAlignment="1">
      <alignment horizontal="centerContinuous" vertical="top"/>
    </xf>
    <xf numFmtId="37" fontId="4" fillId="0" borderId="5" xfId="0" applyNumberFormat="1" applyFont="1" applyFill="1" applyBorder="1" applyAlignment="1">
      <alignment horizontal="centerContinuous" vertical="top"/>
    </xf>
    <xf numFmtId="185" fontId="16" fillId="0" borderId="44" xfId="0" applyNumberFormat="1" applyFont="1" applyFill="1" applyBorder="1" applyAlignment="1">
      <alignment horizontal="right"/>
    </xf>
    <xf numFmtId="185" fontId="16" fillId="0" borderId="49" xfId="0" applyNumberFormat="1" applyFont="1" applyFill="1" applyBorder="1" applyAlignment="1">
      <alignment horizontal="right"/>
    </xf>
    <xf numFmtId="185" fontId="16" fillId="0" borderId="24" xfId="2" applyNumberFormat="1" applyFont="1" applyFill="1" applyBorder="1" applyAlignment="1">
      <alignment horizontal="right"/>
    </xf>
    <xf numFmtId="185" fontId="16" fillId="0" borderId="50" xfId="0" applyNumberFormat="1" applyFont="1" applyFill="1" applyBorder="1" applyAlignment="1">
      <alignment horizontal="right"/>
    </xf>
    <xf numFmtId="185" fontId="16" fillId="0" borderId="51" xfId="0" applyNumberFormat="1" applyFont="1" applyFill="1" applyBorder="1" applyAlignment="1">
      <alignment horizontal="right"/>
    </xf>
    <xf numFmtId="37" fontId="4" fillId="0" borderId="52" xfId="0" applyNumberFormat="1" applyFont="1" applyFill="1" applyBorder="1" applyAlignment="1">
      <alignment horizontal="centerContinuous"/>
    </xf>
    <xf numFmtId="185" fontId="16" fillId="0" borderId="53" xfId="0" applyNumberFormat="1" applyFont="1" applyFill="1" applyBorder="1" applyAlignment="1">
      <alignment horizontal="right"/>
    </xf>
    <xf numFmtId="185" fontId="16" fillId="0" borderId="54" xfId="0" applyNumberFormat="1" applyFont="1" applyFill="1" applyBorder="1" applyAlignment="1">
      <alignment horizontal="right"/>
    </xf>
    <xf numFmtId="37" fontId="4" fillId="0" borderId="45" xfId="0" applyNumberFormat="1" applyFont="1" applyFill="1" applyBorder="1" applyAlignment="1">
      <alignment horizontal="centerContinuous"/>
    </xf>
    <xf numFmtId="185" fontId="16" fillId="0" borderId="47" xfId="0" applyNumberFormat="1" applyFont="1" applyFill="1" applyBorder="1" applyAlignment="1">
      <alignment horizontal="right"/>
    </xf>
    <xf numFmtId="185" fontId="16" fillId="0" borderId="55" xfId="0" applyNumberFormat="1" applyFont="1" applyFill="1" applyBorder="1" applyAlignment="1">
      <alignment horizontal="right"/>
    </xf>
    <xf numFmtId="185" fontId="16" fillId="0" borderId="42" xfId="2" applyNumberFormat="1" applyFont="1" applyFill="1" applyBorder="1" applyAlignment="1">
      <alignment horizontal="right"/>
    </xf>
    <xf numFmtId="37" fontId="4" fillId="0" borderId="8" xfId="0" applyNumberFormat="1" applyFont="1" applyFill="1" applyBorder="1" applyAlignment="1">
      <alignment horizontal="distributed"/>
    </xf>
    <xf numFmtId="37" fontId="4" fillId="0" borderId="8" xfId="0" applyNumberFormat="1" applyFont="1" applyFill="1" applyBorder="1" applyAlignment="1">
      <alignment horizontal="center"/>
    </xf>
    <xf numFmtId="38" fontId="16" fillId="0" borderId="11" xfId="2" applyFont="1" applyFill="1" applyBorder="1" applyAlignment="1">
      <alignment horizontal="centerContinuous"/>
    </xf>
    <xf numFmtId="186" fontId="16" fillId="0" borderId="49" xfId="0" applyNumberFormat="1" applyFont="1" applyFill="1" applyBorder="1" applyAlignment="1">
      <alignment horizontal="right"/>
    </xf>
    <xf numFmtId="186" fontId="16" fillId="0" borderId="51" xfId="0" applyNumberFormat="1" applyFont="1" applyFill="1" applyBorder="1" applyAlignment="1">
      <alignment horizontal="right"/>
    </xf>
    <xf numFmtId="185" fontId="16" fillId="0" borderId="50" xfId="2" applyNumberFormat="1" applyFont="1" applyFill="1" applyBorder="1" applyAlignment="1">
      <alignment horizontal="right"/>
    </xf>
    <xf numFmtId="186" fontId="16" fillId="0" borderId="54" xfId="0" applyNumberFormat="1" applyFont="1" applyFill="1" applyBorder="1" applyAlignment="1">
      <alignment horizontal="right"/>
    </xf>
    <xf numFmtId="185" fontId="16" fillId="0" borderId="53" xfId="2" applyNumberFormat="1" applyFont="1" applyFill="1" applyBorder="1" applyAlignment="1">
      <alignment horizontal="right"/>
    </xf>
    <xf numFmtId="38" fontId="16" fillId="0" borderId="56" xfId="2" applyFont="1" applyFill="1" applyBorder="1" applyAlignment="1">
      <alignment horizontal="centerContinuous"/>
    </xf>
    <xf numFmtId="186" fontId="16" fillId="0" borderId="55" xfId="0" applyNumberFormat="1" applyFont="1" applyFill="1" applyBorder="1" applyAlignment="1">
      <alignment horizontal="right"/>
    </xf>
    <xf numFmtId="38" fontId="16" fillId="0" borderId="48" xfId="2" applyFont="1" applyFill="1" applyBorder="1" applyAlignment="1">
      <alignment horizontal="centerContinuous"/>
    </xf>
    <xf numFmtId="185" fontId="16" fillId="0" borderId="47" xfId="2" applyNumberFormat="1" applyFont="1" applyFill="1" applyBorder="1" applyAlignment="1">
      <alignment horizontal="right"/>
    </xf>
    <xf numFmtId="37" fontId="7" fillId="0" borderId="57" xfId="0" applyNumberFormat="1" applyFont="1" applyFill="1" applyBorder="1" applyAlignment="1">
      <alignment horizontal="right" vertical="distributed"/>
    </xf>
    <xf numFmtId="37" fontId="7" fillId="0" borderId="58" xfId="0" applyNumberFormat="1" applyFont="1" applyFill="1" applyBorder="1" applyAlignment="1">
      <alignment horizontal="right" vertical="distributed"/>
    </xf>
    <xf numFmtId="37" fontId="7" fillId="0" borderId="59" xfId="0" applyNumberFormat="1" applyFont="1" applyFill="1" applyBorder="1" applyAlignment="1">
      <alignment horizontal="right" vertical="distributed"/>
    </xf>
    <xf numFmtId="37" fontId="7" fillId="0" borderId="6" xfId="0" applyNumberFormat="1" applyFont="1" applyFill="1" applyBorder="1" applyAlignment="1">
      <alignment horizontal="right" vertical="distributed"/>
    </xf>
    <xf numFmtId="37" fontId="7" fillId="0" borderId="5" xfId="0" applyNumberFormat="1" applyFont="1" applyFill="1" applyBorder="1" applyAlignment="1">
      <alignment horizontal="right" vertical="distributed"/>
    </xf>
    <xf numFmtId="37" fontId="7" fillId="0" borderId="60" xfId="0" applyNumberFormat="1" applyFont="1" applyFill="1" applyBorder="1" applyAlignment="1">
      <alignment horizontal="right" vertical="distributed"/>
    </xf>
    <xf numFmtId="37" fontId="7" fillId="0" borderId="2" xfId="0" applyNumberFormat="1" applyFont="1" applyFill="1" applyBorder="1" applyAlignment="1">
      <alignment horizontal="distributed"/>
    </xf>
    <xf numFmtId="37" fontId="7" fillId="0" borderId="5" xfId="0" applyNumberFormat="1" applyFont="1" applyFill="1" applyBorder="1" applyAlignment="1">
      <alignment horizontal="centerContinuous" vertical="top"/>
    </xf>
    <xf numFmtId="37" fontId="7" fillId="0" borderId="3" xfId="0" applyNumberFormat="1" applyFont="1" applyFill="1" applyBorder="1" applyAlignment="1">
      <alignment horizontal="distributed"/>
    </xf>
    <xf numFmtId="37" fontId="7" fillId="0" borderId="2" xfId="0" applyNumberFormat="1" applyFont="1" applyFill="1" applyBorder="1" applyAlignment="1">
      <alignment horizontal="right" vertical="distributed"/>
    </xf>
    <xf numFmtId="37" fontId="26" fillId="0" borderId="0" xfId="0" applyNumberFormat="1" applyFont="1" applyFill="1" applyAlignment="1">
      <alignment horizontal="left"/>
    </xf>
    <xf numFmtId="37" fontId="26" fillId="0" borderId="0" xfId="0" applyNumberFormat="1" applyFont="1" applyFill="1" applyAlignment="1">
      <alignment horizontal="centerContinuous"/>
    </xf>
    <xf numFmtId="37" fontId="26" fillId="0" borderId="0" xfId="0" applyNumberFormat="1" applyFont="1" applyFill="1" applyAlignment="1">
      <alignment vertical="center"/>
    </xf>
    <xf numFmtId="37" fontId="16" fillId="0" borderId="0" xfId="0" applyNumberFormat="1" applyFont="1" applyFill="1" applyAlignment="1">
      <alignment horizontal="centerContinuous" vertical="center"/>
    </xf>
    <xf numFmtId="37" fontId="26" fillId="0" borderId="1" xfId="0" applyNumberFormat="1" applyFont="1" applyFill="1" applyBorder="1" applyAlignment="1">
      <alignment horizontal="centerContinuous"/>
    </xf>
    <xf numFmtId="37" fontId="26" fillId="0" borderId="1" xfId="0" applyNumberFormat="1" applyFont="1" applyFill="1" applyBorder="1" applyAlignment="1">
      <alignment horizontal="left"/>
    </xf>
    <xf numFmtId="37" fontId="9" fillId="0" borderId="61" xfId="0" applyNumberFormat="1" applyFont="1" applyFill="1" applyBorder="1" applyAlignment="1">
      <alignment horizontal="centerContinuous"/>
    </xf>
    <xf numFmtId="37" fontId="9" fillId="0" borderId="11" xfId="0" applyNumberFormat="1" applyFont="1" applyFill="1" applyBorder="1" applyAlignment="1">
      <alignment horizontal="centerContinuous"/>
    </xf>
    <xf numFmtId="185" fontId="33" fillId="0" borderId="12" xfId="2" applyNumberFormat="1" applyFont="1" applyFill="1" applyBorder="1" applyAlignment="1">
      <alignment horizontal="right"/>
    </xf>
    <xf numFmtId="185" fontId="33" fillId="0" borderId="61" xfId="2" applyNumberFormat="1" applyFont="1" applyFill="1" applyBorder="1" applyAlignment="1">
      <alignment horizontal="right"/>
    </xf>
    <xf numFmtId="185" fontId="33" fillId="0" borderId="62" xfId="2" applyNumberFormat="1" applyFont="1" applyFill="1" applyBorder="1" applyAlignment="1">
      <alignment horizontal="right"/>
    </xf>
    <xf numFmtId="185" fontId="33" fillId="0" borderId="63" xfId="2" applyNumberFormat="1" applyFont="1" applyFill="1" applyBorder="1" applyAlignment="1">
      <alignment horizontal="right"/>
    </xf>
    <xf numFmtId="185" fontId="33" fillId="0" borderId="1" xfId="2" applyNumberFormat="1" applyFont="1" applyFill="1" applyBorder="1" applyAlignment="1">
      <alignment horizontal="right"/>
    </xf>
    <xf numFmtId="185" fontId="33" fillId="0" borderId="62" xfId="0" applyNumberFormat="1" applyFont="1" applyFill="1" applyBorder="1" applyAlignment="1">
      <alignment horizontal="right"/>
    </xf>
    <xf numFmtId="185" fontId="33" fillId="0" borderId="64" xfId="0" applyNumberFormat="1" applyFont="1" applyFill="1" applyBorder="1" applyAlignment="1">
      <alignment horizontal="right"/>
    </xf>
    <xf numFmtId="185" fontId="33" fillId="0" borderId="65" xfId="0" applyNumberFormat="1" applyFont="1" applyFill="1" applyBorder="1" applyAlignment="1">
      <alignment horizontal="right"/>
    </xf>
    <xf numFmtId="185" fontId="33" fillId="0" borderId="63" xfId="0" applyNumberFormat="1" applyFont="1" applyFill="1" applyBorder="1" applyAlignment="1">
      <alignment horizontal="right"/>
    </xf>
    <xf numFmtId="37" fontId="9" fillId="0" borderId="10" xfId="0" applyNumberFormat="1" applyFont="1" applyFill="1" applyBorder="1" applyAlignment="1">
      <alignment horizontal="centerContinuous"/>
    </xf>
    <xf numFmtId="185" fontId="33" fillId="0" borderId="10" xfId="2" applyNumberFormat="1" applyFont="1" applyFill="1" applyBorder="1" applyAlignment="1">
      <alignment horizontal="right"/>
    </xf>
    <xf numFmtId="37" fontId="9" fillId="0" borderId="0" xfId="0" applyNumberFormat="1" applyFont="1" applyFill="1" applyAlignment="1">
      <alignment horizontal="center"/>
    </xf>
    <xf numFmtId="37" fontId="9" fillId="0" borderId="1" xfId="0" applyNumberFormat="1" applyFont="1" applyFill="1" applyBorder="1" applyAlignment="1">
      <alignment horizontal="centerContinuous"/>
    </xf>
    <xf numFmtId="38" fontId="33" fillId="0" borderId="1" xfId="2" applyFont="1" applyFill="1" applyBorder="1" applyAlignment="1">
      <alignment horizontal="centerContinuous"/>
    </xf>
    <xf numFmtId="186" fontId="33" fillId="0" borderId="62" xfId="2" applyNumberFormat="1" applyFont="1" applyFill="1" applyBorder="1" applyAlignment="1">
      <alignment horizontal="right"/>
    </xf>
    <xf numFmtId="186" fontId="33" fillId="0" borderId="62" xfId="0" applyNumberFormat="1" applyFont="1" applyFill="1" applyBorder="1" applyAlignment="1">
      <alignment horizontal="right"/>
    </xf>
    <xf numFmtId="186" fontId="33" fillId="0" borderId="65" xfId="0" applyNumberFormat="1" applyFont="1" applyFill="1" applyBorder="1" applyAlignment="1">
      <alignment horizontal="right"/>
    </xf>
    <xf numFmtId="185" fontId="33" fillId="0" borderId="64" xfId="2" applyNumberFormat="1" applyFont="1" applyFill="1" applyBorder="1" applyAlignment="1">
      <alignment horizontal="right"/>
    </xf>
    <xf numFmtId="185" fontId="33" fillId="0" borderId="61" xfId="0" applyNumberFormat="1" applyFont="1" applyFill="1" applyBorder="1" applyAlignment="1">
      <alignment horizontal="right"/>
    </xf>
    <xf numFmtId="37" fontId="9" fillId="0" borderId="7" xfId="0" applyNumberFormat="1" applyFont="1" applyFill="1" applyBorder="1" applyAlignment="1">
      <alignment horizontal="center"/>
    </xf>
    <xf numFmtId="38" fontId="33" fillId="0" borderId="11" xfId="2" applyFont="1" applyFill="1" applyBorder="1" applyAlignment="1">
      <alignment horizontal="centerContinuous"/>
    </xf>
    <xf numFmtId="179" fontId="4" fillId="0" borderId="0" xfId="4" applyNumberFormat="1" applyFont="1" applyFill="1" applyAlignment="1"/>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1"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8" fillId="0" borderId="37" xfId="0" applyFont="1" applyFill="1" applyBorder="1" applyAlignment="1">
      <alignment horizontal="right" vertical="top"/>
    </xf>
    <xf numFmtId="0" fontId="8" fillId="0" borderId="0" xfId="0" applyFont="1" applyFill="1" applyAlignment="1">
      <alignment horizontal="right" vertical="top"/>
    </xf>
    <xf numFmtId="0" fontId="8" fillId="0" borderId="69" xfId="0" applyFont="1" applyFill="1" applyBorder="1" applyAlignment="1">
      <alignment horizontal="right" vertical="top"/>
    </xf>
    <xf numFmtId="0" fontId="9" fillId="0" borderId="37" xfId="0" applyFont="1" applyFill="1" applyBorder="1" applyAlignment="1">
      <alignment horizontal="centerContinuous" vertical="center"/>
    </xf>
    <xf numFmtId="0" fontId="9" fillId="0" borderId="36" xfId="0" applyFont="1" applyFill="1" applyBorder="1" applyAlignment="1">
      <alignment horizontal="centerContinuous" vertical="center"/>
    </xf>
    <xf numFmtId="0" fontId="9" fillId="0" borderId="0" xfId="0" applyFont="1" applyFill="1"/>
    <xf numFmtId="0" fontId="9" fillId="0" borderId="70" xfId="0" applyFont="1" applyFill="1" applyBorder="1" applyAlignment="1">
      <alignment horizontal="centerContinuous" vertical="center"/>
    </xf>
    <xf numFmtId="0" fontId="9" fillId="0" borderId="71" xfId="0" applyFont="1" applyFill="1" applyBorder="1" applyAlignment="1">
      <alignment horizontal="centerContinuous" vertical="center"/>
    </xf>
    <xf numFmtId="0" fontId="4" fillId="0" borderId="37"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shrinkToFit="1"/>
    </xf>
    <xf numFmtId="0" fontId="4" fillId="0" borderId="37" xfId="0" applyFont="1" applyFill="1" applyBorder="1" applyAlignment="1">
      <alignment horizontal="distributed" vertical="center" justifyLastLine="1"/>
    </xf>
    <xf numFmtId="0" fontId="8" fillId="0" borderId="37" xfId="0" applyFont="1" applyFill="1" applyBorder="1" applyAlignment="1">
      <alignment horizontal="center" vertical="center" shrinkToFit="1"/>
    </xf>
    <xf numFmtId="0" fontId="4" fillId="0" borderId="37" xfId="0" applyFont="1" applyFill="1" applyBorder="1" applyAlignment="1">
      <alignment horizontal="distributed" vertical="center"/>
    </xf>
    <xf numFmtId="0" fontId="11" fillId="0" borderId="37" xfId="0" applyFont="1" applyFill="1" applyBorder="1" applyAlignment="1">
      <alignment horizontal="center" vertical="center"/>
    </xf>
    <xf numFmtId="0" fontId="11" fillId="0" borderId="70" xfId="0" applyFont="1" applyFill="1" applyBorder="1" applyAlignment="1">
      <alignment horizontal="center" vertical="center"/>
    </xf>
    <xf numFmtId="0" fontId="4" fillId="0" borderId="69" xfId="0" applyFont="1" applyFill="1" applyBorder="1" applyAlignment="1">
      <alignment horizontal="distributed" vertical="center"/>
    </xf>
    <xf numFmtId="0" fontId="4" fillId="0" borderId="70" xfId="0" applyFont="1" applyFill="1" applyBorder="1" applyAlignment="1">
      <alignment horizontal="distributed" vertical="center"/>
    </xf>
    <xf numFmtId="0" fontId="4" fillId="0" borderId="72" xfId="0" applyFont="1" applyFill="1" applyBorder="1" applyAlignment="1">
      <alignment horizontal="distributed" vertical="center"/>
    </xf>
    <xf numFmtId="0" fontId="4" fillId="0" borderId="38" xfId="0" applyFont="1" applyFill="1" applyBorder="1" applyAlignment="1">
      <alignment horizontal="distributed" vertical="center" justifyLastLine="1"/>
    </xf>
    <xf numFmtId="0" fontId="4" fillId="0" borderId="0" xfId="0" applyFont="1" applyFill="1" applyAlignment="1"/>
    <xf numFmtId="0" fontId="4" fillId="0" borderId="70" xfId="0" applyFont="1" applyFill="1" applyBorder="1" applyAlignment="1">
      <alignment horizontal="center" vertical="center"/>
    </xf>
    <xf numFmtId="178" fontId="4" fillId="0" borderId="0" xfId="0" applyNumberFormat="1" applyFont="1" applyFill="1"/>
    <xf numFmtId="0" fontId="3" fillId="0" borderId="0" xfId="0" applyFont="1" applyFill="1" applyAlignment="1">
      <alignment horizontal="center" vertical="center"/>
    </xf>
    <xf numFmtId="0" fontId="10" fillId="0" borderId="21" xfId="0" applyFont="1" applyFill="1" applyBorder="1" applyAlignment="1">
      <alignment horizontal="distributed" vertical="center" justifyLastLine="1"/>
    </xf>
    <xf numFmtId="0" fontId="7" fillId="0" borderId="30" xfId="0" applyFont="1" applyFill="1" applyBorder="1" applyAlignment="1">
      <alignment horizontal="distributed" vertical="center" justifyLastLine="1"/>
    </xf>
    <xf numFmtId="178" fontId="9" fillId="0" borderId="37" xfId="0" applyNumberFormat="1" applyFont="1" applyFill="1" applyBorder="1" applyAlignment="1">
      <alignment vertical="center"/>
    </xf>
    <xf numFmtId="178" fontId="9" fillId="0" borderId="0" xfId="0" applyNumberFormat="1" applyFont="1" applyFill="1" applyBorder="1" applyAlignment="1">
      <alignment vertical="center"/>
    </xf>
    <xf numFmtId="179" fontId="9" fillId="0" borderId="37" xfId="0" applyNumberFormat="1" applyFont="1" applyFill="1" applyBorder="1" applyAlignment="1">
      <alignment vertical="center"/>
    </xf>
    <xf numFmtId="179" fontId="9" fillId="0" borderId="0" xfId="0" applyNumberFormat="1" applyFont="1" applyFill="1" applyBorder="1" applyAlignment="1">
      <alignment vertical="center"/>
    </xf>
    <xf numFmtId="181" fontId="9" fillId="0" borderId="37" xfId="0" applyNumberFormat="1" applyFont="1" applyFill="1" applyBorder="1" applyAlignment="1">
      <alignment vertical="center"/>
    </xf>
    <xf numFmtId="178" fontId="9" fillId="0" borderId="70" xfId="0" applyNumberFormat="1" applyFont="1" applyFill="1" applyBorder="1" applyAlignment="1">
      <alignment vertical="center"/>
    </xf>
    <xf numFmtId="178" fontId="9" fillId="0" borderId="41" xfId="0" applyNumberFormat="1" applyFont="1" applyFill="1" applyBorder="1" applyAlignment="1">
      <alignment vertical="center"/>
    </xf>
    <xf numFmtId="179" fontId="9" fillId="0" borderId="70" xfId="0" applyNumberFormat="1" applyFont="1" applyFill="1" applyBorder="1" applyAlignment="1">
      <alignment vertical="center"/>
    </xf>
    <xf numFmtId="179" fontId="9" fillId="0" borderId="41" xfId="0" applyNumberFormat="1" applyFont="1" applyFill="1" applyBorder="1" applyAlignment="1">
      <alignment vertical="center"/>
    </xf>
    <xf numFmtId="181" fontId="9" fillId="0" borderId="70" xfId="0" applyNumberFormat="1" applyFont="1" applyFill="1" applyBorder="1" applyAlignment="1">
      <alignment vertical="center"/>
    </xf>
    <xf numFmtId="178" fontId="4" fillId="0" borderId="37" xfId="0" applyNumberFormat="1" applyFont="1" applyFill="1" applyBorder="1" applyAlignment="1">
      <alignment vertical="center"/>
    </xf>
    <xf numFmtId="178" fontId="4" fillId="0" borderId="0" xfId="0" applyNumberFormat="1" applyFont="1" applyFill="1" applyAlignment="1">
      <alignment vertical="center"/>
    </xf>
    <xf numFmtId="179" fontId="4" fillId="0" borderId="37" xfId="0" applyNumberFormat="1" applyFont="1" applyFill="1" applyBorder="1" applyAlignment="1">
      <alignment vertical="center"/>
    </xf>
    <xf numFmtId="179" fontId="4" fillId="0" borderId="0" xfId="0" applyNumberFormat="1" applyFont="1" applyFill="1" applyAlignment="1">
      <alignment vertical="center"/>
    </xf>
    <xf numFmtId="181" fontId="4" fillId="0" borderId="37" xfId="0" applyNumberFormat="1" applyFont="1" applyFill="1" applyBorder="1" applyAlignment="1">
      <alignment vertical="center"/>
    </xf>
    <xf numFmtId="181" fontId="4" fillId="0" borderId="0" xfId="0" applyNumberFormat="1" applyFont="1" applyFill="1" applyAlignment="1">
      <alignment vertical="center"/>
    </xf>
    <xf numFmtId="178"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78" fontId="4" fillId="0" borderId="70" xfId="0" applyNumberFormat="1" applyFont="1" applyFill="1" applyBorder="1" applyAlignment="1">
      <alignment vertical="center"/>
    </xf>
    <xf numFmtId="178" fontId="4" fillId="0" borderId="41" xfId="0" applyNumberFormat="1" applyFont="1" applyFill="1" applyBorder="1" applyAlignment="1">
      <alignment vertical="center"/>
    </xf>
    <xf numFmtId="179" fontId="4" fillId="0" borderId="70" xfId="0" applyNumberFormat="1" applyFont="1" applyFill="1" applyBorder="1" applyAlignment="1">
      <alignment vertical="center"/>
    </xf>
    <xf numFmtId="179" fontId="4" fillId="0" borderId="41" xfId="0" applyNumberFormat="1" applyFont="1" applyFill="1" applyBorder="1" applyAlignment="1">
      <alignment vertical="center"/>
    </xf>
    <xf numFmtId="181" fontId="4" fillId="0" borderId="70" xfId="0" applyNumberFormat="1" applyFont="1" applyFill="1" applyBorder="1" applyAlignment="1">
      <alignment vertical="center"/>
    </xf>
    <xf numFmtId="181" fontId="4" fillId="0" borderId="41" xfId="0" applyNumberFormat="1" applyFont="1" applyFill="1" applyBorder="1" applyAlignment="1">
      <alignment vertical="center"/>
    </xf>
    <xf numFmtId="178" fontId="4" fillId="0" borderId="69" xfId="0" applyNumberFormat="1" applyFont="1" applyFill="1" applyBorder="1" applyAlignment="1">
      <alignment vertical="center"/>
    </xf>
    <xf numFmtId="178" fontId="4" fillId="0" borderId="67" xfId="0" applyNumberFormat="1" applyFont="1" applyFill="1" applyBorder="1" applyAlignment="1">
      <alignment vertical="center"/>
    </xf>
    <xf numFmtId="178" fontId="4" fillId="0" borderId="43" xfId="0" applyNumberFormat="1" applyFont="1" applyFill="1" applyBorder="1" applyAlignment="1">
      <alignment vertical="center"/>
    </xf>
    <xf numFmtId="179" fontId="4" fillId="0" borderId="69" xfId="0" applyNumberFormat="1" applyFont="1" applyFill="1" applyBorder="1" applyAlignment="1">
      <alignment vertical="center"/>
    </xf>
    <xf numFmtId="179" fontId="4" fillId="0" borderId="43" xfId="0" applyNumberFormat="1" applyFont="1" applyFill="1" applyBorder="1" applyAlignment="1">
      <alignment vertical="center"/>
    </xf>
    <xf numFmtId="181" fontId="4" fillId="0" borderId="69" xfId="0" applyNumberFormat="1" applyFont="1" applyFill="1" applyBorder="1" applyAlignment="1">
      <alignment vertical="center"/>
    </xf>
    <xf numFmtId="181" fontId="4" fillId="0" borderId="43" xfId="0" applyNumberFormat="1" applyFont="1" applyFill="1" applyBorder="1" applyAlignment="1">
      <alignment vertical="center"/>
    </xf>
    <xf numFmtId="178" fontId="4" fillId="0" borderId="66" xfId="0" applyNumberFormat="1" applyFont="1" applyFill="1" applyBorder="1" applyAlignment="1">
      <alignment vertical="center"/>
    </xf>
    <xf numFmtId="179" fontId="4" fillId="0" borderId="66" xfId="0" applyNumberFormat="1" applyFont="1" applyFill="1" applyBorder="1" applyAlignment="1">
      <alignment vertical="center"/>
    </xf>
    <xf numFmtId="178" fontId="4" fillId="0" borderId="21" xfId="0" applyNumberFormat="1" applyFont="1" applyFill="1" applyBorder="1" applyAlignment="1">
      <alignment vertical="center"/>
    </xf>
    <xf numFmtId="178" fontId="4" fillId="0" borderId="30" xfId="0" applyNumberFormat="1" applyFont="1" applyFill="1" applyBorder="1" applyAlignment="1">
      <alignment vertical="center"/>
    </xf>
    <xf numFmtId="179" fontId="4" fillId="0" borderId="21" xfId="0" applyNumberFormat="1" applyFont="1" applyFill="1" applyBorder="1" applyAlignment="1">
      <alignment vertical="center"/>
    </xf>
    <xf numFmtId="179" fontId="4" fillId="0" borderId="30" xfId="0" applyNumberFormat="1" applyFont="1" applyFill="1" applyBorder="1" applyAlignment="1">
      <alignment vertical="center"/>
    </xf>
    <xf numFmtId="181" fontId="4" fillId="0" borderId="21" xfId="0" applyNumberFormat="1" applyFont="1" applyFill="1" applyBorder="1" applyAlignment="1">
      <alignment vertical="center"/>
    </xf>
    <xf numFmtId="181" fontId="4" fillId="0" borderId="30" xfId="0" applyNumberFormat="1" applyFont="1" applyFill="1" applyBorder="1" applyAlignment="1">
      <alignment vertical="center"/>
    </xf>
    <xf numFmtId="0" fontId="4" fillId="0" borderId="0" xfId="0" applyFont="1" applyFill="1" applyAlignment="1">
      <alignment horizontal="left" vertical="center"/>
    </xf>
    <xf numFmtId="38" fontId="21" fillId="0" borderId="0" xfId="2" applyFont="1" applyFill="1"/>
    <xf numFmtId="176" fontId="11" fillId="0" borderId="0" xfId="7" applyNumberFormat="1" applyFont="1" applyFill="1" applyBorder="1" applyAlignment="1" applyProtection="1">
      <alignment vertical="center"/>
      <protection locked="0"/>
    </xf>
    <xf numFmtId="38" fontId="21" fillId="0" borderId="37" xfId="2" applyFont="1" applyFill="1" applyBorder="1"/>
    <xf numFmtId="183" fontId="21" fillId="0" borderId="0" xfId="2" applyNumberFormat="1" applyFont="1" applyFill="1" applyBorder="1"/>
    <xf numFmtId="183" fontId="21" fillId="0" borderId="37" xfId="2" applyNumberFormat="1" applyFont="1" applyFill="1" applyBorder="1"/>
    <xf numFmtId="38" fontId="21" fillId="0" borderId="38" xfId="2" applyFont="1" applyFill="1" applyBorder="1"/>
    <xf numFmtId="38" fontId="21" fillId="0" borderId="0" xfId="2" applyFont="1" applyFill="1" applyBorder="1"/>
    <xf numFmtId="183" fontId="21" fillId="0" borderId="36" xfId="2" applyNumberFormat="1" applyFont="1" applyFill="1" applyBorder="1"/>
    <xf numFmtId="0" fontId="4" fillId="0" borderId="38"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distributed" vertical="center" justifyLastLine="1"/>
    </xf>
    <xf numFmtId="0" fontId="4" fillId="0" borderId="66" xfId="0" applyFont="1" applyFill="1" applyBorder="1" applyAlignment="1">
      <alignment horizontal="distributed" vertical="center" justifyLastLine="1"/>
    </xf>
    <xf numFmtId="0" fontId="4" fillId="0" borderId="0"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71" xfId="0" applyFont="1" applyFill="1" applyBorder="1" applyAlignment="1">
      <alignment horizontal="distributed" vertical="center"/>
    </xf>
    <xf numFmtId="0" fontId="4" fillId="0" borderId="43" xfId="0" applyFont="1" applyFill="1" applyBorder="1" applyAlignment="1">
      <alignment horizontal="distributed" vertical="center"/>
    </xf>
    <xf numFmtId="0" fontId="4" fillId="0" borderId="68" xfId="0" applyFont="1" applyFill="1" applyBorder="1" applyAlignment="1">
      <alignment horizontal="distributed" vertical="center"/>
    </xf>
    <xf numFmtId="0" fontId="4" fillId="0" borderId="51" xfId="0" applyFont="1" applyFill="1" applyBorder="1" applyAlignment="1">
      <alignment horizontal="distributed" vertical="center" justifyLastLine="1"/>
    </xf>
    <xf numFmtId="0" fontId="4" fillId="0" borderId="69" xfId="0" applyFont="1" applyFill="1" applyBorder="1" applyAlignment="1">
      <alignment horizontal="distributed" vertical="center" justifyLastLine="1"/>
    </xf>
    <xf numFmtId="176" fontId="15" fillId="0" borderId="0" xfId="7" applyNumberFormat="1" applyFont="1" applyFill="1" applyBorder="1" applyAlignment="1" applyProtection="1">
      <alignment vertical="center"/>
      <protection locked="0"/>
    </xf>
    <xf numFmtId="0" fontId="6" fillId="0" borderId="0" xfId="0" applyFont="1" applyFill="1" applyAlignment="1">
      <alignment vertical="center"/>
    </xf>
    <xf numFmtId="0" fontId="6" fillId="0" borderId="21" xfId="0" applyFont="1" applyFill="1" applyBorder="1" applyAlignment="1">
      <alignment horizontal="distributed" vertical="center" justifyLastLine="1"/>
    </xf>
    <xf numFmtId="0" fontId="28" fillId="0" borderId="69" xfId="0" applyFont="1" applyFill="1" applyBorder="1" applyAlignment="1">
      <alignment horizontal="distributed" vertical="center" justifyLastLine="1"/>
    </xf>
    <xf numFmtId="176" fontId="6" fillId="0" borderId="69" xfId="7" applyNumberFormat="1" applyFont="1" applyFill="1" applyBorder="1" applyAlignment="1">
      <alignment horizontal="right" vertical="center"/>
    </xf>
    <xf numFmtId="176" fontId="6" fillId="0" borderId="38" xfId="7" applyNumberFormat="1" applyFont="1" applyFill="1" applyBorder="1" applyAlignment="1">
      <alignment horizontal="right" vertical="center"/>
    </xf>
    <xf numFmtId="176" fontId="6" fillId="0" borderId="0" xfId="7" applyNumberFormat="1" applyFont="1" applyFill="1" applyBorder="1" applyAlignment="1">
      <alignment horizontal="right" vertical="center"/>
    </xf>
    <xf numFmtId="0" fontId="28" fillId="0" borderId="0" xfId="0" applyFont="1" applyFill="1" applyAlignment="1">
      <alignment vertical="center"/>
    </xf>
    <xf numFmtId="176" fontId="9" fillId="0" borderId="37" xfId="0" applyNumberFormat="1" applyFont="1" applyFill="1" applyBorder="1" applyAlignment="1">
      <alignment vertical="center"/>
    </xf>
    <xf numFmtId="176" fontId="9" fillId="0" borderId="70" xfId="0" applyNumberFormat="1" applyFont="1" applyFill="1" applyBorder="1" applyAlignment="1">
      <alignment vertical="center"/>
    </xf>
    <xf numFmtId="0" fontId="6" fillId="0" borderId="37" xfId="0" applyFont="1" applyFill="1" applyBorder="1" applyAlignment="1">
      <alignment horizontal="center" vertical="center"/>
    </xf>
    <xf numFmtId="176" fontId="4" fillId="0" borderId="37" xfId="0" applyNumberFormat="1" applyFont="1" applyFill="1" applyBorder="1" applyAlignment="1">
      <alignment vertical="center"/>
    </xf>
    <xf numFmtId="0" fontId="6" fillId="0" borderId="37" xfId="0" applyFont="1" applyFill="1" applyBorder="1" applyAlignment="1">
      <alignment horizontal="distributed" vertical="center" justifyLastLine="1"/>
    </xf>
    <xf numFmtId="0" fontId="6" fillId="0" borderId="70" xfId="0" applyFont="1" applyFill="1" applyBorder="1" applyAlignment="1">
      <alignment horizontal="distributed" vertical="center" justifyLastLine="1"/>
    </xf>
    <xf numFmtId="176" fontId="4" fillId="0" borderId="70" xfId="0" applyNumberFormat="1" applyFont="1" applyFill="1" applyBorder="1" applyAlignment="1">
      <alignment vertical="center"/>
    </xf>
    <xf numFmtId="176" fontId="6" fillId="0" borderId="0" xfId="0" applyNumberFormat="1" applyFont="1" applyFill="1" applyAlignment="1">
      <alignment vertical="center"/>
    </xf>
    <xf numFmtId="0" fontId="11" fillId="0" borderId="0" xfId="7" applyNumberFormat="1" applyFont="1" applyFill="1" applyBorder="1" applyAlignment="1" applyProtection="1">
      <alignment horizontal="center" vertical="center"/>
      <protection locked="0"/>
    </xf>
    <xf numFmtId="176" fontId="11" fillId="0" borderId="0" xfId="7" applyNumberFormat="1" applyFont="1" applyFill="1" applyAlignment="1" applyProtection="1">
      <alignment vertical="center"/>
      <protection locked="0"/>
    </xf>
    <xf numFmtId="0" fontId="3" fillId="0" borderId="0" xfId="0" applyFont="1" applyFill="1" applyAlignment="1" applyProtection="1">
      <alignment horizontal="center" vertical="center"/>
      <protection locked="0"/>
    </xf>
    <xf numFmtId="176" fontId="6" fillId="0" borderId="0" xfId="7" applyNumberFormat="1" applyFont="1" applyFill="1" applyBorder="1" applyAlignment="1" applyProtection="1">
      <alignment vertical="center"/>
      <protection locked="0"/>
    </xf>
    <xf numFmtId="0" fontId="6" fillId="0" borderId="0" xfId="7" applyNumberFormat="1" applyFont="1" applyFill="1" applyBorder="1" applyAlignment="1" applyProtection="1">
      <alignment horizontal="center" vertical="center"/>
      <protection locked="0"/>
    </xf>
    <xf numFmtId="176" fontId="6" fillId="0" borderId="0" xfId="7" applyNumberFormat="1" applyFont="1" applyFill="1" applyAlignment="1" applyProtection="1">
      <alignment vertical="center"/>
      <protection locked="0"/>
    </xf>
    <xf numFmtId="0" fontId="27" fillId="0" borderId="67" xfId="5" applyNumberFormat="1" applyFont="1" applyFill="1" applyBorder="1" applyAlignment="1" applyProtection="1">
      <alignment horizontal="center" vertical="center"/>
    </xf>
    <xf numFmtId="0" fontId="27" fillId="0" borderId="68" xfId="5" applyNumberFormat="1" applyFont="1" applyFill="1" applyBorder="1" applyAlignment="1" applyProtection="1">
      <alignment horizontal="distributed" vertical="center" justifyLastLine="1"/>
    </xf>
    <xf numFmtId="176" fontId="28" fillId="0" borderId="69" xfId="7" applyNumberFormat="1" applyFont="1" applyFill="1" applyBorder="1" applyAlignment="1" applyProtection="1">
      <alignment horizontal="right" vertical="center"/>
    </xf>
    <xf numFmtId="176" fontId="28" fillId="0" borderId="0" xfId="7" applyNumberFormat="1" applyFont="1" applyFill="1" applyBorder="1" applyAlignment="1" applyProtection="1">
      <alignment horizontal="right" vertical="center"/>
    </xf>
    <xf numFmtId="0" fontId="9" fillId="0" borderId="38" xfId="0" applyFont="1" applyFill="1" applyBorder="1" applyAlignment="1">
      <alignment horizontal="distributed" vertical="center" justifyLastLine="1"/>
    </xf>
    <xf numFmtId="0" fontId="9" fillId="0" borderId="66" xfId="0" applyFont="1" applyFill="1" applyBorder="1" applyAlignment="1">
      <alignment horizontal="distributed" vertical="center" justifyLastLine="1"/>
    </xf>
    <xf numFmtId="0" fontId="29" fillId="0" borderId="0" xfId="5" applyNumberFormat="1" applyFont="1" applyFill="1" applyBorder="1" applyAlignment="1" applyProtection="1">
      <alignment horizontal="distributed" vertical="center" justifyLastLine="1"/>
    </xf>
    <xf numFmtId="0" fontId="30" fillId="0" borderId="0" xfId="0" applyFont="1" applyFill="1"/>
    <xf numFmtId="0" fontId="30" fillId="0" borderId="1" xfId="0" applyFont="1" applyFill="1" applyBorder="1" applyAlignment="1">
      <alignment horizontal="centerContinuous"/>
    </xf>
    <xf numFmtId="0" fontId="0" fillId="0" borderId="0" xfId="0" applyFill="1"/>
    <xf numFmtId="185" fontId="16" fillId="0" borderId="8" xfId="2" applyNumberFormat="1" applyFont="1" applyFill="1" applyBorder="1" applyAlignment="1">
      <alignment horizontal="centerContinuous"/>
    </xf>
    <xf numFmtId="185" fontId="33" fillId="0" borderId="12" xfId="2" applyNumberFormat="1" applyFont="1" applyFill="1" applyBorder="1" applyAlignment="1">
      <alignment horizontal="centerContinuous"/>
    </xf>
    <xf numFmtId="185" fontId="16" fillId="0" borderId="18" xfId="2" applyNumberFormat="1" applyFont="1" applyFill="1" applyBorder="1" applyAlignment="1">
      <alignment horizontal="centerContinuous"/>
    </xf>
    <xf numFmtId="185" fontId="16" fillId="0" borderId="70" xfId="2" applyNumberFormat="1" applyFont="1" applyFill="1" applyBorder="1" applyAlignment="1">
      <alignment horizontal="right"/>
    </xf>
    <xf numFmtId="185" fontId="16" fillId="0" borderId="19" xfId="2" applyNumberFormat="1" applyFont="1" applyFill="1" applyBorder="1" applyAlignment="1">
      <alignment horizontal="centerContinuous"/>
    </xf>
    <xf numFmtId="185" fontId="16" fillId="0" borderId="19" xfId="2" applyNumberFormat="1" applyFont="1" applyFill="1" applyBorder="1"/>
    <xf numFmtId="185" fontId="16" fillId="0" borderId="20" xfId="2" applyNumberFormat="1" applyFont="1" applyFill="1" applyBorder="1"/>
    <xf numFmtId="185" fontId="16" fillId="0" borderId="21" xfId="2" applyNumberFormat="1" applyFont="1" applyFill="1" applyBorder="1"/>
    <xf numFmtId="185" fontId="16" fillId="0" borderId="22" xfId="2" applyNumberFormat="1" applyFont="1" applyFill="1" applyBorder="1"/>
    <xf numFmtId="185" fontId="16" fillId="0" borderId="30" xfId="2" applyNumberFormat="1" applyFont="1" applyFill="1" applyBorder="1"/>
    <xf numFmtId="185" fontId="16" fillId="0" borderId="9" xfId="2" applyNumberFormat="1" applyFont="1" applyFill="1" applyBorder="1"/>
    <xf numFmtId="185" fontId="16" fillId="0" borderId="23" xfId="2" applyNumberFormat="1" applyFont="1" applyFill="1" applyBorder="1"/>
    <xf numFmtId="185" fontId="16" fillId="0" borderId="31" xfId="2" applyNumberFormat="1" applyFont="1" applyFill="1" applyBorder="1"/>
    <xf numFmtId="185" fontId="16" fillId="0" borderId="32" xfId="2" applyNumberFormat="1" applyFont="1" applyFill="1" applyBorder="1"/>
    <xf numFmtId="185" fontId="16" fillId="0" borderId="33" xfId="2" applyNumberFormat="1" applyFont="1" applyFill="1" applyBorder="1"/>
    <xf numFmtId="185" fontId="16" fillId="0" borderId="43" xfId="2" applyNumberFormat="1" applyFont="1" applyFill="1" applyBorder="1"/>
    <xf numFmtId="185" fontId="16" fillId="0" borderId="69" xfId="2" applyNumberFormat="1" applyFont="1" applyFill="1" applyBorder="1"/>
    <xf numFmtId="185" fontId="16" fillId="0" borderId="74" xfId="2" applyNumberFormat="1" applyFont="1" applyFill="1" applyBorder="1" applyAlignment="1">
      <alignment horizontal="centerContinuous"/>
    </xf>
    <xf numFmtId="185" fontId="16" fillId="0" borderId="52" xfId="2" applyNumberFormat="1" applyFont="1" applyFill="1" applyBorder="1"/>
    <xf numFmtId="185" fontId="16" fillId="0" borderId="18" xfId="2" applyNumberFormat="1" applyFont="1" applyFill="1" applyBorder="1"/>
    <xf numFmtId="185" fontId="16" fillId="0" borderId="13" xfId="2" applyNumberFormat="1" applyFont="1" applyFill="1" applyBorder="1"/>
    <xf numFmtId="185" fontId="16" fillId="0" borderId="15" xfId="2" applyNumberFormat="1" applyFont="1" applyFill="1" applyBorder="1"/>
    <xf numFmtId="185" fontId="16" fillId="0" borderId="16" xfId="2" applyNumberFormat="1" applyFont="1" applyFill="1" applyBorder="1"/>
    <xf numFmtId="185" fontId="16" fillId="0" borderId="44" xfId="2" applyNumberFormat="1" applyFont="1" applyFill="1" applyBorder="1"/>
    <xf numFmtId="185" fontId="16" fillId="0" borderId="24" xfId="2" applyNumberFormat="1" applyFont="1" applyFill="1" applyBorder="1"/>
    <xf numFmtId="185" fontId="16" fillId="0" borderId="26" xfId="2" applyNumberFormat="1" applyFont="1" applyFill="1" applyBorder="1"/>
    <xf numFmtId="185" fontId="16" fillId="0" borderId="27" xfId="2" applyNumberFormat="1" applyFont="1" applyFill="1" applyBorder="1"/>
    <xf numFmtId="185" fontId="16" fillId="0" borderId="28" xfId="2" applyNumberFormat="1" applyFont="1" applyFill="1" applyBorder="1"/>
    <xf numFmtId="185" fontId="16" fillId="0" borderId="29" xfId="2" applyNumberFormat="1" applyFont="1" applyFill="1" applyBorder="1"/>
    <xf numFmtId="185" fontId="16" fillId="0" borderId="46" xfId="2" applyNumberFormat="1" applyFont="1" applyFill="1" applyBorder="1"/>
    <xf numFmtId="185" fontId="16" fillId="0" borderId="26" xfId="2" applyNumberFormat="1" applyFont="1" applyFill="1" applyBorder="1" applyAlignment="1">
      <alignment horizontal="centerContinuous"/>
    </xf>
    <xf numFmtId="185" fontId="16" fillId="0" borderId="45" xfId="2" applyNumberFormat="1" applyFont="1" applyFill="1" applyBorder="1"/>
    <xf numFmtId="185" fontId="16" fillId="0" borderId="23" xfId="2" applyNumberFormat="1" applyFont="1" applyFill="1" applyBorder="1" applyAlignment="1">
      <alignment horizontal="centerContinuous"/>
    </xf>
    <xf numFmtId="0" fontId="1" fillId="0" borderId="0" xfId="0" applyFont="1" applyFill="1"/>
    <xf numFmtId="0" fontId="32" fillId="0" borderId="0" xfId="0" applyFont="1" applyFill="1" applyAlignment="1"/>
    <xf numFmtId="0" fontId="0" fillId="0" borderId="7" xfId="0" applyFill="1" applyBorder="1"/>
    <xf numFmtId="186" fontId="16" fillId="0" borderId="70" xfId="2" applyNumberFormat="1" applyFont="1" applyFill="1" applyBorder="1" applyAlignment="1">
      <alignment horizontal="right"/>
    </xf>
    <xf numFmtId="186" fontId="16" fillId="0" borderId="21" xfId="2" applyNumberFormat="1" applyFont="1" applyFill="1" applyBorder="1"/>
    <xf numFmtId="186" fontId="16" fillId="0" borderId="69" xfId="2" applyNumberFormat="1" applyFont="1" applyFill="1" applyBorder="1"/>
    <xf numFmtId="38" fontId="16" fillId="0" borderId="17" xfId="2" applyFont="1" applyFill="1" applyBorder="1" applyAlignment="1">
      <alignment horizontal="centerContinuous"/>
    </xf>
    <xf numFmtId="186" fontId="16" fillId="0" borderId="15" xfId="2" applyNumberFormat="1" applyFont="1" applyFill="1" applyBorder="1"/>
    <xf numFmtId="38" fontId="16" fillId="0" borderId="14" xfId="2" applyFont="1" applyFill="1" applyBorder="1" applyAlignment="1">
      <alignment horizontal="centerContinuous"/>
    </xf>
    <xf numFmtId="38" fontId="16" fillId="0" borderId="46" xfId="2" applyFont="1" applyFill="1" applyBorder="1" applyAlignment="1">
      <alignment horizontal="centerContinuous"/>
    </xf>
    <xf numFmtId="186" fontId="16" fillId="0" borderId="28" xfId="2" applyNumberFormat="1" applyFont="1" applyFill="1" applyBorder="1"/>
    <xf numFmtId="38" fontId="16" fillId="0" borderId="73" xfId="2" applyFont="1" applyFill="1" applyBorder="1" applyAlignment="1">
      <alignment horizontal="centerContinuous"/>
    </xf>
    <xf numFmtId="0" fontId="17" fillId="0" borderId="0" xfId="0" applyFont="1" applyFill="1"/>
    <xf numFmtId="0" fontId="25" fillId="0" borderId="0" xfId="0" applyFont="1" applyFill="1" applyAlignment="1"/>
    <xf numFmtId="0" fontId="0" fillId="0" borderId="1" xfId="0" applyFill="1" applyBorder="1" applyAlignment="1">
      <alignment horizontal="centerContinuous"/>
    </xf>
    <xf numFmtId="38" fontId="20" fillId="0" borderId="0" xfId="2" applyFont="1" applyFill="1"/>
    <xf numFmtId="183" fontId="21" fillId="0" borderId="21" xfId="2" applyNumberFormat="1" applyFont="1" applyFill="1" applyBorder="1" applyAlignment="1">
      <alignment horizontal="center" vertical="center"/>
    </xf>
    <xf numFmtId="38" fontId="22" fillId="0" borderId="37" xfId="2" applyFont="1" applyFill="1" applyBorder="1" applyAlignment="1">
      <alignment horizontal="right" vertical="top"/>
    </xf>
    <xf numFmtId="183" fontId="22" fillId="0" borderId="0" xfId="2" applyNumberFormat="1" applyFont="1" applyFill="1" applyBorder="1" applyAlignment="1">
      <alignment horizontal="right" vertical="top"/>
    </xf>
    <xf numFmtId="183" fontId="22" fillId="0" borderId="37" xfId="2" applyNumberFormat="1" applyFont="1" applyFill="1" applyBorder="1" applyAlignment="1">
      <alignment horizontal="right" vertical="top"/>
    </xf>
    <xf numFmtId="38" fontId="22" fillId="0" borderId="38" xfId="2" applyFont="1" applyFill="1" applyBorder="1" applyAlignment="1">
      <alignment horizontal="right" vertical="top"/>
    </xf>
    <xf numFmtId="38" fontId="22" fillId="0" borderId="0" xfId="2" applyFont="1" applyFill="1" applyBorder="1" applyAlignment="1">
      <alignment horizontal="right" vertical="top"/>
    </xf>
    <xf numFmtId="183" fontId="22" fillId="0" borderId="36" xfId="2" applyNumberFormat="1" applyFont="1" applyFill="1" applyBorder="1" applyAlignment="1">
      <alignment horizontal="right" vertical="top"/>
    </xf>
    <xf numFmtId="38" fontId="21" fillId="0" borderId="70" xfId="2" applyFont="1" applyFill="1" applyBorder="1"/>
    <xf numFmtId="183" fontId="21" fillId="0" borderId="41" xfId="2" applyNumberFormat="1" applyFont="1" applyFill="1" applyBorder="1"/>
    <xf numFmtId="183" fontId="21" fillId="0" borderId="70" xfId="2" applyNumberFormat="1" applyFont="1" applyFill="1" applyBorder="1"/>
    <xf numFmtId="38" fontId="21" fillId="0" borderId="66" xfId="2" applyFont="1" applyFill="1" applyBorder="1"/>
    <xf numFmtId="38" fontId="21" fillId="0" borderId="41" xfId="2" applyFont="1" applyFill="1" applyBorder="1"/>
    <xf numFmtId="183" fontId="21" fillId="0" borderId="71" xfId="2" applyNumberFormat="1" applyFont="1" applyFill="1" applyBorder="1"/>
    <xf numFmtId="183" fontId="21" fillId="0" borderId="0" xfId="2" applyNumberFormat="1" applyFont="1" applyFill="1"/>
    <xf numFmtId="0" fontId="4" fillId="0" borderId="0" xfId="0" applyFont="1" applyFill="1" applyAlignment="1">
      <alignment horizontal="centerContinuous" vertical="center"/>
    </xf>
    <xf numFmtId="0" fontId="4" fillId="0" borderId="0" xfId="0" applyFont="1" applyFill="1" applyBorder="1" applyAlignment="1">
      <alignment horizontal="right"/>
    </xf>
    <xf numFmtId="0" fontId="4" fillId="0" borderId="2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0" xfId="0" applyFont="1" applyFill="1" applyBorder="1" applyAlignment="1">
      <alignment horizontal="center" vertical="center"/>
    </xf>
    <xf numFmtId="0" fontId="8" fillId="0" borderId="67" xfId="0" applyFont="1" applyFill="1" applyBorder="1" applyAlignment="1">
      <alignment horizontal="right" vertical="top"/>
    </xf>
    <xf numFmtId="0" fontId="8" fillId="0" borderId="43" xfId="0" applyFont="1" applyFill="1" applyBorder="1" applyAlignment="1">
      <alignment horizontal="right" vertical="top"/>
    </xf>
    <xf numFmtId="0" fontId="9" fillId="0" borderId="37" xfId="0" applyFont="1" applyFill="1" applyBorder="1" applyAlignment="1">
      <alignment horizontal="center" vertical="center"/>
    </xf>
    <xf numFmtId="179" fontId="9" fillId="0" borderId="38" xfId="0" applyNumberFormat="1" applyFont="1" applyFill="1" applyBorder="1"/>
    <xf numFmtId="179" fontId="9" fillId="0" borderId="37" xfId="0" applyNumberFormat="1" applyFont="1" applyFill="1" applyBorder="1"/>
    <xf numFmtId="181" fontId="9" fillId="0" borderId="37" xfId="0" applyNumberFormat="1" applyFont="1" applyFill="1" applyBorder="1"/>
    <xf numFmtId="179" fontId="9" fillId="0" borderId="0" xfId="0" applyNumberFormat="1" applyFont="1" applyFill="1" applyBorder="1"/>
    <xf numFmtId="0" fontId="9" fillId="0" borderId="70" xfId="0" applyFont="1" applyFill="1" applyBorder="1" applyAlignment="1">
      <alignment horizontal="center" vertical="center"/>
    </xf>
    <xf numFmtId="179" fontId="9" fillId="0" borderId="66" xfId="0" applyNumberFormat="1" applyFont="1" applyFill="1" applyBorder="1"/>
    <xf numFmtId="179" fontId="9" fillId="0" borderId="70" xfId="0" applyNumberFormat="1" applyFont="1" applyFill="1" applyBorder="1"/>
    <xf numFmtId="181" fontId="9" fillId="0" borderId="70" xfId="0" applyNumberFormat="1" applyFont="1" applyFill="1" applyBorder="1"/>
    <xf numFmtId="179" fontId="9" fillId="0" borderId="41" xfId="0" applyNumberFormat="1" applyFont="1" applyFill="1" applyBorder="1"/>
    <xf numFmtId="179" fontId="4" fillId="0" borderId="67" xfId="2" applyNumberFormat="1" applyFont="1" applyFill="1" applyBorder="1"/>
    <xf numFmtId="179" fontId="4" fillId="0" borderId="69" xfId="2" applyNumberFormat="1" applyFont="1" applyFill="1" applyBorder="1"/>
    <xf numFmtId="181" fontId="4" fillId="0" borderId="69" xfId="2" applyNumberFormat="1" applyFont="1" applyFill="1" applyBorder="1"/>
    <xf numFmtId="179" fontId="4" fillId="0" borderId="43" xfId="2" applyNumberFormat="1" applyFont="1" applyFill="1" applyBorder="1"/>
    <xf numFmtId="179" fontId="4" fillId="0" borderId="38" xfId="2" applyNumberFormat="1" applyFont="1" applyFill="1" applyBorder="1"/>
    <xf numFmtId="179" fontId="4" fillId="0" borderId="37" xfId="2" applyNumberFormat="1" applyFont="1" applyFill="1" applyBorder="1"/>
    <xf numFmtId="181" fontId="4" fillId="0" borderId="37" xfId="2" applyNumberFormat="1" applyFont="1" applyFill="1" applyBorder="1"/>
    <xf numFmtId="179" fontId="4" fillId="0" borderId="0" xfId="2" applyNumberFormat="1" applyFont="1" applyFill="1" applyBorder="1"/>
    <xf numFmtId="0" fontId="6" fillId="0" borderId="70" xfId="0" applyFont="1" applyFill="1" applyBorder="1" applyAlignment="1">
      <alignment horizontal="center" vertical="center"/>
    </xf>
    <xf numFmtId="179" fontId="4" fillId="0" borderId="66" xfId="2" applyNumberFormat="1" applyFont="1" applyFill="1" applyBorder="1"/>
    <xf numFmtId="179" fontId="4" fillId="0" borderId="70" xfId="2" applyNumberFormat="1" applyFont="1" applyFill="1" applyBorder="1"/>
    <xf numFmtId="181" fontId="4" fillId="0" borderId="70" xfId="2" applyNumberFormat="1" applyFont="1" applyFill="1" applyBorder="1"/>
    <xf numFmtId="179" fontId="4" fillId="0" borderId="41" xfId="2" applyNumberFormat="1" applyFont="1" applyFill="1" applyBorder="1"/>
    <xf numFmtId="179" fontId="4" fillId="0" borderId="0" xfId="2" applyNumberFormat="1" applyFont="1" applyFill="1"/>
    <xf numFmtId="0" fontId="4" fillId="0" borderId="0" xfId="0" applyFont="1" applyFill="1" applyAlignment="1">
      <alignment horizontal="centerContinuous"/>
    </xf>
    <xf numFmtId="0" fontId="8" fillId="0" borderId="68" xfId="0" applyFont="1" applyFill="1" applyBorder="1" applyAlignment="1">
      <alignment horizontal="right" vertical="top"/>
    </xf>
    <xf numFmtId="38" fontId="9" fillId="0" borderId="37" xfId="2" applyFont="1" applyFill="1" applyBorder="1" applyAlignment="1">
      <alignment vertical="center"/>
    </xf>
    <xf numFmtId="38" fontId="9" fillId="0" borderId="0" xfId="2" applyFont="1" applyFill="1" applyBorder="1" applyAlignment="1">
      <alignment vertical="center"/>
    </xf>
    <xf numFmtId="2" fontId="9" fillId="0" borderId="37" xfId="0" applyNumberFormat="1" applyFont="1" applyFill="1" applyBorder="1" applyAlignment="1">
      <alignment vertical="center"/>
    </xf>
    <xf numFmtId="38" fontId="9" fillId="0" borderId="70" xfId="2" applyFont="1" applyFill="1" applyBorder="1" applyAlignment="1">
      <alignment vertical="center"/>
    </xf>
    <xf numFmtId="38" fontId="9" fillId="0" borderId="41" xfId="2" applyFont="1" applyFill="1" applyBorder="1" applyAlignment="1">
      <alignment vertical="center"/>
    </xf>
    <xf numFmtId="2" fontId="9" fillId="0" borderId="70" xfId="0" applyNumberFormat="1" applyFont="1" applyFill="1" applyBorder="1" applyAlignment="1">
      <alignment vertical="center"/>
    </xf>
    <xf numFmtId="38" fontId="4" fillId="0" borderId="37" xfId="2" applyFont="1" applyFill="1" applyBorder="1" applyAlignment="1">
      <alignment vertical="center"/>
    </xf>
    <xf numFmtId="38" fontId="4" fillId="0" borderId="0" xfId="2" applyFont="1" applyFill="1" applyBorder="1" applyAlignment="1">
      <alignment vertical="center"/>
    </xf>
    <xf numFmtId="2" fontId="4" fillId="0" borderId="37" xfId="0" applyNumberFormat="1" applyFont="1" applyFill="1" applyBorder="1" applyAlignment="1">
      <alignment vertical="center"/>
    </xf>
    <xf numFmtId="2" fontId="4" fillId="0" borderId="0" xfId="0" applyNumberFormat="1" applyFont="1" applyFill="1" applyBorder="1" applyAlignment="1">
      <alignment vertical="center"/>
    </xf>
    <xf numFmtId="2" fontId="4" fillId="0" borderId="36" xfId="0" applyNumberFormat="1" applyFont="1" applyFill="1" applyBorder="1" applyAlignment="1">
      <alignment vertical="center"/>
    </xf>
    <xf numFmtId="38" fontId="4" fillId="0" borderId="70" xfId="2" applyFont="1" applyFill="1" applyBorder="1" applyAlignment="1">
      <alignment vertical="center"/>
    </xf>
    <xf numFmtId="38" fontId="4" fillId="0" borderId="41" xfId="2" applyFont="1" applyFill="1" applyBorder="1" applyAlignment="1">
      <alignment vertical="center"/>
    </xf>
    <xf numFmtId="2" fontId="4" fillId="0" borderId="70" xfId="0" applyNumberFormat="1" applyFont="1" applyFill="1" applyBorder="1" applyAlignment="1">
      <alignment vertical="center"/>
    </xf>
    <xf numFmtId="2" fontId="4" fillId="0" borderId="41" xfId="0" applyNumberFormat="1" applyFont="1" applyFill="1" applyBorder="1" applyAlignment="1">
      <alignment vertical="center"/>
    </xf>
    <xf numFmtId="2" fontId="4" fillId="0" borderId="71" xfId="0" applyNumberFormat="1" applyFont="1" applyFill="1" applyBorder="1" applyAlignment="1">
      <alignment vertical="center"/>
    </xf>
    <xf numFmtId="38" fontId="4" fillId="0" borderId="72" xfId="2" applyFont="1" applyFill="1" applyBorder="1" applyAlignment="1">
      <alignment vertical="center"/>
    </xf>
    <xf numFmtId="38" fontId="4" fillId="0" borderId="75" xfId="2" applyFont="1" applyFill="1" applyBorder="1" applyAlignment="1">
      <alignment vertical="center"/>
    </xf>
    <xf numFmtId="2" fontId="4" fillId="0" borderId="72" xfId="0" applyNumberFormat="1" applyFont="1" applyFill="1" applyBorder="1" applyAlignment="1">
      <alignment vertical="center"/>
    </xf>
    <xf numFmtId="2" fontId="4" fillId="0" borderId="75" xfId="0" applyNumberFormat="1" applyFont="1" applyFill="1" applyBorder="1" applyAlignment="1">
      <alignment vertical="center"/>
    </xf>
    <xf numFmtId="2" fontId="4" fillId="0" borderId="76" xfId="0" applyNumberFormat="1" applyFont="1" applyFill="1" applyBorder="1" applyAlignment="1">
      <alignment vertical="center"/>
    </xf>
    <xf numFmtId="0" fontId="4" fillId="0" borderId="77" xfId="0" applyFont="1" applyFill="1" applyBorder="1" applyAlignment="1">
      <alignment horizontal="distributed"/>
    </xf>
    <xf numFmtId="0" fontId="4" fillId="0" borderId="69" xfId="0" applyFont="1" applyFill="1" applyBorder="1" applyAlignment="1">
      <alignment horizontal="center"/>
    </xf>
    <xf numFmtId="0" fontId="4" fillId="0" borderId="69" xfId="0" applyFont="1" applyFill="1" applyBorder="1" applyAlignment="1">
      <alignment horizontal="center" wrapText="1"/>
    </xf>
    <xf numFmtId="0" fontId="4" fillId="0" borderId="78" xfId="0" applyFont="1" applyFill="1" applyBorder="1" applyAlignment="1">
      <alignment horizontal="center"/>
    </xf>
    <xf numFmtId="0" fontId="4" fillId="0" borderId="68" xfId="0" applyFont="1" applyFill="1" applyBorder="1" applyAlignment="1">
      <alignment horizontal="center"/>
    </xf>
    <xf numFmtId="0" fontId="4" fillId="0" borderId="43" xfId="0" applyFont="1" applyFill="1" applyBorder="1" applyAlignment="1">
      <alignment horizontal="center"/>
    </xf>
    <xf numFmtId="0" fontId="8" fillId="0" borderId="70" xfId="0" applyFont="1" applyFill="1" applyBorder="1" applyAlignment="1">
      <alignment horizontal="right" vertical="top"/>
    </xf>
    <xf numFmtId="0" fontId="8" fillId="0" borderId="66" xfId="0" applyFont="1" applyFill="1" applyBorder="1" applyAlignment="1">
      <alignment horizontal="right" vertical="top"/>
    </xf>
    <xf numFmtId="0" fontId="8" fillId="0" borderId="41" xfId="0" applyFont="1" applyFill="1" applyBorder="1" applyAlignment="1">
      <alignment horizontal="right" vertical="top"/>
    </xf>
    <xf numFmtId="0" fontId="8" fillId="0" borderId="71" xfId="0" applyFont="1" applyFill="1" applyBorder="1" applyAlignment="1">
      <alignment horizontal="right" vertical="top"/>
    </xf>
    <xf numFmtId="0" fontId="0" fillId="0" borderId="0" xfId="0" applyFill="1" applyAlignment="1">
      <alignment horizontal="centerContinuous"/>
    </xf>
    <xf numFmtId="0" fontId="0" fillId="0" borderId="0" xfId="0" applyFill="1" applyAlignment="1"/>
    <xf numFmtId="0" fontId="4" fillId="0" borderId="0" xfId="0" applyNumberFormat="1" applyFont="1" applyFill="1" applyAlignment="1">
      <alignment vertical="center"/>
    </xf>
    <xf numFmtId="0" fontId="4" fillId="0" borderId="41" xfId="0" applyFont="1" applyFill="1" applyBorder="1" applyAlignment="1">
      <alignment horizontal="distributed" vertical="center" justifyLastLine="1"/>
    </xf>
    <xf numFmtId="0" fontId="4" fillId="0" borderId="2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184" fontId="9" fillId="0" borderId="37" xfId="0" applyNumberFormat="1" applyFont="1" applyFill="1" applyBorder="1"/>
    <xf numFmtId="184" fontId="9" fillId="0" borderId="70" xfId="0" applyNumberFormat="1" applyFont="1" applyFill="1" applyBorder="1"/>
    <xf numFmtId="184" fontId="4" fillId="0" borderId="69" xfId="2" applyNumberFormat="1" applyFont="1" applyFill="1" applyBorder="1"/>
    <xf numFmtId="182" fontId="0" fillId="0" borderId="0" xfId="0" applyNumberFormat="1" applyFill="1"/>
    <xf numFmtId="184" fontId="4" fillId="0" borderId="37" xfId="2" applyNumberFormat="1" applyFont="1" applyFill="1" applyBorder="1"/>
    <xf numFmtId="184" fontId="4" fillId="0" borderId="70" xfId="2" applyNumberFormat="1" applyFont="1" applyFill="1" applyBorder="1"/>
    <xf numFmtId="0" fontId="3" fillId="0" borderId="0" xfId="0" applyFont="1" applyFill="1" applyAlignment="1">
      <alignment horizontal="centerContinuous" vertical="top"/>
    </xf>
    <xf numFmtId="0" fontId="0" fillId="0" borderId="0" xfId="0" applyFill="1" applyAlignment="1">
      <alignment horizontal="centerContinuous" vertical="top"/>
    </xf>
    <xf numFmtId="38" fontId="4" fillId="0" borderId="0" xfId="2" applyFont="1" applyFill="1" applyAlignment="1">
      <alignment horizontal="left" vertical="center"/>
    </xf>
    <xf numFmtId="38" fontId="4" fillId="0" borderId="0" xfId="2" applyFont="1" applyFill="1"/>
    <xf numFmtId="0" fontId="4" fillId="0" borderId="43" xfId="0" applyFont="1" applyFill="1" applyBorder="1" applyAlignment="1">
      <alignment horizontal="center" vertical="center"/>
    </xf>
    <xf numFmtId="0" fontId="8" fillId="0" borderId="0" xfId="0" applyFont="1" applyFill="1" applyBorder="1" applyAlignment="1">
      <alignment horizontal="right" vertical="top"/>
    </xf>
    <xf numFmtId="184" fontId="9" fillId="0" borderId="0" xfId="0" applyNumberFormat="1" applyFont="1" applyFill="1" applyBorder="1" applyAlignment="1">
      <alignment horizontal="right"/>
    </xf>
    <xf numFmtId="184" fontId="9" fillId="0" borderId="36" xfId="0" applyNumberFormat="1" applyFont="1" applyFill="1" applyBorder="1" applyAlignment="1">
      <alignment horizontal="right"/>
    </xf>
    <xf numFmtId="184" fontId="4" fillId="0" borderId="71" xfId="0" applyNumberFormat="1" applyFont="1" applyFill="1" applyBorder="1" applyAlignment="1">
      <alignment horizontal="right"/>
    </xf>
    <xf numFmtId="184" fontId="9" fillId="0" borderId="41" xfId="0" applyNumberFormat="1" applyFont="1" applyFill="1" applyBorder="1" applyAlignment="1">
      <alignment horizontal="right"/>
    </xf>
    <xf numFmtId="184" fontId="9" fillId="0" borderId="71" xfId="0" applyNumberFormat="1" applyFont="1" applyFill="1" applyBorder="1" applyAlignment="1">
      <alignment horizontal="right"/>
    </xf>
    <xf numFmtId="179" fontId="4" fillId="0" borderId="38" xfId="0" applyNumberFormat="1" applyFont="1" applyFill="1" applyBorder="1"/>
    <xf numFmtId="179" fontId="4" fillId="0" borderId="37" xfId="0" applyNumberFormat="1" applyFont="1" applyFill="1" applyBorder="1"/>
    <xf numFmtId="184" fontId="4" fillId="0" borderId="0" xfId="0" applyNumberFormat="1" applyFont="1" applyFill="1" applyAlignment="1">
      <alignment horizontal="right"/>
    </xf>
    <xf numFmtId="184" fontId="4" fillId="0" borderId="36" xfId="0" applyNumberFormat="1" applyFont="1" applyFill="1" applyBorder="1" applyAlignment="1">
      <alignment horizontal="right"/>
    </xf>
    <xf numFmtId="184" fontId="4" fillId="0" borderId="0" xfId="0" applyNumberFormat="1" applyFont="1" applyFill="1" applyBorder="1" applyAlignment="1">
      <alignment horizontal="right"/>
    </xf>
    <xf numFmtId="179" fontId="4" fillId="0" borderId="66" xfId="0" applyNumberFormat="1" applyFont="1" applyFill="1" applyBorder="1"/>
    <xf numFmtId="179" fontId="4" fillId="0" borderId="70" xfId="0" applyNumberFormat="1" applyFont="1" applyFill="1" applyBorder="1"/>
    <xf numFmtId="184" fontId="4" fillId="0" borderId="41" xfId="0" applyNumberFormat="1" applyFont="1" applyFill="1" applyBorder="1" applyAlignment="1">
      <alignment horizontal="right"/>
    </xf>
    <xf numFmtId="179" fontId="4" fillId="0" borderId="72" xfId="0" applyNumberFormat="1" applyFont="1" applyFill="1" applyBorder="1"/>
    <xf numFmtId="184" fontId="4" fillId="0" borderId="75" xfId="0" applyNumberFormat="1" applyFont="1" applyFill="1" applyBorder="1" applyAlignment="1">
      <alignment horizontal="right"/>
    </xf>
    <xf numFmtId="184" fontId="4" fillId="0" borderId="76" xfId="0" applyNumberFormat="1" applyFont="1" applyFill="1" applyBorder="1" applyAlignment="1">
      <alignment horizontal="right"/>
    </xf>
    <xf numFmtId="179" fontId="4" fillId="0" borderId="21" xfId="0" applyNumberFormat="1" applyFont="1" applyFill="1" applyBorder="1"/>
    <xf numFmtId="184" fontId="4" fillId="0" borderId="30" xfId="0" applyNumberFormat="1" applyFont="1" applyFill="1" applyBorder="1" applyAlignment="1">
      <alignment horizontal="right"/>
    </xf>
    <xf numFmtId="184" fontId="4" fillId="0" borderId="51" xfId="0" applyNumberFormat="1" applyFont="1" applyFill="1" applyBorder="1" applyAlignment="1">
      <alignment horizontal="right"/>
    </xf>
    <xf numFmtId="179" fontId="4" fillId="0" borderId="69" xfId="0" applyNumberFormat="1" applyFont="1" applyFill="1" applyBorder="1"/>
    <xf numFmtId="184" fontId="4" fillId="0" borderId="43" xfId="0" applyNumberFormat="1" applyFont="1" applyFill="1" applyBorder="1" applyAlignment="1">
      <alignment horizontal="right"/>
    </xf>
    <xf numFmtId="184" fontId="4" fillId="0" borderId="68" xfId="0" applyNumberFormat="1" applyFont="1" applyFill="1" applyBorder="1" applyAlignment="1">
      <alignment horizontal="right"/>
    </xf>
    <xf numFmtId="0" fontId="4" fillId="0" borderId="69" xfId="0" applyFont="1" applyFill="1" applyBorder="1" applyAlignment="1">
      <alignment horizontal="center" vertical="center" justifyLastLine="1"/>
    </xf>
    <xf numFmtId="184" fontId="4" fillId="0" borderId="21" xfId="0" applyNumberFormat="1" applyFont="1" applyFill="1" applyBorder="1"/>
    <xf numFmtId="184" fontId="4" fillId="0" borderId="70" xfId="0" applyNumberFormat="1" applyFont="1" applyFill="1" applyBorder="1"/>
    <xf numFmtId="184" fontId="4" fillId="0" borderId="21" xfId="0" applyNumberFormat="1" applyFont="1" applyFill="1" applyBorder="1" applyAlignment="1">
      <alignment horizontal="right"/>
    </xf>
    <xf numFmtId="0" fontId="4" fillId="0" borderId="0" xfId="0" applyFont="1" applyFill="1" applyBorder="1" applyAlignment="1">
      <alignment horizontal="center" vertical="center"/>
    </xf>
    <xf numFmtId="0" fontId="4" fillId="0" borderId="43" xfId="0" applyFont="1" applyFill="1" applyBorder="1"/>
    <xf numFmtId="0" fontId="4" fillId="0" borderId="0" xfId="0" applyFont="1" applyFill="1" applyBorder="1"/>
    <xf numFmtId="0" fontId="4" fillId="0" borderId="68" xfId="0" applyFont="1" applyFill="1" applyBorder="1"/>
    <xf numFmtId="0" fontId="4" fillId="0" borderId="0" xfId="0" applyFont="1" applyFill="1" applyBorder="1" applyAlignment="1">
      <alignment horizontal="distributed" vertical="center" justifyLastLine="1"/>
    </xf>
    <xf numFmtId="179" fontId="4" fillId="0" borderId="38" xfId="0" applyNumberFormat="1" applyFont="1" applyFill="1" applyBorder="1" applyAlignment="1">
      <alignment horizontal="right"/>
    </xf>
    <xf numFmtId="179" fontId="4" fillId="0" borderId="37" xfId="0" applyNumberFormat="1" applyFont="1" applyFill="1" applyBorder="1" applyAlignment="1">
      <alignment horizontal="right"/>
    </xf>
    <xf numFmtId="0" fontId="0" fillId="0" borderId="38" xfId="0" applyFill="1" applyBorder="1" applyAlignment="1">
      <alignment horizontal="distributed" vertical="center" justifyLastLine="1"/>
    </xf>
    <xf numFmtId="179" fontId="4" fillId="0" borderId="66" xfId="0" applyNumberFormat="1" applyFont="1" applyFill="1" applyBorder="1" applyAlignment="1">
      <alignment horizontal="right"/>
    </xf>
    <xf numFmtId="179" fontId="4" fillId="0" borderId="70" xfId="0" applyNumberFormat="1" applyFont="1" applyFill="1" applyBorder="1" applyAlignment="1">
      <alignment horizontal="right"/>
    </xf>
    <xf numFmtId="0" fontId="0" fillId="0" borderId="38" xfId="0" applyFill="1" applyBorder="1" applyAlignment="1">
      <alignment horizontal="center" vertical="center"/>
    </xf>
    <xf numFmtId="0" fontId="0" fillId="0" borderId="66" xfId="0" applyFill="1" applyBorder="1" applyAlignment="1">
      <alignment horizontal="center" vertical="center"/>
    </xf>
    <xf numFmtId="0" fontId="8" fillId="0" borderId="38" xfId="0" applyFont="1" applyFill="1" applyBorder="1" applyAlignment="1">
      <alignment horizontal="right" vertical="top"/>
    </xf>
    <xf numFmtId="0" fontId="4" fillId="0" borderId="38" xfId="0" applyFont="1" applyFill="1" applyBorder="1"/>
    <xf numFmtId="0" fontId="4" fillId="0" borderId="37" xfId="0" applyFont="1" applyFill="1" applyBorder="1"/>
    <xf numFmtId="0" fontId="3" fillId="0" borderId="0" xfId="0" applyFont="1" applyFill="1" applyAlignment="1">
      <alignment vertical="center"/>
    </xf>
    <xf numFmtId="0" fontId="7" fillId="0" borderId="21" xfId="0" applyFont="1" applyFill="1" applyBorder="1" applyAlignment="1">
      <alignment horizontal="distributed" vertical="center" justifyLastLine="1"/>
    </xf>
    <xf numFmtId="0" fontId="8" fillId="0" borderId="21" xfId="0" applyFont="1" applyFill="1" applyBorder="1" applyAlignment="1">
      <alignment horizontal="distributed" vertical="center" justifyLastLine="1"/>
    </xf>
    <xf numFmtId="181" fontId="4" fillId="0" borderId="36" xfId="0" applyNumberFormat="1" applyFont="1" applyFill="1" applyBorder="1" applyAlignment="1">
      <alignment vertical="center"/>
    </xf>
    <xf numFmtId="181" fontId="4" fillId="0" borderId="71" xfId="0" applyNumberFormat="1" applyFont="1" applyFill="1" applyBorder="1" applyAlignment="1">
      <alignment vertical="center"/>
    </xf>
    <xf numFmtId="0" fontId="11" fillId="0" borderId="0" xfId="0" quotePrefix="1" applyNumberFormat="1" applyFont="1" applyFill="1" applyAlignment="1">
      <alignment vertical="center" wrapText="1"/>
    </xf>
    <xf numFmtId="0" fontId="4" fillId="0" borderId="0" xfId="0" applyFont="1" applyFill="1" applyAlignment="1">
      <alignment horizontal="right"/>
    </xf>
    <xf numFmtId="0" fontId="8" fillId="0" borderId="36" xfId="0" applyFont="1" applyFill="1" applyBorder="1" applyAlignment="1">
      <alignment horizontal="right" vertical="top"/>
    </xf>
    <xf numFmtId="0" fontId="9"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justifyLastLine="1"/>
    </xf>
    <xf numFmtId="178" fontId="4" fillId="0" borderId="38" xfId="0" applyNumberFormat="1" applyFont="1" applyFill="1" applyBorder="1" applyAlignment="1">
      <alignment vertical="center"/>
    </xf>
    <xf numFmtId="180" fontId="9" fillId="0" borderId="38" xfId="0" applyNumberFormat="1" applyFont="1" applyFill="1" applyBorder="1" applyAlignment="1">
      <alignment vertical="center"/>
    </xf>
    <xf numFmtId="180" fontId="9" fillId="0" borderId="37" xfId="0" applyNumberFormat="1" applyFont="1" applyFill="1" applyBorder="1" applyAlignment="1">
      <alignment vertical="center"/>
    </xf>
    <xf numFmtId="180" fontId="9" fillId="0" borderId="0" xfId="0" applyNumberFormat="1" applyFont="1" applyFill="1" applyBorder="1" applyAlignment="1">
      <alignment vertical="center"/>
    </xf>
    <xf numFmtId="180" fontId="9" fillId="0" borderId="41" xfId="0" applyNumberFormat="1" applyFont="1" applyFill="1" applyBorder="1" applyAlignment="1">
      <alignment vertical="center"/>
    </xf>
    <xf numFmtId="180" fontId="9" fillId="0" borderId="70" xfId="0" applyNumberFormat="1" applyFont="1" applyFill="1" applyBorder="1" applyAlignment="1">
      <alignment vertical="center"/>
    </xf>
    <xf numFmtId="180" fontId="4" fillId="0" borderId="0" xfId="0" applyNumberFormat="1" applyFont="1" applyFill="1" applyBorder="1" applyAlignment="1">
      <alignment vertical="center"/>
    </xf>
    <xf numFmtId="180" fontId="4" fillId="0" borderId="37" xfId="0" applyNumberFormat="1" applyFont="1" applyFill="1" applyBorder="1" applyAlignment="1">
      <alignment vertical="center"/>
    </xf>
    <xf numFmtId="180" fontId="4" fillId="0" borderId="41" xfId="0" applyNumberFormat="1" applyFont="1" applyFill="1" applyBorder="1" applyAlignment="1">
      <alignment vertical="center"/>
    </xf>
    <xf numFmtId="180" fontId="4" fillId="0" borderId="70" xfId="0" applyNumberFormat="1" applyFont="1" applyFill="1" applyBorder="1" applyAlignment="1">
      <alignment vertical="center"/>
    </xf>
    <xf numFmtId="180" fontId="4" fillId="0" borderId="37" xfId="0" applyNumberFormat="1" applyFont="1" applyFill="1" applyBorder="1" applyAlignment="1">
      <alignment horizontal="right" vertical="center"/>
    </xf>
    <xf numFmtId="38" fontId="9" fillId="0" borderId="38" xfId="2" applyFont="1" applyFill="1" applyBorder="1" applyAlignment="1">
      <alignment vertical="center"/>
    </xf>
    <xf numFmtId="187" fontId="4" fillId="0" borderId="0" xfId="2" applyNumberFormat="1" applyFont="1" applyFill="1" applyBorder="1" applyAlignment="1">
      <alignment vertical="center"/>
    </xf>
    <xf numFmtId="187" fontId="4" fillId="0" borderId="37" xfId="2" applyNumberFormat="1" applyFont="1" applyFill="1" applyBorder="1" applyAlignment="1">
      <alignment vertical="center"/>
    </xf>
    <xf numFmtId="187" fontId="4" fillId="0" borderId="41" xfId="2" applyNumberFormat="1" applyFont="1" applyFill="1" applyBorder="1" applyAlignment="1">
      <alignment vertical="center"/>
    </xf>
    <xf numFmtId="187" fontId="4" fillId="0" borderId="70" xfId="2" applyNumberFormat="1" applyFont="1" applyFill="1" applyBorder="1" applyAlignment="1">
      <alignment vertical="center"/>
    </xf>
    <xf numFmtId="38" fontId="4" fillId="0" borderId="0" xfId="0" applyNumberFormat="1" applyFont="1" applyFill="1"/>
    <xf numFmtId="0" fontId="3" fillId="0" borderId="0" xfId="3" applyFont="1" applyFill="1" applyAlignment="1">
      <alignment horizontal="centerContinuous" vertical="center"/>
    </xf>
    <xf numFmtId="0" fontId="1" fillId="0" borderId="0" xfId="3" applyFill="1" applyAlignment="1">
      <alignment horizontal="centerContinuous" vertical="center"/>
    </xf>
    <xf numFmtId="0" fontId="1" fillId="0" borderId="0" xfId="3" applyFill="1"/>
    <xf numFmtId="0" fontId="4" fillId="0" borderId="0" xfId="3" applyFont="1" applyFill="1"/>
    <xf numFmtId="0" fontId="4" fillId="0" borderId="0" xfId="3" applyFont="1" applyFill="1" applyAlignment="1">
      <alignment horizontal="center" vertical="center"/>
    </xf>
    <xf numFmtId="0" fontId="18" fillId="0" borderId="0" xfId="0" applyFont="1" applyFill="1" applyAlignment="1">
      <alignment vertical="center"/>
    </xf>
    <xf numFmtId="0" fontId="6" fillId="0" borderId="66" xfId="0" applyFont="1" applyFill="1" applyBorder="1" applyAlignment="1">
      <alignment horizontal="center" vertical="center"/>
    </xf>
    <xf numFmtId="0" fontId="6" fillId="0" borderId="21" xfId="0" applyFont="1" applyFill="1" applyBorder="1" applyAlignment="1">
      <alignment horizontal="center" vertical="center"/>
    </xf>
    <xf numFmtId="0" fontId="18" fillId="0" borderId="0" xfId="0" applyFont="1" applyFill="1" applyAlignment="1">
      <alignment horizontal="center" vertical="center"/>
    </xf>
    <xf numFmtId="0" fontId="8" fillId="0" borderId="37" xfId="3" applyFont="1" applyFill="1" applyBorder="1" applyAlignment="1">
      <alignment horizontal="right" vertical="top"/>
    </xf>
    <xf numFmtId="0" fontId="8" fillId="0" borderId="36" xfId="3" applyFont="1" applyFill="1" applyBorder="1" applyAlignment="1">
      <alignment horizontal="right" vertical="top"/>
    </xf>
    <xf numFmtId="179" fontId="9" fillId="0" borderId="37" xfId="3" applyNumberFormat="1" applyFont="1" applyFill="1" applyBorder="1" applyAlignment="1">
      <alignment vertical="center"/>
    </xf>
    <xf numFmtId="179" fontId="9" fillId="0" borderId="0" xfId="3" applyNumberFormat="1" applyFont="1" applyFill="1" applyBorder="1" applyAlignment="1">
      <alignment vertical="center"/>
    </xf>
    <xf numFmtId="179" fontId="9" fillId="0" borderId="36" xfId="3" applyNumberFormat="1" applyFont="1" applyFill="1" applyBorder="1" applyAlignment="1">
      <alignment vertical="center"/>
    </xf>
    <xf numFmtId="0" fontId="9" fillId="0" borderId="0" xfId="3" applyFont="1" applyFill="1"/>
    <xf numFmtId="179" fontId="9" fillId="0" borderId="70" xfId="3" applyNumberFormat="1" applyFont="1" applyFill="1" applyBorder="1" applyAlignment="1">
      <alignment vertical="center"/>
    </xf>
    <xf numFmtId="179" fontId="9" fillId="0" borderId="41" xfId="3" applyNumberFormat="1" applyFont="1" applyFill="1" applyBorder="1" applyAlignment="1">
      <alignment vertical="center"/>
    </xf>
    <xf numFmtId="179" fontId="9" fillId="0" borderId="71" xfId="3" applyNumberFormat="1" applyFont="1" applyFill="1" applyBorder="1" applyAlignment="1">
      <alignment vertical="center"/>
    </xf>
    <xf numFmtId="0" fontId="6" fillId="0" borderId="37" xfId="3" applyFont="1" applyFill="1" applyBorder="1" applyAlignment="1">
      <alignment horizontal="center" vertical="center"/>
    </xf>
    <xf numFmtId="179" fontId="4" fillId="0" borderId="37" xfId="3" applyNumberFormat="1" applyFont="1" applyFill="1" applyBorder="1" applyAlignment="1">
      <alignment vertical="center"/>
    </xf>
    <xf numFmtId="0" fontId="6" fillId="0" borderId="0" xfId="3" applyFont="1" applyFill="1" applyAlignment="1">
      <alignment vertical="center"/>
    </xf>
    <xf numFmtId="0" fontId="6" fillId="0" borderId="70" xfId="3" applyFont="1" applyFill="1" applyBorder="1" applyAlignment="1">
      <alignment horizontal="center" vertical="center"/>
    </xf>
    <xf numFmtId="179" fontId="4" fillId="0" borderId="70" xfId="3" applyNumberFormat="1"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horizontal="centerContinuous" vertical="center"/>
    </xf>
    <xf numFmtId="0" fontId="6" fillId="0" borderId="38" xfId="0" applyFont="1" applyFill="1" applyBorder="1" applyAlignment="1">
      <alignment horizontal="center" vertical="center"/>
    </xf>
    <xf numFmtId="179" fontId="4" fillId="0" borderId="38" xfId="0" applyNumberFormat="1" applyFont="1" applyFill="1" applyBorder="1" applyAlignment="1">
      <alignment vertical="center"/>
    </xf>
    <xf numFmtId="0" fontId="3" fillId="0" borderId="0" xfId="0" applyFont="1" applyFill="1" applyAlignment="1"/>
    <xf numFmtId="0" fontId="3" fillId="0" borderId="0" xfId="0" applyFont="1" applyFill="1" applyAlignment="1">
      <alignment horizontal="centerContinuous"/>
    </xf>
    <xf numFmtId="179" fontId="9" fillId="0" borderId="41" xfId="2" applyNumberFormat="1" applyFont="1" applyFill="1" applyBorder="1" applyAlignment="1">
      <alignment vertical="center"/>
    </xf>
    <xf numFmtId="0" fontId="4" fillId="0" borderId="41" xfId="0" applyFont="1" applyFill="1" applyBorder="1" applyAlignment="1">
      <alignment horizontal="right"/>
    </xf>
    <xf numFmtId="179" fontId="9" fillId="0" borderId="70" xfId="2" applyNumberFormat="1" applyFont="1" applyFill="1" applyBorder="1" applyAlignment="1">
      <alignment vertical="center"/>
    </xf>
    <xf numFmtId="179" fontId="4" fillId="0" borderId="37" xfId="2" applyNumberFormat="1" applyFont="1" applyFill="1" applyBorder="1" applyAlignment="1">
      <alignment vertical="center"/>
    </xf>
    <xf numFmtId="179" fontId="4" fillId="0" borderId="70" xfId="2" applyNumberFormat="1" applyFont="1" applyFill="1" applyBorder="1" applyAlignment="1">
      <alignment vertical="center"/>
    </xf>
    <xf numFmtId="179" fontId="4" fillId="0" borderId="0" xfId="0" applyNumberFormat="1" applyFont="1" applyFill="1"/>
    <xf numFmtId="0" fontId="5" fillId="0" borderId="0" xfId="0" applyFont="1" applyFill="1" applyAlignment="1">
      <alignment horizontal="centerContinuous" vertical="center"/>
    </xf>
    <xf numFmtId="0" fontId="6" fillId="0" borderId="69" xfId="0" applyFont="1" applyFill="1" applyBorder="1" applyAlignment="1">
      <alignment vertical="center"/>
    </xf>
    <xf numFmtId="0" fontId="6" fillId="0" borderId="37" xfId="0" applyFont="1" applyFill="1" applyBorder="1" applyAlignment="1">
      <alignment vertical="center"/>
    </xf>
    <xf numFmtId="0" fontId="6" fillId="0" borderId="0" xfId="0" applyFont="1" applyFill="1" applyBorder="1" applyAlignment="1">
      <alignment vertical="center"/>
    </xf>
    <xf numFmtId="0" fontId="9" fillId="0" borderId="37" xfId="0" applyFont="1" applyFill="1" applyBorder="1" applyAlignment="1">
      <alignment vertical="center"/>
    </xf>
    <xf numFmtId="38" fontId="9" fillId="0" borderId="0" xfId="2" applyFont="1" applyFill="1" applyAlignment="1">
      <alignment vertical="center"/>
    </xf>
    <xf numFmtId="0" fontId="9" fillId="0" borderId="70" xfId="0" applyFont="1" applyFill="1" applyBorder="1" applyAlignment="1">
      <alignment vertical="center"/>
    </xf>
    <xf numFmtId="0" fontId="4" fillId="0" borderId="37" xfId="0" applyFont="1" applyFill="1" applyBorder="1" applyAlignment="1">
      <alignment vertical="center"/>
    </xf>
    <xf numFmtId="0" fontId="4" fillId="0" borderId="0" xfId="0" applyFont="1" applyFill="1" applyBorder="1" applyAlignment="1">
      <alignment vertical="center"/>
    </xf>
    <xf numFmtId="0" fontId="4" fillId="0" borderId="70" xfId="0" applyFont="1" applyFill="1" applyBorder="1" applyAlignment="1">
      <alignment vertical="center"/>
    </xf>
    <xf numFmtId="0" fontId="4" fillId="0" borderId="41" xfId="0" applyFont="1" applyFill="1" applyBorder="1" applyAlignment="1">
      <alignment vertical="center"/>
    </xf>
    <xf numFmtId="179" fontId="6" fillId="0" borderId="0" xfId="0" applyNumberFormat="1" applyFont="1" applyFill="1" applyAlignment="1">
      <alignment vertical="center"/>
    </xf>
    <xf numFmtId="3" fontId="6" fillId="0" borderId="0" xfId="0" applyNumberFormat="1" applyFont="1" applyFill="1" applyAlignment="1">
      <alignment vertical="center"/>
    </xf>
    <xf numFmtId="0" fontId="13" fillId="0" borderId="0" xfId="1" applyFill="1" applyAlignment="1" applyProtection="1">
      <alignment vertical="center"/>
    </xf>
    <xf numFmtId="0" fontId="34" fillId="0" borderId="0" xfId="0" applyFont="1" applyFill="1" applyAlignment="1">
      <alignment vertical="center"/>
    </xf>
    <xf numFmtId="0" fontId="6" fillId="0" borderId="50" xfId="0" applyFont="1" applyFill="1" applyBorder="1" applyAlignment="1">
      <alignment horizontal="centerContinuous" vertical="center"/>
    </xf>
    <xf numFmtId="0" fontId="6" fillId="0" borderId="30" xfId="0" applyFont="1" applyFill="1" applyBorder="1" applyAlignment="1">
      <alignment horizontal="centerContinuous" vertical="center"/>
    </xf>
    <xf numFmtId="0" fontId="6" fillId="0" borderId="51" xfId="0" applyFont="1" applyFill="1" applyBorder="1" applyAlignment="1">
      <alignment horizontal="centerContinuous" vertical="center"/>
    </xf>
    <xf numFmtId="179" fontId="9" fillId="0" borderId="37" xfId="2" applyNumberFormat="1" applyFont="1" applyFill="1" applyBorder="1" applyAlignment="1">
      <alignment vertical="center"/>
    </xf>
    <xf numFmtId="0" fontId="19" fillId="0" borderId="37" xfId="0" applyFont="1" applyFill="1" applyBorder="1" applyAlignment="1">
      <alignment horizontal="centerContinuous" vertical="center"/>
    </xf>
    <xf numFmtId="0" fontId="19" fillId="0" borderId="36" xfId="0" applyFont="1" applyFill="1" applyBorder="1" applyAlignment="1">
      <alignment horizontal="centerContinuous" vertical="center"/>
    </xf>
    <xf numFmtId="0" fontId="19" fillId="0" borderId="70" xfId="0" applyFont="1" applyFill="1" applyBorder="1" applyAlignment="1">
      <alignment horizontal="centerContinuous" vertical="center"/>
    </xf>
    <xf numFmtId="0" fontId="19" fillId="0" borderId="71" xfId="0" applyFont="1" applyFill="1" applyBorder="1" applyAlignment="1">
      <alignment horizontal="centerContinuous" vertical="center"/>
    </xf>
    <xf numFmtId="0" fontId="11" fillId="0" borderId="69" xfId="0" applyFont="1" applyFill="1" applyBorder="1" applyAlignment="1">
      <alignment horizontal="center" vertical="center"/>
    </xf>
    <xf numFmtId="0" fontId="11" fillId="0" borderId="37" xfId="0" applyFont="1" applyFill="1" applyBorder="1" applyAlignment="1">
      <alignment horizontal="center" vertical="center" shrinkToFit="1"/>
    </xf>
    <xf numFmtId="0" fontId="11" fillId="0" borderId="37" xfId="0" applyFont="1" applyFill="1" applyBorder="1" applyAlignment="1">
      <alignment horizontal="distributed" vertical="center" justifyLastLine="1"/>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0" fontId="11" fillId="0" borderId="69" xfId="0" applyFont="1" applyFill="1" applyBorder="1" applyAlignment="1">
      <alignment horizontal="center" vertical="center" justifyLastLine="1"/>
    </xf>
    <xf numFmtId="0" fontId="11" fillId="0" borderId="50" xfId="0" applyFont="1" applyFill="1" applyBorder="1" applyAlignment="1">
      <alignment horizontal="distributed" vertical="center" justifyLastLine="1"/>
    </xf>
    <xf numFmtId="0" fontId="11" fillId="0" borderId="51" xfId="0" applyFont="1" applyFill="1" applyBorder="1" applyAlignment="1">
      <alignment horizontal="distributed" vertical="center" justifyLastLine="1"/>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30" xfId="0" applyFont="1" applyFill="1" applyBorder="1" applyAlignment="1">
      <alignment horizontal="distributed" vertical="center" justifyLastLine="1"/>
    </xf>
    <xf numFmtId="0" fontId="11" fillId="0" borderId="0" xfId="0" applyFont="1" applyFill="1"/>
    <xf numFmtId="0" fontId="11" fillId="0" borderId="30" xfId="0" applyFont="1" applyFill="1" applyBorder="1" applyAlignment="1">
      <alignment horizontal="center" vertical="center" shrinkToFit="1"/>
    </xf>
    <xf numFmtId="0" fontId="11" fillId="0" borderId="37" xfId="0" applyFont="1" applyFill="1" applyBorder="1" applyAlignment="1">
      <alignment horizontal="right" vertical="top"/>
    </xf>
    <xf numFmtId="0" fontId="11" fillId="0" borderId="0" xfId="0" applyFont="1" applyFill="1" applyAlignment="1">
      <alignment horizontal="right" vertical="top"/>
    </xf>
    <xf numFmtId="0" fontId="11" fillId="0" borderId="69" xfId="0" applyFont="1" applyFill="1" applyBorder="1" applyAlignment="1">
      <alignment horizontal="right" vertical="top"/>
    </xf>
    <xf numFmtId="0" fontId="19" fillId="0" borderId="0" xfId="0" applyFont="1" applyFill="1"/>
    <xf numFmtId="0" fontId="11" fillId="0" borderId="0" xfId="0" applyFont="1" applyFill="1" applyAlignment="1"/>
    <xf numFmtId="0" fontId="11" fillId="0" borderId="69" xfId="0" applyFont="1" applyFill="1" applyBorder="1" applyAlignment="1">
      <alignment horizontal="distributed" vertical="center" justifyLastLine="1"/>
    </xf>
    <xf numFmtId="178" fontId="9" fillId="0" borderId="37" xfId="0" applyNumberFormat="1" applyFont="1" applyFill="1" applyBorder="1" applyAlignment="1">
      <alignment horizontal="right" vertical="center"/>
    </xf>
    <xf numFmtId="178" fontId="9" fillId="0" borderId="70" xfId="0" applyNumberFormat="1" applyFont="1" applyFill="1" applyBorder="1" applyAlignment="1">
      <alignment horizontal="right" vertical="center"/>
    </xf>
    <xf numFmtId="178" fontId="4" fillId="0" borderId="37" xfId="0" applyNumberFormat="1" applyFont="1" applyFill="1" applyBorder="1" applyAlignment="1">
      <alignment horizontal="right" vertical="center"/>
    </xf>
    <xf numFmtId="178" fontId="4" fillId="0" borderId="70" xfId="0" applyNumberFormat="1" applyFont="1" applyFill="1" applyBorder="1" applyAlignment="1">
      <alignment horizontal="right" vertical="center"/>
    </xf>
    <xf numFmtId="178" fontId="4" fillId="0" borderId="21" xfId="0" applyNumberFormat="1" applyFont="1" applyFill="1" applyBorder="1" applyAlignment="1">
      <alignment horizontal="right" vertical="center"/>
    </xf>
    <xf numFmtId="178" fontId="4" fillId="0" borderId="69"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8" fontId="9" fillId="0" borderId="36" xfId="0" applyNumberFormat="1" applyFont="1" applyFill="1" applyBorder="1" applyAlignment="1">
      <alignment horizontal="right" vertical="center"/>
    </xf>
    <xf numFmtId="177" fontId="9" fillId="0" borderId="37" xfId="2" applyNumberFormat="1" applyFont="1" applyFill="1" applyBorder="1" applyAlignment="1">
      <alignment vertical="center"/>
    </xf>
    <xf numFmtId="177" fontId="9" fillId="0" borderId="0" xfId="2" applyNumberFormat="1" applyFont="1" applyFill="1" applyBorder="1" applyAlignment="1">
      <alignment vertical="center"/>
    </xf>
    <xf numFmtId="177" fontId="9" fillId="0" borderId="36" xfId="2" applyNumberFormat="1" applyFont="1" applyFill="1" applyBorder="1" applyAlignment="1">
      <alignment vertical="center"/>
    </xf>
    <xf numFmtId="179" fontId="4" fillId="0" borderId="69" xfId="2" applyNumberFormat="1" applyFont="1" applyFill="1" applyBorder="1" applyAlignment="1">
      <alignment vertical="center"/>
    </xf>
    <xf numFmtId="179" fontId="4" fillId="0" borderId="21" xfId="2" applyNumberFormat="1" applyFont="1" applyFill="1" applyBorder="1" applyAlignment="1">
      <alignment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184" fontId="4" fillId="0" borderId="69" xfId="0" applyNumberFormat="1" applyFont="1" applyFill="1" applyBorder="1" applyAlignment="1">
      <alignment horizontal="right"/>
    </xf>
    <xf numFmtId="0" fontId="11" fillId="0" borderId="70" xfId="0" applyFont="1" applyFill="1" applyBorder="1" applyAlignment="1">
      <alignment horizontal="distributed" vertical="center" justifyLastLine="1"/>
    </xf>
    <xf numFmtId="0" fontId="11" fillId="0" borderId="21" xfId="0" applyFont="1" applyFill="1" applyBorder="1" applyAlignment="1">
      <alignment horizontal="center" vertical="center"/>
    </xf>
    <xf numFmtId="0" fontId="29" fillId="0" borderId="66" xfId="5" applyNumberFormat="1" applyFont="1" applyFill="1" applyBorder="1" applyAlignment="1" applyProtection="1">
      <alignment horizontal="distributed" vertical="center" justifyLastLine="1"/>
    </xf>
    <xf numFmtId="0" fontId="29" fillId="0" borderId="37" xfId="5" applyNumberFormat="1" applyFont="1" applyFill="1" applyBorder="1" applyAlignment="1" applyProtection="1">
      <alignment horizontal="distributed" vertical="center" justifyLastLine="1"/>
    </xf>
    <xf numFmtId="0" fontId="18" fillId="0" borderId="0" xfId="7" applyNumberFormat="1" applyFont="1" applyFill="1" applyBorder="1" applyAlignment="1" applyProtection="1">
      <alignment horizontal="distributed" vertical="center" justifyLastLine="1"/>
    </xf>
    <xf numFmtId="0" fontId="18" fillId="0" borderId="69" xfId="7" applyNumberFormat="1" applyFont="1" applyFill="1" applyBorder="1" applyAlignment="1" applyProtection="1">
      <alignment horizontal="distributed" vertical="center" justifyLastLine="1"/>
    </xf>
    <xf numFmtId="0" fontId="11" fillId="0" borderId="37" xfId="0" applyFont="1" applyFill="1" applyBorder="1" applyAlignment="1">
      <alignment horizontal="distributed" vertical="center" justifyLastLine="1" shrinkToFit="1"/>
    </xf>
    <xf numFmtId="0" fontId="29" fillId="0" borderId="69" xfId="5" applyNumberFormat="1" applyFont="1" applyFill="1" applyBorder="1" applyAlignment="1" applyProtection="1">
      <alignment horizontal="distributed" vertical="center" justifyLastLine="1"/>
    </xf>
    <xf numFmtId="0" fontId="29" fillId="0" borderId="69" xfId="5" applyNumberFormat="1" applyFont="1" applyFill="1" applyBorder="1" applyAlignment="1" applyProtection="1">
      <alignment horizontal="distributed" vertical="center" wrapText="1" justifyLastLine="1"/>
    </xf>
    <xf numFmtId="0" fontId="29" fillId="0" borderId="21" xfId="5" applyNumberFormat="1" applyFont="1" applyFill="1" applyBorder="1" applyAlignment="1" applyProtection="1">
      <alignment horizontal="distributed" vertical="center" justifyLastLine="1"/>
    </xf>
    <xf numFmtId="0" fontId="29" fillId="0" borderId="51" xfId="5" applyNumberFormat="1" applyFont="1" applyFill="1" applyBorder="1" applyAlignment="1" applyProtection="1">
      <alignment horizontal="distributed" vertical="center" justifyLastLine="1"/>
    </xf>
    <xf numFmtId="0" fontId="29" fillId="0" borderId="38" xfId="5" applyNumberFormat="1" applyFont="1" applyFill="1" applyBorder="1" applyAlignment="1" applyProtection="1">
      <alignment horizontal="distributed" vertical="center" justifyLastLine="1"/>
    </xf>
    <xf numFmtId="176" fontId="19" fillId="0" borderId="37" xfId="7" applyNumberFormat="1" applyFont="1" applyFill="1" applyBorder="1" applyAlignment="1" applyProtection="1">
      <alignment horizontal="right" vertical="center"/>
      <protection locked="0"/>
    </xf>
    <xf numFmtId="176" fontId="18" fillId="0" borderId="0" xfId="7" applyNumberFormat="1" applyFont="1" applyFill="1" applyBorder="1" applyAlignment="1" applyProtection="1">
      <alignment horizontal="right" vertical="center"/>
      <protection locked="0"/>
    </xf>
    <xf numFmtId="176" fontId="18" fillId="0" borderId="0" xfId="7" applyNumberFormat="1" applyFont="1" applyFill="1" applyBorder="1" applyAlignment="1" applyProtection="1">
      <alignment horizontal="right" vertical="center"/>
    </xf>
    <xf numFmtId="176" fontId="11" fillId="0" borderId="37" xfId="7" applyNumberFormat="1" applyFont="1" applyFill="1" applyBorder="1" applyAlignment="1" applyProtection="1">
      <alignment vertical="center"/>
    </xf>
    <xf numFmtId="176" fontId="18" fillId="0" borderId="0" xfId="7" applyNumberFormat="1" applyFont="1" applyFill="1" applyBorder="1" applyAlignment="1" applyProtection="1">
      <alignment vertical="center"/>
    </xf>
    <xf numFmtId="176" fontId="11" fillId="0" borderId="70" xfId="7" applyNumberFormat="1" applyFont="1" applyFill="1" applyBorder="1" applyAlignment="1" applyProtection="1">
      <alignment vertical="center"/>
    </xf>
    <xf numFmtId="176" fontId="18" fillId="0" borderId="0" xfId="7" applyNumberFormat="1" applyFont="1" applyFill="1" applyBorder="1" applyAlignment="1" applyProtection="1">
      <alignment vertical="center"/>
      <protection locked="0"/>
    </xf>
    <xf numFmtId="0" fontId="18" fillId="0" borderId="0" xfId="7" applyNumberFormat="1" applyFont="1" applyFill="1" applyBorder="1" applyAlignment="1" applyProtection="1">
      <alignment horizontal="center" vertical="center"/>
      <protection locked="0"/>
    </xf>
    <xf numFmtId="0" fontId="4" fillId="0" borderId="70" xfId="0" applyFont="1" applyFill="1" applyBorder="1" applyAlignment="1">
      <alignment horizontal="center" vertical="center" shrinkToFit="1"/>
    </xf>
    <xf numFmtId="0" fontId="11" fillId="0" borderId="0" xfId="0" applyFont="1" applyFill="1" applyAlignment="1">
      <alignment horizontal="left" vertical="center"/>
    </xf>
    <xf numFmtId="0" fontId="4" fillId="0" borderId="0" xfId="0" applyFont="1" applyFill="1" applyBorder="1" applyAlignment="1">
      <alignment vertical="center" shrinkToFit="1"/>
    </xf>
    <xf numFmtId="0" fontId="11" fillId="0" borderId="70" xfId="0" applyFont="1" applyFill="1" applyBorder="1" applyAlignment="1">
      <alignment horizontal="center" vertical="center" shrinkToFit="1"/>
    </xf>
    <xf numFmtId="184" fontId="4" fillId="0" borderId="37" xfId="0" applyNumberFormat="1" applyFont="1" applyFill="1" applyBorder="1" applyAlignment="1">
      <alignment horizontal="right"/>
    </xf>
    <xf numFmtId="184" fontId="4" fillId="0" borderId="70" xfId="0" applyNumberFormat="1" applyFont="1" applyFill="1" applyBorder="1" applyAlignment="1">
      <alignment horizontal="right"/>
    </xf>
    <xf numFmtId="176" fontId="35" fillId="0" borderId="0" xfId="7" applyNumberFormat="1" applyFont="1" applyFill="1" applyBorder="1" applyAlignment="1" applyProtection="1">
      <alignment vertical="center"/>
      <protection locked="0"/>
    </xf>
    <xf numFmtId="0" fontId="6" fillId="0" borderId="0" xfId="0" applyFont="1" applyFill="1" applyAlignment="1">
      <alignment horizontal="right" vertical="center"/>
    </xf>
    <xf numFmtId="176" fontId="6" fillId="0" borderId="37" xfId="7" applyNumberFormat="1" applyFont="1" applyFill="1" applyBorder="1" applyAlignment="1">
      <alignment horizontal="right" vertical="center"/>
    </xf>
    <xf numFmtId="176" fontId="6" fillId="0" borderId="70" xfId="7" applyNumberFormat="1" applyFont="1" applyFill="1" applyBorder="1" applyAlignment="1">
      <alignment horizontal="right" vertical="center"/>
    </xf>
    <xf numFmtId="176" fontId="6" fillId="0" borderId="37" xfId="0" applyNumberFormat="1" applyFont="1" applyFill="1" applyBorder="1" applyAlignment="1">
      <alignment vertical="center"/>
    </xf>
    <xf numFmtId="176" fontId="6" fillId="0" borderId="70" xfId="0" applyNumberFormat="1" applyFont="1" applyFill="1" applyBorder="1" applyAlignment="1">
      <alignment vertical="center"/>
    </xf>
    <xf numFmtId="0" fontId="6" fillId="0" borderId="50" xfId="0" applyFont="1" applyFill="1" applyBorder="1" applyAlignment="1">
      <alignment horizontal="distributed" vertical="center" justifyLastLine="1"/>
    </xf>
    <xf numFmtId="0" fontId="6" fillId="0" borderId="67" xfId="0" applyFont="1" applyFill="1" applyBorder="1" applyAlignment="1">
      <alignment horizontal="center" vertical="center"/>
    </xf>
    <xf numFmtId="0" fontId="6" fillId="0" borderId="30" xfId="0" applyFont="1" applyFill="1" applyBorder="1" applyAlignment="1">
      <alignment horizontal="distributed" vertical="center" justifyLastLine="1"/>
    </xf>
    <xf numFmtId="0" fontId="6" fillId="0" borderId="51" xfId="0" applyFont="1" applyFill="1" applyBorder="1" applyAlignment="1">
      <alignment horizontal="distributed" vertical="center" justifyLastLine="1"/>
    </xf>
    <xf numFmtId="0" fontId="6" fillId="0" borderId="0" xfId="0" applyFont="1" applyFill="1" applyAlignment="1">
      <alignment horizontal="center" vertical="center"/>
    </xf>
    <xf numFmtId="0" fontId="28" fillId="0" borderId="0" xfId="0" applyFont="1" applyFill="1"/>
    <xf numFmtId="0" fontId="6" fillId="0" borderId="0" xfId="0" applyFont="1" applyFill="1"/>
    <xf numFmtId="0" fontId="5" fillId="0" borderId="0" xfId="0" applyFont="1" applyFill="1" applyAlignment="1">
      <alignment vertical="center"/>
    </xf>
    <xf numFmtId="0" fontId="28" fillId="0" borderId="21" xfId="0" applyFont="1" applyFill="1" applyBorder="1" applyAlignment="1">
      <alignment horizontal="distributed" vertical="center" justifyLastLine="1"/>
    </xf>
    <xf numFmtId="0" fontId="36" fillId="0" borderId="37" xfId="0" applyFont="1" applyFill="1" applyBorder="1" applyAlignment="1">
      <alignment horizontal="right" vertical="top"/>
    </xf>
    <xf numFmtId="0" fontId="36" fillId="0" borderId="0" xfId="0" applyFont="1" applyFill="1" applyAlignment="1">
      <alignment horizontal="right" vertical="top"/>
    </xf>
    <xf numFmtId="0" fontId="36" fillId="0" borderId="36" xfId="0" applyFont="1" applyFill="1" applyBorder="1" applyAlignment="1">
      <alignment horizontal="right" vertical="top"/>
    </xf>
    <xf numFmtId="0" fontId="28" fillId="0" borderId="37" xfId="0" applyFont="1" applyFill="1" applyBorder="1" applyAlignment="1">
      <alignment horizontal="right" vertical="top"/>
    </xf>
    <xf numFmtId="0" fontId="6" fillId="0" borderId="0" xfId="0" applyFont="1" applyFill="1" applyBorder="1"/>
    <xf numFmtId="179" fontId="6" fillId="0" borderId="37" xfId="0" applyNumberFormat="1" applyFont="1" applyFill="1" applyBorder="1" applyAlignment="1">
      <alignment vertical="center"/>
    </xf>
    <xf numFmtId="179" fontId="6" fillId="0" borderId="36" xfId="0" applyNumberFormat="1" applyFont="1" applyFill="1" applyBorder="1" applyAlignment="1">
      <alignment vertical="center"/>
    </xf>
    <xf numFmtId="38" fontId="6" fillId="0" borderId="37" xfId="2" applyFont="1" applyFill="1" applyBorder="1" applyAlignment="1">
      <alignment vertical="center"/>
    </xf>
    <xf numFmtId="176" fontId="6" fillId="0" borderId="0" xfId="7" applyNumberFormat="1" applyFont="1" applyFill="1" applyBorder="1" applyAlignment="1" applyProtection="1">
      <alignment horizontal="left" vertical="center"/>
      <protection locked="0"/>
    </xf>
    <xf numFmtId="0" fontId="6" fillId="0" borderId="37" xfId="0" applyFont="1" applyFill="1" applyBorder="1" applyAlignment="1">
      <alignment horizontal="distributed" vertical="center"/>
    </xf>
    <xf numFmtId="0" fontId="5" fillId="0" borderId="0" xfId="0" applyFont="1" applyFill="1" applyAlignment="1">
      <alignment horizontal="left" vertical="center"/>
    </xf>
    <xf numFmtId="38" fontId="21" fillId="0" borderId="37" xfId="2" applyFont="1" applyFill="1" applyBorder="1" applyAlignment="1">
      <alignment horizontal="distributed" justifyLastLine="1"/>
    </xf>
    <xf numFmtId="0" fontId="21" fillId="0" borderId="37" xfId="2" applyNumberFormat="1" applyFont="1" applyFill="1" applyBorder="1" applyAlignment="1">
      <alignment horizontal="distributed" justifyLastLine="1"/>
    </xf>
    <xf numFmtId="176" fontId="35" fillId="0" borderId="0" xfId="7" applyNumberFormat="1" applyFont="1" applyFill="1" applyBorder="1" applyAlignment="1" applyProtection="1">
      <alignment horizontal="left" vertical="center"/>
      <protection locked="0"/>
    </xf>
    <xf numFmtId="37" fontId="4" fillId="0" borderId="62" xfId="0" applyNumberFormat="1" applyFont="1" applyFill="1" applyBorder="1" applyAlignment="1">
      <alignment horizontal="distributed" vertical="distributed" justifyLastLine="1"/>
    </xf>
    <xf numFmtId="37" fontId="4" fillId="0" borderId="64" xfId="0" applyNumberFormat="1" applyFont="1" applyFill="1" applyBorder="1" applyAlignment="1">
      <alignment horizontal="distributed" vertical="distributed" justifyLastLine="1"/>
    </xf>
    <xf numFmtId="37" fontId="4" fillId="0" borderId="10" xfId="0" applyNumberFormat="1" applyFont="1" applyFill="1" applyBorder="1" applyAlignment="1">
      <alignment horizontal="distributed" vertical="distributed" justifyLastLine="1"/>
    </xf>
    <xf numFmtId="37" fontId="4" fillId="0" borderId="1" xfId="0" applyNumberFormat="1" applyFont="1" applyFill="1" applyBorder="1" applyAlignment="1">
      <alignment horizontal="distributed" vertical="distributed" justifyLastLine="1"/>
    </xf>
    <xf numFmtId="37" fontId="4" fillId="0" borderId="65" xfId="0" applyNumberFormat="1" applyFont="1" applyFill="1" applyBorder="1" applyAlignment="1">
      <alignment horizontal="distributed" vertical="distributed" justifyLastLine="1"/>
    </xf>
    <xf numFmtId="37" fontId="4" fillId="0" borderId="63" xfId="0" applyNumberFormat="1" applyFont="1" applyFill="1" applyBorder="1" applyAlignment="1">
      <alignment horizontal="distributed" vertical="distributed" justifyLastLine="1"/>
    </xf>
    <xf numFmtId="0" fontId="21" fillId="0" borderId="0" xfId="6" applyFont="1" applyFill="1" applyAlignment="1">
      <alignment vertical="center"/>
    </xf>
    <xf numFmtId="0" fontId="37" fillId="0" borderId="0" xfId="6" applyFont="1" applyFill="1" applyAlignment="1">
      <alignment horizontal="left" vertical="center"/>
    </xf>
    <xf numFmtId="0" fontId="38" fillId="0" borderId="0" xfId="6" applyFont="1" applyFill="1" applyAlignment="1">
      <alignment horizontal="center" vertical="center"/>
    </xf>
    <xf numFmtId="0" fontId="21" fillId="0" borderId="0" xfId="6" applyFont="1" applyFill="1" applyAlignment="1">
      <alignment horizontal="distributed" vertical="center"/>
    </xf>
    <xf numFmtId="0" fontId="13" fillId="0" borderId="0" xfId="1" applyFill="1" applyBorder="1" applyAlignment="1" applyProtection="1">
      <alignment vertical="center"/>
    </xf>
    <xf numFmtId="0" fontId="21" fillId="0" borderId="0" xfId="6" applyFont="1" applyFill="1" applyBorder="1" applyAlignment="1">
      <alignment vertical="center"/>
    </xf>
    <xf numFmtId="0" fontId="13" fillId="0" borderId="0" xfId="1" applyAlignment="1" applyProtection="1"/>
    <xf numFmtId="0" fontId="13" fillId="0" borderId="0" xfId="1" applyFill="1" applyBorder="1" applyAlignment="1" applyProtection="1">
      <alignment vertical="top"/>
    </xf>
    <xf numFmtId="0" fontId="21" fillId="0" borderId="0" xfId="6" applyFont="1" applyFill="1" applyBorder="1" applyAlignment="1">
      <alignment vertical="top"/>
    </xf>
    <xf numFmtId="0" fontId="39" fillId="0" borderId="0" xfId="6" applyFont="1" applyFill="1" applyBorder="1" applyAlignment="1">
      <alignment vertical="center"/>
    </xf>
    <xf numFmtId="0" fontId="40" fillId="0" borderId="0" xfId="6" applyFont="1" applyFill="1" applyBorder="1" applyAlignment="1">
      <alignment vertical="center"/>
    </xf>
    <xf numFmtId="176" fontId="41" fillId="0" borderId="0" xfId="7" applyNumberFormat="1" applyFont="1" applyFill="1" applyBorder="1" applyAlignment="1" applyProtection="1">
      <alignment horizontal="left" vertical="center"/>
      <protection locked="0"/>
    </xf>
    <xf numFmtId="178" fontId="4" fillId="0" borderId="38" xfId="0" applyNumberFormat="1" applyFont="1" applyFill="1" applyBorder="1" applyAlignment="1">
      <alignment horizontal="right"/>
    </xf>
    <xf numFmtId="178" fontId="4" fillId="0" borderId="37" xfId="0" applyNumberFormat="1" applyFont="1" applyFill="1" applyBorder="1" applyAlignment="1">
      <alignment horizontal="right"/>
    </xf>
    <xf numFmtId="178" fontId="4" fillId="0" borderId="67" xfId="0" applyNumberFormat="1" applyFont="1" applyFill="1" applyBorder="1" applyAlignment="1">
      <alignment horizontal="right"/>
    </xf>
    <xf numFmtId="178" fontId="4" fillId="0" borderId="69" xfId="0" applyNumberFormat="1" applyFont="1" applyFill="1" applyBorder="1" applyAlignment="1">
      <alignment horizontal="right"/>
    </xf>
    <xf numFmtId="178" fontId="4" fillId="0" borderId="66" xfId="0" applyNumberFormat="1" applyFont="1" applyFill="1" applyBorder="1" applyAlignment="1">
      <alignment horizontal="right"/>
    </xf>
    <xf numFmtId="178" fontId="4" fillId="0" borderId="70" xfId="0" applyNumberFormat="1" applyFont="1" applyFill="1" applyBorder="1" applyAlignment="1">
      <alignment horizontal="right"/>
    </xf>
    <xf numFmtId="0" fontId="29" fillId="0" borderId="67" xfId="5" applyNumberFormat="1" applyFont="1" applyFill="1" applyBorder="1" applyAlignment="1" applyProtection="1">
      <alignment horizontal="distributed" vertical="center" justifyLastLine="1"/>
    </xf>
    <xf numFmtId="0" fontId="11" fillId="0" borderId="0" xfId="0" applyFont="1" applyFill="1" applyBorder="1"/>
    <xf numFmtId="0" fontId="7" fillId="0" borderId="37" xfId="0" applyFont="1" applyFill="1" applyBorder="1" applyAlignment="1">
      <alignment horizontal="center" vertical="center" shrinkToFit="1"/>
    </xf>
    <xf numFmtId="49" fontId="4" fillId="0" borderId="70" xfId="0" applyNumberFormat="1" applyFont="1" applyFill="1" applyBorder="1" applyAlignment="1">
      <alignment vertical="center"/>
    </xf>
    <xf numFmtId="38" fontId="6" fillId="0" borderId="70" xfId="2" applyFont="1" applyFill="1" applyBorder="1" applyAlignment="1">
      <alignment vertical="center"/>
    </xf>
    <xf numFmtId="0" fontId="0" fillId="0" borderId="0" xfId="0" applyFill="1" applyBorder="1" applyAlignment="1">
      <alignment horizontal="distributed" vertical="center" justifyLastLine="1"/>
    </xf>
    <xf numFmtId="179" fontId="4" fillId="0" borderId="0" xfId="0" applyNumberFormat="1" applyFont="1" applyFill="1" applyBorder="1" applyAlignment="1">
      <alignment horizontal="right"/>
    </xf>
    <xf numFmtId="178" fontId="4" fillId="0" borderId="0" xfId="0" applyNumberFormat="1" applyFont="1" applyFill="1" applyBorder="1" applyAlignment="1">
      <alignment horizontal="right"/>
    </xf>
    <xf numFmtId="0" fontId="4" fillId="0" borderId="0" xfId="0" applyFont="1" applyFill="1" applyBorder="1" applyAlignment="1">
      <alignment horizontal="center" vertical="distributed" textRotation="255" justifyLastLine="1"/>
    </xf>
    <xf numFmtId="0" fontId="0" fillId="0" borderId="0" xfId="0" applyFill="1" applyBorder="1" applyAlignment="1">
      <alignment shrinkToFit="1"/>
    </xf>
    <xf numFmtId="0" fontId="11" fillId="0" borderId="72" xfId="0" applyFont="1" applyFill="1" applyBorder="1" applyAlignment="1">
      <alignment horizontal="center" vertical="center" shrinkToFit="1"/>
    </xf>
    <xf numFmtId="49" fontId="16" fillId="0" borderId="21" xfId="8" applyNumberFormat="1" applyFont="1" applyFill="1" applyBorder="1" applyAlignment="1">
      <alignment horizontal="center" vertical="center"/>
    </xf>
    <xf numFmtId="49" fontId="11" fillId="0" borderId="0" xfId="8" applyNumberFormat="1" applyFont="1" applyFill="1" applyAlignment="1">
      <alignment vertical="center"/>
    </xf>
    <xf numFmtId="49" fontId="11" fillId="0" borderId="69" xfId="8" applyNumberFormat="1" applyFont="1" applyFill="1" applyBorder="1" applyAlignment="1">
      <alignment vertical="center"/>
    </xf>
    <xf numFmtId="49" fontId="4" fillId="0" borderId="37" xfId="8" applyNumberFormat="1" applyFont="1" applyFill="1" applyBorder="1" applyAlignment="1">
      <alignment vertical="center"/>
    </xf>
    <xf numFmtId="0" fontId="8" fillId="0" borderId="37"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3" fillId="0" borderId="0" xfId="3" applyFont="1" applyFill="1" applyAlignment="1">
      <alignment horizontal="left" vertical="center"/>
    </xf>
    <xf numFmtId="0" fontId="1" fillId="0" borderId="0" xfId="3" applyFill="1" applyAlignment="1">
      <alignment horizontal="left" vertical="center"/>
    </xf>
    <xf numFmtId="0" fontId="1" fillId="0" borderId="0" xfId="3" applyFill="1" applyAlignment="1">
      <alignment horizontal="left"/>
    </xf>
    <xf numFmtId="0" fontId="11" fillId="0" borderId="0" xfId="0" applyFont="1" applyFill="1" applyBorder="1" applyAlignment="1">
      <alignment horizontal="distributed" vertical="center" justifyLastLine="1"/>
    </xf>
    <xf numFmtId="176" fontId="11" fillId="0" borderId="0" xfId="7" applyNumberFormat="1" applyFont="1" applyFill="1" applyBorder="1" applyAlignment="1" applyProtection="1">
      <alignment vertical="center"/>
    </xf>
    <xf numFmtId="0" fontId="11" fillId="0" borderId="69" xfId="0" applyFont="1" applyFill="1" applyBorder="1" applyAlignment="1">
      <alignment horizontal="distributed" vertical="center"/>
    </xf>
    <xf numFmtId="0" fontId="4" fillId="0" borderId="72" xfId="0" applyFont="1" applyFill="1" applyBorder="1" applyAlignment="1">
      <alignment horizontal="center" vertical="center"/>
    </xf>
    <xf numFmtId="37" fontId="4" fillId="0" borderId="48" xfId="0" applyNumberFormat="1" applyFont="1" applyFill="1" applyBorder="1" applyAlignment="1">
      <alignment horizontal="centerContinuous"/>
    </xf>
    <xf numFmtId="37" fontId="4" fillId="0" borderId="47" xfId="0" applyNumberFormat="1" applyFont="1" applyFill="1" applyBorder="1" applyAlignment="1">
      <alignment horizontal="centerContinuous"/>
    </xf>
    <xf numFmtId="37" fontId="4" fillId="0" borderId="55" xfId="0" applyNumberFormat="1" applyFont="1" applyFill="1" applyBorder="1" applyAlignment="1">
      <alignment horizontal="centerContinuous"/>
    </xf>
    <xf numFmtId="0" fontId="13" fillId="0" borderId="0" xfId="1" applyFont="1" applyAlignment="1" applyProtection="1"/>
    <xf numFmtId="176" fontId="18" fillId="0" borderId="37" xfId="7" applyNumberFormat="1" applyFont="1" applyFill="1" applyBorder="1" applyAlignment="1" applyProtection="1">
      <alignment vertical="center"/>
    </xf>
    <xf numFmtId="176" fontId="18" fillId="0" borderId="37" xfId="7" applyNumberFormat="1" applyFont="1" applyFill="1" applyBorder="1" applyAlignment="1" applyProtection="1">
      <alignment vertical="center"/>
      <protection locked="0"/>
    </xf>
    <xf numFmtId="178" fontId="4" fillId="0" borderId="79" xfId="0" applyNumberFormat="1" applyFont="1" applyFill="1" applyBorder="1" applyAlignment="1">
      <alignment horizontal="right" vertical="center"/>
    </xf>
    <xf numFmtId="0" fontId="8" fillId="0" borderId="37" xfId="0" applyFont="1" applyFill="1" applyBorder="1" applyAlignment="1">
      <alignment horizontal="center" vertical="center" wrapText="1" shrinkToFit="1"/>
    </xf>
    <xf numFmtId="179" fontId="6" fillId="0" borderId="37" xfId="2" applyNumberFormat="1" applyFont="1" applyFill="1" applyBorder="1" applyAlignment="1">
      <alignment vertical="center"/>
    </xf>
    <xf numFmtId="0" fontId="9" fillId="0" borderId="37" xfId="0" applyFont="1" applyFill="1" applyBorder="1" applyAlignment="1">
      <alignment horizontal="right" vertical="center"/>
    </xf>
    <xf numFmtId="38" fontId="6" fillId="0" borderId="0" xfId="0" applyNumberFormat="1" applyFont="1" applyFill="1"/>
    <xf numFmtId="0" fontId="21" fillId="0" borderId="70" xfId="2" applyNumberFormat="1" applyFont="1" applyFill="1" applyBorder="1" applyAlignment="1">
      <alignment horizontal="distributed" justifyLastLine="1"/>
    </xf>
    <xf numFmtId="0" fontId="13" fillId="0" borderId="0" xfId="1" applyFont="1" applyFill="1" applyBorder="1" applyAlignment="1" applyProtection="1">
      <alignment vertical="center"/>
    </xf>
    <xf numFmtId="187" fontId="6" fillId="0" borderId="37" xfId="0" applyNumberFormat="1" applyFont="1" applyFill="1" applyBorder="1" applyAlignment="1">
      <alignment vertical="center"/>
    </xf>
    <xf numFmtId="187" fontId="6" fillId="0" borderId="37" xfId="2" applyNumberFormat="1" applyFont="1" applyFill="1" applyBorder="1" applyAlignment="1">
      <alignment vertical="center"/>
    </xf>
    <xf numFmtId="187" fontId="6" fillId="0" borderId="70" xfId="2" applyNumberFormat="1" applyFont="1" applyFill="1" applyBorder="1" applyAlignment="1">
      <alignment vertical="center"/>
    </xf>
    <xf numFmtId="0" fontId="6" fillId="0" borderId="0" xfId="0" applyFont="1" applyFill="1" applyBorder="1" applyAlignment="1">
      <alignment horizontal="distributed" vertical="center" justifyLastLine="1"/>
    </xf>
    <xf numFmtId="176" fontId="6" fillId="0" borderId="0" xfId="0" applyNumberFormat="1" applyFont="1" applyFill="1" applyBorder="1" applyAlignment="1">
      <alignment vertical="center"/>
    </xf>
    <xf numFmtId="177" fontId="6" fillId="0" borderId="37" xfId="2" applyNumberFormat="1" applyFont="1" applyFill="1" applyBorder="1" applyAlignment="1">
      <alignment vertical="center"/>
    </xf>
    <xf numFmtId="38" fontId="6" fillId="0" borderId="0" xfId="2" applyFont="1" applyFill="1"/>
    <xf numFmtId="0" fontId="3" fillId="0" borderId="0" xfId="0" applyFont="1" applyFill="1" applyAlignment="1">
      <alignment horizontal="left" vertical="center"/>
    </xf>
    <xf numFmtId="0" fontId="11" fillId="0" borderId="0" xfId="0" applyFont="1" applyFill="1" applyBorder="1" applyAlignment="1">
      <alignment horizontal="center" vertical="center"/>
    </xf>
    <xf numFmtId="3" fontId="4" fillId="0" borderId="0" xfId="0" applyNumberFormat="1" applyFont="1" applyFill="1" applyBorder="1" applyAlignment="1">
      <alignment horizontal="right"/>
    </xf>
    <xf numFmtId="0" fontId="11" fillId="0" borderId="0" xfId="0" applyFont="1" applyFill="1" applyBorder="1" applyAlignment="1">
      <alignment vertical="center" justifyLastLine="1"/>
    </xf>
    <xf numFmtId="0" fontId="11" fillId="0" borderId="0" xfId="0" applyFont="1" applyFill="1" applyBorder="1" applyAlignment="1">
      <alignment vertical="center"/>
    </xf>
    <xf numFmtId="0" fontId="12" fillId="0" borderId="0" xfId="0" applyFont="1" applyFill="1" applyBorder="1" applyAlignment="1">
      <alignment vertical="center" justifyLastLine="1"/>
    </xf>
    <xf numFmtId="0" fontId="4" fillId="0" borderId="0" xfId="0" applyFont="1" applyFill="1" applyBorder="1" applyAlignment="1">
      <alignment vertical="center" justifyLastLine="1"/>
    </xf>
    <xf numFmtId="0" fontId="26" fillId="0" borderId="0" xfId="0" applyFont="1" applyFill="1" applyAlignment="1">
      <alignment horizontal="right" vertical="center"/>
    </xf>
    <xf numFmtId="176" fontId="19" fillId="0" borderId="70" xfId="7" applyNumberFormat="1" applyFont="1" applyFill="1" applyBorder="1" applyAlignment="1" applyProtection="1">
      <alignment vertical="center"/>
    </xf>
    <xf numFmtId="176" fontId="4" fillId="0" borderId="69" xfId="0" applyNumberFormat="1" applyFont="1" applyFill="1" applyBorder="1" applyAlignment="1">
      <alignment vertical="center"/>
    </xf>
    <xf numFmtId="176" fontId="11" fillId="0" borderId="69" xfId="7" applyNumberFormat="1" applyFont="1" applyFill="1" applyBorder="1" applyAlignment="1" applyProtection="1">
      <alignment vertical="center"/>
    </xf>
    <xf numFmtId="176" fontId="19" fillId="0" borderId="37" xfId="7" applyNumberFormat="1" applyFont="1" applyFill="1" applyBorder="1" applyAlignment="1" applyProtection="1">
      <alignment horizontal="right" vertical="center"/>
    </xf>
    <xf numFmtId="0" fontId="6" fillId="0" borderId="70" xfId="0" applyFont="1" applyFill="1" applyBorder="1" applyAlignment="1">
      <alignment horizontal="distributed" vertical="center" justifyLastLine="1"/>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70" xfId="0" applyFont="1" applyFill="1" applyBorder="1" applyAlignment="1">
      <alignment horizontal="distributed" vertical="center" justifyLastLine="1"/>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21" fillId="0" borderId="0" xfId="6" applyFont="1" applyFill="1" applyAlignment="1">
      <alignment horizontal="distributed" vertical="center"/>
    </xf>
    <xf numFmtId="0" fontId="21" fillId="0" borderId="0" xfId="6" applyFont="1" applyFill="1" applyAlignment="1">
      <alignment horizontal="center" vertical="center"/>
    </xf>
    <xf numFmtId="0" fontId="20" fillId="0" borderId="0" xfId="6" applyFont="1" applyFill="1" applyAlignment="1">
      <alignment horizontal="center" vertical="center"/>
    </xf>
    <xf numFmtId="0" fontId="6" fillId="0" borderId="37"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69" xfId="0" applyFont="1" applyFill="1" applyBorder="1" applyAlignment="1">
      <alignment horizontal="distributed" vertical="center" justifyLastLine="1"/>
    </xf>
    <xf numFmtId="0" fontId="6" fillId="0" borderId="70" xfId="0" applyFont="1" applyFill="1" applyBorder="1" applyAlignment="1">
      <alignment horizontal="distributed" vertical="center" justifyLastLine="1"/>
    </xf>
    <xf numFmtId="0" fontId="6" fillId="0" borderId="67"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4" fillId="0" borderId="69" xfId="0" applyFont="1" applyFill="1" applyBorder="1" applyAlignment="1">
      <alignment horizontal="distributed" vertical="center"/>
    </xf>
    <xf numFmtId="0" fontId="0" fillId="0" borderId="37" xfId="0" applyBorder="1" applyAlignment="1">
      <alignment horizontal="distributed" vertical="center"/>
    </xf>
    <xf numFmtId="0" fontId="0" fillId="0" borderId="70" xfId="0" applyBorder="1" applyAlignment="1">
      <alignment horizontal="distributed" vertical="center"/>
    </xf>
    <xf numFmtId="0" fontId="4" fillId="0" borderId="69" xfId="0" applyFont="1" applyFill="1" applyBorder="1" applyAlignment="1">
      <alignment horizontal="center" vertical="center" shrinkToFit="1"/>
    </xf>
    <xf numFmtId="0" fontId="0" fillId="0" borderId="37" xfId="0" applyBorder="1" applyAlignment="1">
      <alignment vertical="center"/>
    </xf>
    <xf numFmtId="0" fontId="0" fillId="0" borderId="70" xfId="0" applyBorder="1" applyAlignment="1">
      <alignment vertical="center"/>
    </xf>
    <xf numFmtId="0" fontId="11" fillId="0" borderId="50" xfId="0" applyFont="1" applyFill="1" applyBorder="1" applyAlignment="1">
      <alignment horizontal="distributed" vertical="center" justifyLastLine="1"/>
    </xf>
    <xf numFmtId="0" fontId="11" fillId="0" borderId="30" xfId="0" applyFont="1" applyFill="1" applyBorder="1" applyAlignment="1">
      <alignment horizontal="distributed" vertical="center" justifyLastLine="1"/>
    </xf>
    <xf numFmtId="0" fontId="11" fillId="0" borderId="51" xfId="0" applyFont="1" applyFill="1" applyBorder="1" applyAlignment="1">
      <alignment horizontal="distributed" vertical="center" justifyLastLine="1"/>
    </xf>
    <xf numFmtId="0" fontId="4" fillId="0" borderId="70" xfId="0" applyFont="1" applyFill="1" applyBorder="1" applyAlignment="1">
      <alignment horizontal="distributed" vertical="center"/>
    </xf>
    <xf numFmtId="0" fontId="0" fillId="0" borderId="37" xfId="0" applyBorder="1" applyAlignment="1">
      <alignment horizontal="distributed"/>
    </xf>
    <xf numFmtId="0" fontId="0" fillId="0" borderId="70" xfId="0" applyBorder="1" applyAlignment="1">
      <alignment horizontal="distributed"/>
    </xf>
    <xf numFmtId="0" fontId="12" fillId="0" borderId="30" xfId="0" applyFont="1" applyFill="1" applyBorder="1" applyAlignment="1">
      <alignment horizontal="distributed" vertical="center" justifyLastLine="1"/>
    </xf>
    <xf numFmtId="0" fontId="12" fillId="0" borderId="51" xfId="0" applyFont="1" applyFill="1" applyBorder="1" applyAlignment="1">
      <alignment horizontal="distributed" vertical="center" justifyLastLine="1"/>
    </xf>
    <xf numFmtId="0" fontId="11" fillId="0" borderId="50"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0" fontId="4" fillId="0" borderId="21"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xf>
    <xf numFmtId="0" fontId="4" fillId="0" borderId="51"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0" fontId="4" fillId="0" borderId="70" xfId="0" applyFont="1" applyFill="1" applyBorder="1" applyAlignment="1">
      <alignment horizontal="distributed" vertical="center" justifyLastLine="1"/>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67" xfId="0" applyFont="1" applyFill="1" applyBorder="1" applyAlignment="1">
      <alignment horizontal="distributed" vertical="center" justifyLastLine="1"/>
    </xf>
    <xf numFmtId="0" fontId="11" fillId="0" borderId="68" xfId="0" applyFont="1" applyFill="1" applyBorder="1" applyAlignment="1">
      <alignment horizontal="distributed" vertical="center" justifyLastLine="1"/>
    </xf>
    <xf numFmtId="0" fontId="11" fillId="0" borderId="66" xfId="0" applyFont="1" applyFill="1" applyBorder="1" applyAlignment="1">
      <alignment horizontal="distributed" vertical="center" justifyLastLine="1"/>
    </xf>
    <xf numFmtId="0" fontId="11" fillId="0" borderId="71" xfId="0" applyFont="1" applyFill="1" applyBorder="1" applyAlignment="1">
      <alignment horizontal="distributed" vertical="center" justifyLastLine="1"/>
    </xf>
    <xf numFmtId="0" fontId="4" fillId="0" borderId="37" xfId="0" applyFont="1" applyFill="1" applyBorder="1" applyAlignment="1">
      <alignment horizontal="distributed" vertical="center"/>
    </xf>
    <xf numFmtId="0" fontId="12" fillId="0" borderId="30" xfId="0" applyFont="1" applyFill="1" applyBorder="1"/>
    <xf numFmtId="0" fontId="12" fillId="0" borderId="51" xfId="0" applyFont="1" applyFill="1" applyBorder="1"/>
    <xf numFmtId="0" fontId="11" fillId="0" borderId="50" xfId="0" applyFont="1" applyFill="1" applyBorder="1" applyAlignment="1">
      <alignment horizontal="center" vertical="center" justifyLastLine="1"/>
    </xf>
    <xf numFmtId="0" fontId="11" fillId="0" borderId="51" xfId="0" applyFont="1" applyFill="1" applyBorder="1" applyAlignment="1">
      <alignment horizontal="center" vertical="center" justifyLastLine="1"/>
    </xf>
    <xf numFmtId="0" fontId="4" fillId="0" borderId="69" xfId="0" applyFont="1" applyFill="1" applyBorder="1" applyAlignment="1">
      <alignment horizontal="center" vertical="center" justifyLastLine="1"/>
    </xf>
    <xf numFmtId="0" fontId="4" fillId="0" borderId="37" xfId="0" applyFont="1" applyFill="1" applyBorder="1" applyAlignment="1">
      <alignment horizontal="center" vertical="center" justifyLastLine="1"/>
    </xf>
    <xf numFmtId="0" fontId="4" fillId="0" borderId="66" xfId="0" applyFont="1" applyFill="1" applyBorder="1" applyAlignment="1">
      <alignment horizontal="center" vertical="center" justifyLastLine="1"/>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0" xfId="0" applyFont="1" applyFill="1" applyBorder="1" applyAlignment="1">
      <alignment horizontal="center" vertical="center" justifyLastLine="1"/>
    </xf>
    <xf numFmtId="0" fontId="4" fillId="0" borderId="30" xfId="0" applyFont="1" applyFill="1" applyBorder="1" applyAlignment="1">
      <alignment horizontal="center" vertical="center" justifyLastLine="1"/>
    </xf>
    <xf numFmtId="0" fontId="4" fillId="0" borderId="51" xfId="0" applyFont="1" applyFill="1" applyBorder="1" applyAlignment="1">
      <alignment horizontal="center" vertical="center" justifyLastLine="1"/>
    </xf>
    <xf numFmtId="0" fontId="4" fillId="0" borderId="67" xfId="0" applyFont="1" applyFill="1" applyBorder="1" applyAlignment="1">
      <alignment horizontal="distributed" vertical="center" justifyLastLine="1"/>
    </xf>
    <xf numFmtId="0" fontId="4" fillId="0" borderId="68" xfId="0" applyFont="1" applyFill="1" applyBorder="1" applyAlignment="1">
      <alignment horizontal="distributed" vertical="center" justifyLastLine="1"/>
    </xf>
    <xf numFmtId="0" fontId="4" fillId="0" borderId="66" xfId="0" applyFont="1" applyFill="1" applyBorder="1" applyAlignment="1">
      <alignment horizontal="distributed" vertical="center" justifyLastLine="1"/>
    </xf>
    <xf numFmtId="0" fontId="4" fillId="0" borderId="71" xfId="0"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shrinkToFit="1"/>
    </xf>
    <xf numFmtId="0" fontId="4" fillId="0" borderId="51" xfId="0" applyFont="1" applyFill="1" applyBorder="1" applyAlignment="1">
      <alignment horizontal="distributed" vertical="center" justifyLastLine="1" shrinkToFit="1"/>
    </xf>
    <xf numFmtId="0" fontId="6" fillId="0" borderId="69"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50" xfId="0" applyFont="1" applyFill="1" applyBorder="1" applyAlignment="1">
      <alignment horizontal="distributed" vertical="center" justifyLastLine="1"/>
    </xf>
    <xf numFmtId="0" fontId="6" fillId="0" borderId="30" xfId="0" applyFont="1" applyFill="1" applyBorder="1" applyAlignment="1">
      <alignment horizontal="distributed" vertical="center" justifyLastLine="1"/>
    </xf>
    <xf numFmtId="0" fontId="6" fillId="0" borderId="51" xfId="0" applyFont="1" applyFill="1" applyBorder="1" applyAlignment="1">
      <alignment horizontal="distributed" vertical="center" justifyLastLine="1"/>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67" xfId="0" applyFont="1" applyFill="1" applyBorder="1" applyAlignment="1">
      <alignment horizontal="center" vertical="center" wrapText="1" justifyLastLine="1"/>
    </xf>
    <xf numFmtId="0" fontId="6" fillId="0" borderId="43" xfId="0" applyFont="1" applyFill="1" applyBorder="1" applyAlignment="1">
      <alignment horizontal="center" vertical="center" justifyLastLine="1"/>
    </xf>
    <xf numFmtId="0" fontId="6" fillId="0" borderId="66" xfId="0" applyFont="1" applyFill="1" applyBorder="1" applyAlignment="1">
      <alignment horizontal="center" vertical="center" justifyLastLine="1"/>
    </xf>
    <xf numFmtId="0" fontId="6" fillId="0" borderId="41" xfId="0" applyFont="1" applyFill="1" applyBorder="1" applyAlignment="1">
      <alignment horizontal="center" vertical="center" justifyLastLine="1"/>
    </xf>
    <xf numFmtId="0" fontId="6" fillId="0" borderId="67" xfId="0" applyFont="1" applyFill="1" applyBorder="1" applyAlignment="1">
      <alignment horizontal="distributed" vertical="center" justifyLastLine="1"/>
    </xf>
    <xf numFmtId="0" fontId="0" fillId="0" borderId="43" xfId="0" applyFill="1" applyBorder="1" applyAlignment="1">
      <alignment horizontal="distributed" vertical="center" justifyLastLine="1"/>
    </xf>
    <xf numFmtId="0" fontId="0" fillId="0" borderId="68" xfId="0" applyFill="1" applyBorder="1" applyAlignment="1">
      <alignment horizontal="distributed" vertical="center" justifyLastLine="1"/>
    </xf>
    <xf numFmtId="0" fontId="0" fillId="0" borderId="66" xfId="0" applyFill="1" applyBorder="1" applyAlignment="1">
      <alignment horizontal="distributed" vertical="center" justifyLastLine="1"/>
    </xf>
    <xf numFmtId="0" fontId="0" fillId="0" borderId="41" xfId="0" applyFill="1" applyBorder="1" applyAlignment="1">
      <alignment horizontal="distributed" vertical="center" justifyLastLine="1"/>
    </xf>
    <xf numFmtId="0" fontId="0" fillId="0" borderId="71" xfId="0" applyFill="1" applyBorder="1" applyAlignment="1">
      <alignment horizontal="distributed" vertical="center" justifyLastLine="1"/>
    </xf>
    <xf numFmtId="0" fontId="6" fillId="0" borderId="50" xfId="0" applyFont="1" applyFill="1" applyBorder="1" applyAlignment="1">
      <alignment horizontal="distributed" vertical="center" indent="8"/>
    </xf>
    <xf numFmtId="0" fontId="6" fillId="0" borderId="30" xfId="0" applyFont="1" applyFill="1" applyBorder="1" applyAlignment="1">
      <alignment horizontal="distributed" vertical="center" indent="8"/>
    </xf>
    <xf numFmtId="0" fontId="6" fillId="0" borderId="51" xfId="0" applyFont="1" applyFill="1" applyBorder="1" applyAlignment="1">
      <alignment horizontal="distributed" vertical="center" indent="8"/>
    </xf>
    <xf numFmtId="0" fontId="4" fillId="0" borderId="69" xfId="0" applyFont="1" applyFill="1" applyBorder="1" applyAlignment="1">
      <alignment horizontal="distributed" vertical="center" justifyLastLine="1"/>
    </xf>
    <xf numFmtId="0" fontId="4" fillId="0" borderId="37" xfId="0" applyFont="1" applyFill="1" applyBorder="1" applyAlignment="1">
      <alignment horizontal="distributed" vertical="center" justifyLastLine="1"/>
    </xf>
    <xf numFmtId="0" fontId="0" fillId="0" borderId="70" xfId="0" applyFill="1" applyBorder="1" applyAlignment="1">
      <alignment horizontal="center" vertical="center" shrinkToFit="1"/>
    </xf>
    <xf numFmtId="0" fontId="0" fillId="0" borderId="30" xfId="0" applyFill="1" applyBorder="1" applyAlignment="1">
      <alignment horizontal="distributed" vertical="center" justifyLastLine="1"/>
    </xf>
    <xf numFmtId="0" fontId="0" fillId="0" borderId="51" xfId="0" applyFill="1" applyBorder="1" applyAlignment="1">
      <alignment horizontal="distributed" vertical="center" justifyLastLine="1"/>
    </xf>
    <xf numFmtId="0" fontId="0" fillId="0" borderId="70" xfId="0" applyFill="1" applyBorder="1" applyAlignment="1">
      <alignment horizontal="distributed" vertical="center" justifyLastLine="1"/>
    </xf>
    <xf numFmtId="0" fontId="11" fillId="0" borderId="70" xfId="0" applyFont="1" applyFill="1" applyBorder="1" applyAlignment="1">
      <alignment horizontal="distributed" vertical="center" justifyLastLine="1"/>
    </xf>
    <xf numFmtId="0" fontId="4" fillId="0" borderId="69" xfId="0" applyFont="1" applyFill="1" applyBorder="1" applyAlignment="1">
      <alignment horizontal="distributed" vertical="center" wrapText="1" shrinkToFit="1"/>
    </xf>
    <xf numFmtId="0" fontId="11" fillId="0" borderId="69"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38" xfId="0" applyFont="1" applyFill="1" applyBorder="1" applyAlignment="1">
      <alignment horizontal="distributed" vertical="center" justifyLastLine="1"/>
    </xf>
    <xf numFmtId="0" fontId="11" fillId="0" borderId="36" xfId="0" applyFont="1" applyFill="1" applyBorder="1" applyAlignment="1">
      <alignment horizontal="distributed" vertical="center" justifyLastLine="1"/>
    </xf>
    <xf numFmtId="0" fontId="11" fillId="0" borderId="69" xfId="0" applyFont="1" applyFill="1" applyBorder="1" applyAlignment="1">
      <alignment horizontal="distributed" vertical="center"/>
    </xf>
    <xf numFmtId="0" fontId="11" fillId="0" borderId="70" xfId="0" applyFont="1" applyFill="1" applyBorder="1" applyAlignment="1">
      <alignment horizontal="distributed" vertical="center"/>
    </xf>
    <xf numFmtId="0" fontId="11" fillId="0" borderId="37" xfId="0" applyFont="1" applyFill="1" applyBorder="1" applyAlignment="1">
      <alignment horizontal="distributed" vertical="center"/>
    </xf>
    <xf numFmtId="0" fontId="4" fillId="0" borderId="70" xfId="0" applyFont="1" applyFill="1" applyBorder="1" applyAlignment="1">
      <alignment horizontal="center" vertical="center" shrinkToFit="1"/>
    </xf>
    <xf numFmtId="0" fontId="4" fillId="0" borderId="0" xfId="0" applyFont="1" applyFill="1" applyBorder="1" applyAlignment="1">
      <alignment horizontal="distributed" vertical="center" justifyLastLine="1"/>
    </xf>
    <xf numFmtId="0" fontId="4" fillId="0" borderId="69" xfId="0" applyFont="1" applyFill="1" applyBorder="1" applyAlignment="1">
      <alignment horizontal="distributed" vertical="center" wrapText="1" justifyLastLine="1"/>
    </xf>
    <xf numFmtId="0" fontId="4" fillId="0" borderId="70" xfId="0" applyFont="1" applyFill="1" applyBorder="1" applyAlignment="1">
      <alignment horizontal="distributed" vertical="center" wrapText="1" justifyLastLine="1"/>
    </xf>
    <xf numFmtId="0" fontId="0" fillId="0" borderId="70" xfId="0" applyFill="1" applyBorder="1" applyAlignment="1">
      <alignment horizontal="distributed" vertical="center" wrapText="1" justifyLastLine="1"/>
    </xf>
    <xf numFmtId="0" fontId="4" fillId="0" borderId="38" xfId="0" applyFont="1" applyFill="1" applyBorder="1" applyAlignment="1">
      <alignment horizontal="distributed" vertical="center" justifyLastLine="1"/>
    </xf>
    <xf numFmtId="0" fontId="4" fillId="0" borderId="36" xfId="0" applyFont="1" applyFill="1" applyBorder="1" applyAlignment="1">
      <alignment horizontal="distributed" vertical="center" justifyLastLine="1"/>
    </xf>
    <xf numFmtId="0" fontId="4" fillId="0" borderId="70" xfId="0" applyFont="1" applyFill="1" applyBorder="1" applyAlignment="1">
      <alignment horizontal="center" vertical="center" justifyLastLine="1"/>
    </xf>
    <xf numFmtId="0" fontId="0" fillId="0" borderId="37" xfId="0" applyFill="1" applyBorder="1"/>
    <xf numFmtId="0" fontId="0" fillId="0" borderId="70" xfId="0" applyFill="1" applyBorder="1"/>
    <xf numFmtId="0" fontId="0" fillId="0" borderId="38" xfId="0" applyFill="1" applyBorder="1" applyAlignment="1">
      <alignment horizontal="distributed" vertical="center" justifyLastLine="1"/>
    </xf>
    <xf numFmtId="0" fontId="0" fillId="0" borderId="36" xfId="0" applyFill="1" applyBorder="1" applyAlignment="1">
      <alignment horizontal="distributed" vertical="center" justifyLastLine="1"/>
    </xf>
    <xf numFmtId="0" fontId="4" fillId="0" borderId="6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71" xfId="0" applyFont="1" applyFill="1" applyBorder="1" applyAlignment="1">
      <alignment horizontal="center" vertical="center"/>
    </xf>
    <xf numFmtId="0" fontId="7" fillId="0" borderId="69" xfId="0" applyFont="1" applyFill="1" applyBorder="1" applyAlignment="1">
      <alignment horizontal="center" vertical="center" shrinkToFit="1"/>
    </xf>
    <xf numFmtId="0" fontId="43" fillId="0" borderId="37" xfId="0" applyFont="1" applyFill="1" applyBorder="1" applyAlignment="1">
      <alignment shrinkToFit="1"/>
    </xf>
    <xf numFmtId="0" fontId="43" fillId="0" borderId="70" xfId="0" applyFont="1" applyFill="1" applyBorder="1" applyAlignment="1">
      <alignment shrinkToFit="1"/>
    </xf>
    <xf numFmtId="0" fontId="4" fillId="0" borderId="69" xfId="0" applyFont="1" applyFill="1" applyBorder="1" applyAlignment="1">
      <alignment horizontal="center" vertical="distributed" textRotation="255" justifyLastLine="1"/>
    </xf>
    <xf numFmtId="0" fontId="4" fillId="0" borderId="37" xfId="0" applyFont="1" applyFill="1" applyBorder="1" applyAlignment="1">
      <alignment horizontal="center" vertical="distributed" textRotation="255" justifyLastLine="1"/>
    </xf>
    <xf numFmtId="0" fontId="4" fillId="0" borderId="70" xfId="0" applyFont="1" applyFill="1" applyBorder="1" applyAlignment="1">
      <alignment horizontal="center" vertical="distributed" textRotation="255" justifyLastLine="1"/>
    </xf>
    <xf numFmtId="0" fontId="3" fillId="0" borderId="0" xfId="0" applyFont="1" applyFill="1" applyAlignment="1">
      <alignment horizontal="center" vertical="center"/>
    </xf>
    <xf numFmtId="0" fontId="0" fillId="0" borderId="0" xfId="0" applyFill="1" applyAlignment="1">
      <alignment horizont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0" xfId="0" applyFont="1" applyFill="1" applyBorder="1" applyAlignment="1">
      <alignment horizontal="right"/>
    </xf>
    <xf numFmtId="0" fontId="0" fillId="0" borderId="37" xfId="0" applyFill="1" applyBorder="1" applyAlignment="1">
      <alignment horizontal="center" vertical="center"/>
    </xf>
    <xf numFmtId="0" fontId="0" fillId="0" borderId="70" xfId="0" applyFill="1" applyBorder="1" applyAlignment="1">
      <alignment horizontal="center" vertical="center"/>
    </xf>
    <xf numFmtId="0" fontId="11" fillId="0" borderId="69" xfId="0" applyFont="1" applyFill="1" applyBorder="1" applyAlignment="1">
      <alignment horizontal="center" vertical="center" wrapText="1" shrinkToFit="1"/>
    </xf>
    <xf numFmtId="0" fontId="12" fillId="0" borderId="37" xfId="0" applyFont="1" applyFill="1" applyBorder="1" applyAlignment="1">
      <alignment horizontal="center" vertical="center" shrinkToFit="1"/>
    </xf>
    <xf numFmtId="0" fontId="12" fillId="0" borderId="70"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66" xfId="0" applyBorder="1" applyAlignment="1">
      <alignment horizontal="distributed" vertical="center" justifyLastLine="1"/>
    </xf>
    <xf numFmtId="0" fontId="0" fillId="0" borderId="71" xfId="0" applyBorder="1" applyAlignment="1">
      <alignment horizontal="distributed" vertical="center" justifyLastLine="1"/>
    </xf>
    <xf numFmtId="0" fontId="7" fillId="0" borderId="36" xfId="0" applyFont="1" applyFill="1" applyBorder="1" applyAlignment="1">
      <alignment horizontal="center" vertical="center"/>
    </xf>
    <xf numFmtId="0" fontId="7" fillId="0" borderId="71" xfId="0" applyFont="1" applyFill="1" applyBorder="1" applyAlignment="1">
      <alignment horizontal="center" vertical="center"/>
    </xf>
    <xf numFmtId="0" fontId="0" fillId="0" borderId="37" xfId="0" applyFill="1" applyBorder="1" applyAlignment="1">
      <alignment shrinkToFit="1"/>
    </xf>
    <xf numFmtId="0" fontId="0" fillId="0" borderId="70" xfId="0" applyFill="1" applyBorder="1" applyAlignment="1">
      <alignment shrinkToFit="1"/>
    </xf>
    <xf numFmtId="0" fontId="4" fillId="0" borderId="67" xfId="0" applyFont="1" applyFill="1" applyBorder="1" applyAlignment="1">
      <alignment horizontal="center" vertical="distributed" textRotation="255" justifyLastLine="1"/>
    </xf>
    <xf numFmtId="0" fontId="4" fillId="0" borderId="38" xfId="0" applyFont="1" applyFill="1" applyBorder="1" applyAlignment="1">
      <alignment horizontal="center" vertical="distributed" textRotation="255" justifyLastLine="1"/>
    </xf>
    <xf numFmtId="0" fontId="4" fillId="0" borderId="66" xfId="0" applyFont="1" applyFill="1" applyBorder="1" applyAlignment="1">
      <alignment horizontal="center" vertical="distributed" textRotation="255" justifyLastLine="1"/>
    </xf>
    <xf numFmtId="0" fontId="11" fillId="0" borderId="43" xfId="0" applyFont="1" applyFill="1" applyBorder="1" applyAlignment="1">
      <alignment horizontal="distributed" vertical="center" justifyLastLine="1"/>
    </xf>
    <xf numFmtId="0" fontId="11" fillId="0" borderId="41" xfId="0" applyFont="1" applyFill="1" applyBorder="1" applyAlignment="1">
      <alignment horizontal="distributed" vertical="center" justifyLastLine="1"/>
    </xf>
    <xf numFmtId="0" fontId="0" fillId="0" borderId="72" xfId="0" applyBorder="1" applyAlignment="1">
      <alignment horizontal="distributed" vertical="center"/>
    </xf>
    <xf numFmtId="0" fontId="4" fillId="0" borderId="43" xfId="0" applyFont="1" applyFill="1" applyBorder="1" applyAlignment="1">
      <alignment horizontal="distributed" vertical="center" justifyLastLine="1"/>
    </xf>
    <xf numFmtId="0" fontId="4" fillId="0" borderId="41" xfId="0" applyFont="1" applyFill="1" applyBorder="1" applyAlignment="1">
      <alignment horizontal="distributed" vertical="center" justifyLastLine="1"/>
    </xf>
    <xf numFmtId="0" fontId="0" fillId="0" borderId="21" xfId="0" applyFill="1" applyBorder="1" applyAlignment="1">
      <alignment horizontal="distributed" vertical="center" justifyLastLine="1"/>
    </xf>
    <xf numFmtId="0" fontId="4" fillId="0" borderId="78" xfId="0" applyFont="1" applyFill="1" applyBorder="1" applyAlignment="1">
      <alignment horizontal="center" vertical="center" wrapText="1"/>
    </xf>
    <xf numFmtId="0" fontId="4" fillId="0" borderId="70" xfId="0" applyFont="1" applyFill="1" applyBorder="1" applyAlignment="1">
      <alignment horizontal="center" vertical="center" wrapText="1"/>
    </xf>
    <xf numFmtId="38" fontId="20" fillId="0" borderId="0" xfId="2" applyFont="1" applyFill="1" applyAlignment="1">
      <alignment horizontal="center"/>
    </xf>
    <xf numFmtId="38" fontId="21" fillId="0" borderId="21" xfId="2" applyFont="1" applyFill="1" applyBorder="1" applyAlignment="1">
      <alignment horizontal="distributed" vertical="center" justifyLastLine="1"/>
    </xf>
    <xf numFmtId="183" fontId="21" fillId="0" borderId="21" xfId="2" applyNumberFormat="1" applyFont="1" applyFill="1" applyBorder="1" applyAlignment="1">
      <alignment horizontal="center" vertical="center"/>
    </xf>
    <xf numFmtId="38" fontId="21" fillId="0" borderId="21" xfId="2"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xf>
    <xf numFmtId="0" fontId="6" fillId="0" borderId="43" xfId="0" applyFont="1" applyFill="1" applyBorder="1" applyAlignment="1">
      <alignment horizontal="distributed" vertical="center" justifyLastLine="1"/>
    </xf>
    <xf numFmtId="0" fontId="6" fillId="0" borderId="68" xfId="0" applyFont="1" applyFill="1" applyBorder="1" applyAlignment="1">
      <alignment horizontal="distributed" vertical="center" justifyLastLine="1"/>
    </xf>
    <xf numFmtId="0" fontId="6" fillId="0" borderId="66" xfId="0" applyFont="1" applyFill="1" applyBorder="1" applyAlignment="1">
      <alignment horizontal="distributed" vertical="center" justifyLastLine="1"/>
    </xf>
    <xf numFmtId="0" fontId="6" fillId="0" borderId="41" xfId="0" applyFont="1" applyFill="1" applyBorder="1" applyAlignment="1">
      <alignment horizontal="distributed" vertical="center" justifyLastLine="1"/>
    </xf>
    <xf numFmtId="0" fontId="6" fillId="0" borderId="71" xfId="0" applyFont="1" applyFill="1" applyBorder="1" applyAlignment="1">
      <alignment horizontal="distributed" vertical="center" justifyLastLine="1"/>
    </xf>
    <xf numFmtId="0" fontId="5" fillId="0" borderId="41" xfId="0" applyFont="1" applyFill="1" applyBorder="1" applyAlignment="1">
      <alignment horizontal="center" vertical="center"/>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43" xfId="0" applyFont="1" applyFill="1" applyBorder="1" applyAlignment="1">
      <alignment horizontal="center" vertical="center"/>
    </xf>
    <xf numFmtId="0" fontId="6" fillId="0" borderId="41" xfId="0" applyFont="1" applyFill="1" applyBorder="1" applyAlignment="1">
      <alignment horizontal="center" vertical="center"/>
    </xf>
    <xf numFmtId="0" fontId="31" fillId="0" borderId="0" xfId="0" applyFont="1" applyFill="1" applyAlignment="1">
      <alignment horizontal="center"/>
    </xf>
    <xf numFmtId="37" fontId="4" fillId="0" borderId="2" xfId="0" applyNumberFormat="1" applyFont="1" applyFill="1" applyBorder="1" applyAlignment="1">
      <alignment horizontal="center" vertical="center"/>
    </xf>
    <xf numFmtId="37" fontId="4" fillId="0" borderId="5" xfId="0" applyNumberFormat="1" applyFont="1" applyFill="1" applyBorder="1" applyAlignment="1">
      <alignment horizontal="center" vertical="center"/>
    </xf>
    <xf numFmtId="37" fontId="4" fillId="0" borderId="3" xfId="0" applyNumberFormat="1" applyFont="1" applyFill="1" applyBorder="1" applyAlignment="1">
      <alignment horizontal="center" vertical="center"/>
    </xf>
    <xf numFmtId="37" fontId="4" fillId="0" borderId="10" xfId="0" applyNumberFormat="1" applyFont="1" applyFill="1" applyBorder="1" applyAlignment="1">
      <alignment horizontal="center" vertical="center"/>
    </xf>
    <xf numFmtId="37" fontId="4" fillId="0" borderId="1" xfId="0" applyNumberFormat="1" applyFont="1" applyFill="1" applyBorder="1" applyAlignment="1">
      <alignment horizontal="center" vertical="center"/>
    </xf>
    <xf numFmtId="37" fontId="4" fillId="0" borderId="11" xfId="0" applyNumberFormat="1" applyFont="1"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0" borderId="11" xfId="0" applyFill="1" applyBorder="1" applyAlignment="1">
      <alignment horizontal="center" vertical="center"/>
    </xf>
    <xf numFmtId="37" fontId="4" fillId="0" borderId="42" xfId="0" applyNumberFormat="1" applyFont="1" applyFill="1" applyBorder="1" applyAlignment="1">
      <alignment horizontal="center" justifyLastLine="1"/>
    </xf>
    <xf numFmtId="37" fontId="4" fillId="0" borderId="34" xfId="0" applyNumberFormat="1" applyFont="1" applyFill="1" applyBorder="1" applyAlignment="1">
      <alignment horizontal="center" justifyLastLine="1"/>
    </xf>
    <xf numFmtId="37" fontId="4" fillId="0" borderId="55" xfId="0" applyNumberFormat="1" applyFont="1" applyFill="1" applyBorder="1" applyAlignment="1">
      <alignment horizontal="center" justifyLastLine="1"/>
    </xf>
    <xf numFmtId="37" fontId="4" fillId="0" borderId="47" xfId="0" applyNumberFormat="1" applyFont="1" applyFill="1" applyBorder="1" applyAlignment="1">
      <alignment horizontal="center" justifyLastLine="1"/>
    </xf>
    <xf numFmtId="37" fontId="4" fillId="0" borderId="48" xfId="0" applyNumberFormat="1" applyFont="1" applyFill="1" applyBorder="1" applyAlignment="1">
      <alignment horizontal="center" justifyLastLine="1"/>
    </xf>
    <xf numFmtId="37" fontId="4" fillId="0" borderId="47" xfId="0" applyNumberFormat="1" applyFont="1" applyFill="1" applyBorder="1" applyAlignment="1">
      <alignment horizontal="center"/>
    </xf>
    <xf numFmtId="37" fontId="4" fillId="0" borderId="34" xfId="0" applyNumberFormat="1" applyFont="1" applyFill="1" applyBorder="1" applyAlignment="1">
      <alignment horizontal="center"/>
    </xf>
    <xf numFmtId="37" fontId="4" fillId="0" borderId="48" xfId="0" applyNumberFormat="1" applyFont="1" applyFill="1" applyBorder="1" applyAlignment="1">
      <alignment horizont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3" fillId="0" borderId="0" xfId="0" applyFont="1" applyFill="1" applyAlignment="1" applyProtection="1">
      <alignment horizontal="center" vertical="center"/>
      <protection locked="0"/>
    </xf>
    <xf numFmtId="0" fontId="19" fillId="0" borderId="38" xfId="0" applyFont="1" applyFill="1" applyBorder="1" applyAlignment="1">
      <alignment horizontal="distributed" vertical="center" justifyLastLine="1"/>
    </xf>
    <xf numFmtId="0" fontId="12" fillId="0" borderId="36" xfId="0" applyFont="1" applyFill="1" applyBorder="1" applyAlignment="1">
      <alignment horizontal="distributed" vertical="center" justifyLastLine="1"/>
    </xf>
    <xf numFmtId="0" fontId="18" fillId="0" borderId="21" xfId="7" applyNumberFormat="1" applyFont="1" applyFill="1" applyBorder="1" applyAlignment="1" applyProtection="1">
      <alignment horizontal="distributed" vertical="center" justifyLastLine="1"/>
    </xf>
    <xf numFmtId="0" fontId="18" fillId="0" borderId="21" xfId="0" applyFont="1" applyFill="1" applyBorder="1" applyAlignment="1" applyProtection="1">
      <alignment horizontal="distributed" vertical="center" justifyLastLine="1"/>
    </xf>
    <xf numFmtId="0" fontId="29" fillId="0" borderId="21" xfId="5" applyNumberFormat="1" applyFont="1" applyFill="1" applyBorder="1" applyAlignment="1" applyProtection="1">
      <alignment horizontal="distributed" vertical="center" wrapText="1" justifyLastLine="1"/>
    </xf>
    <xf numFmtId="0" fontId="18" fillId="0" borderId="50" xfId="0" applyFont="1" applyFill="1" applyBorder="1" applyAlignment="1" applyProtection="1">
      <alignment horizontal="distributed" vertical="center" justifyLastLine="1"/>
    </xf>
    <xf numFmtId="0" fontId="29" fillId="0" borderId="50" xfId="5" applyNumberFormat="1" applyFont="1" applyFill="1" applyBorder="1" applyAlignment="1" applyProtection="1">
      <alignment horizontal="distributed" vertical="center" wrapText="1" justifyLastLine="1"/>
    </xf>
    <xf numFmtId="0" fontId="18" fillId="0" borderId="30" xfId="0" applyFont="1" applyFill="1" applyBorder="1" applyAlignment="1" applyProtection="1">
      <alignment horizontal="distributed" vertical="center" justifyLastLine="1"/>
    </xf>
    <xf numFmtId="0" fontId="18" fillId="0" borderId="67" xfId="7" applyNumberFormat="1" applyFont="1" applyFill="1" applyBorder="1" applyAlignment="1" applyProtection="1">
      <alignment horizontal="distributed" vertical="center" justifyLastLine="1"/>
    </xf>
    <xf numFmtId="0" fontId="18" fillId="0" borderId="68" xfId="0" applyFont="1" applyFill="1" applyBorder="1" applyAlignment="1" applyProtection="1">
      <alignment horizontal="distributed" vertical="center" justifyLastLine="1"/>
    </xf>
    <xf numFmtId="0" fontId="18" fillId="0" borderId="66" xfId="0" applyFont="1" applyFill="1" applyBorder="1" applyAlignment="1" applyProtection="1">
      <alignment horizontal="distributed" vertical="center" justifyLastLine="1"/>
    </xf>
    <xf numFmtId="0" fontId="18" fillId="0" borderId="71" xfId="0" applyFont="1" applyFill="1" applyBorder="1" applyAlignment="1" applyProtection="1">
      <alignment horizontal="distributed" vertical="center" justifyLastLine="1"/>
    </xf>
    <xf numFmtId="0" fontId="18" fillId="0" borderId="50" xfId="7" applyNumberFormat="1" applyFont="1" applyFill="1" applyBorder="1" applyAlignment="1" applyProtection="1">
      <alignment horizontal="distributed" vertical="center" justifyLastLine="1"/>
    </xf>
    <xf numFmtId="0" fontId="18" fillId="0" borderId="51" xfId="7" applyNumberFormat="1" applyFont="1" applyFill="1" applyBorder="1" applyAlignment="1" applyProtection="1">
      <alignment horizontal="distributed" vertical="center" justifyLastLine="1"/>
    </xf>
    <xf numFmtId="0" fontId="18" fillId="0" borderId="51" xfId="0" applyFont="1" applyFill="1" applyBorder="1" applyAlignment="1" applyProtection="1">
      <alignment horizontal="distributed" vertical="center" justifyLastLine="1"/>
    </xf>
    <xf numFmtId="0" fontId="29" fillId="0" borderId="38" xfId="5" applyNumberFormat="1" applyFont="1" applyFill="1" applyBorder="1" applyAlignment="1" applyProtection="1">
      <alignment horizontal="distributed" vertical="center" wrapText="1" justifyLastLine="1"/>
    </xf>
    <xf numFmtId="0" fontId="18" fillId="0" borderId="0" xfId="0" applyFont="1" applyFill="1" applyBorder="1" applyAlignment="1" applyProtection="1">
      <alignment horizontal="distributed" vertical="center" justifyLastLine="1"/>
    </xf>
    <xf numFmtId="0" fontId="29" fillId="0" borderId="51" xfId="5" applyNumberFormat="1" applyFont="1" applyFill="1" applyBorder="1" applyAlignment="1" applyProtection="1">
      <alignment horizontal="distributed" vertical="center" wrapText="1" justifyLastLine="1"/>
    </xf>
    <xf numFmtId="0" fontId="29" fillId="0" borderId="69" xfId="5" applyNumberFormat="1" applyFont="1" applyFill="1" applyBorder="1" applyAlignment="1" applyProtection="1">
      <alignment horizontal="distributed" vertical="center" justifyLastLine="1"/>
    </xf>
    <xf numFmtId="0" fontId="29" fillId="0" borderId="37" xfId="5" applyNumberFormat="1" applyFont="1" applyFill="1" applyBorder="1" applyAlignment="1" applyProtection="1">
      <alignment horizontal="distributed" vertical="center" justifyLastLine="1"/>
    </xf>
    <xf numFmtId="0" fontId="29" fillId="0" borderId="70" xfId="5" applyNumberFormat="1" applyFont="1" applyFill="1" applyBorder="1" applyAlignment="1" applyProtection="1">
      <alignment horizontal="distributed" vertical="center" justifyLastLine="1"/>
    </xf>
    <xf numFmtId="0" fontId="19" fillId="0" borderId="66" xfId="0" applyFont="1" applyFill="1" applyBorder="1" applyAlignment="1">
      <alignment horizontal="distributed" vertical="center" justifyLastLine="1"/>
    </xf>
    <xf numFmtId="0" fontId="12" fillId="0" borderId="71" xfId="0" applyFont="1" applyFill="1" applyBorder="1" applyAlignment="1">
      <alignment horizontal="distributed" vertical="center" justifyLastLine="1"/>
    </xf>
    <xf numFmtId="0" fontId="29" fillId="0" borderId="67" xfId="5" applyNumberFormat="1" applyFont="1" applyFill="1" applyBorder="1" applyAlignment="1" applyProtection="1">
      <alignment horizontal="distributed" vertical="center" wrapText="1" justifyLastLine="1"/>
    </xf>
    <xf numFmtId="0" fontId="18" fillId="0" borderId="43" xfId="0" applyFont="1" applyFill="1" applyBorder="1" applyAlignment="1" applyProtection="1">
      <alignment horizontal="distributed" vertical="center" justifyLastLine="1"/>
    </xf>
    <xf numFmtId="0" fontId="29" fillId="0" borderId="69" xfId="5" applyNumberFormat="1" applyFont="1" applyFill="1" applyBorder="1" applyAlignment="1" applyProtection="1">
      <alignment horizontal="distributed" vertical="center" indent="1"/>
    </xf>
    <xf numFmtId="0" fontId="29" fillId="0" borderId="37" xfId="5" applyNumberFormat="1" applyFont="1" applyFill="1" applyBorder="1" applyAlignment="1" applyProtection="1">
      <alignment horizontal="distributed" vertical="center" indent="1"/>
    </xf>
    <xf numFmtId="0" fontId="29" fillId="0" borderId="70" xfId="5" applyNumberFormat="1" applyFont="1" applyFill="1" applyBorder="1" applyAlignment="1" applyProtection="1">
      <alignment horizontal="distributed" vertical="center" indent="1"/>
    </xf>
    <xf numFmtId="0" fontId="29" fillId="0" borderId="67" xfId="5" applyNumberFormat="1" applyFont="1" applyFill="1" applyBorder="1" applyAlignment="1" applyProtection="1">
      <alignment horizontal="distributed" vertical="center" justifyLastLine="1"/>
    </xf>
    <xf numFmtId="0" fontId="29" fillId="0" borderId="66" xfId="5" applyNumberFormat="1" applyFont="1" applyFill="1" applyBorder="1" applyAlignment="1" applyProtection="1">
      <alignment horizontal="distributed" vertical="center" justifyLastLine="1"/>
    </xf>
    <xf numFmtId="0" fontId="5" fillId="0" borderId="0" xfId="0" applyFont="1" applyFill="1" applyAlignment="1" applyProtection="1">
      <alignment horizontal="center" vertical="center"/>
      <protection locked="0"/>
    </xf>
    <xf numFmtId="0" fontId="6" fillId="0" borderId="69" xfId="0" applyFont="1" applyFill="1" applyBorder="1" applyAlignment="1">
      <alignment horizontal="center" vertical="center" justifyLastLine="1"/>
    </xf>
    <xf numFmtId="0" fontId="6" fillId="0" borderId="70" xfId="0" applyFont="1" applyFill="1" applyBorder="1" applyAlignment="1">
      <alignment horizontal="center" vertical="center" justifyLastLine="1"/>
    </xf>
  </cellXfs>
  <cellStyles count="9">
    <cellStyle name="ハイパーリンク" xfId="1" builtinId="8"/>
    <cellStyle name="桁区切り" xfId="2" builtinId="6"/>
    <cellStyle name="標準" xfId="0" builtinId="0"/>
    <cellStyle name="標準_Book1" xfId="3" xr:uid="{00000000-0005-0000-0000-000003000000}"/>
    <cellStyle name="標準_ktg" xfId="4" xr:uid="{00000000-0005-0000-0000-000004000000}"/>
    <cellStyle name="標準_Sheet3" xfId="5" xr:uid="{00000000-0005-0000-0000-000005000000}"/>
    <cellStyle name="標準_特定機能病院雛型" xfId="6" xr:uid="{00000000-0005-0000-0000-000006000000}"/>
    <cellStyle name="標準_薬剤負担金" xfId="7" xr:uid="{00000000-0005-0000-0000-000007000000}"/>
    <cellStyle name="標準_例言(1901診療分)＿HP用"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1295400</xdr:colOff>
      <xdr:row>0</xdr:row>
      <xdr:rowOff>0</xdr:rowOff>
    </xdr:from>
    <xdr:to>
      <xdr:col>1</xdr:col>
      <xdr:colOff>5448300</xdr:colOff>
      <xdr:row>0</xdr:row>
      <xdr:rowOff>0</xdr:rowOff>
    </xdr:to>
    <xdr:sp macro="" textlink="">
      <xdr:nvSpPr>
        <xdr:cNvPr id="39937" name="Line 1">
          <a:extLst>
            <a:ext uri="{FF2B5EF4-FFF2-40B4-BE49-F238E27FC236}">
              <a16:creationId xmlns:a16="http://schemas.microsoft.com/office/drawing/2014/main" id="{00000000-0008-0000-0000-0000019C0000}"/>
            </a:ext>
          </a:extLst>
        </xdr:cNvPr>
        <xdr:cNvSpPr>
          <a:spLocks noChangeShapeType="1"/>
        </xdr:cNvSpPr>
      </xdr:nvSpPr>
      <xdr:spPr bwMode="auto">
        <a:xfrm>
          <a:off x="1543050" y="0"/>
          <a:ext cx="4152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2828925</xdr:colOff>
      <xdr:row>0</xdr:row>
      <xdr:rowOff>0</xdr:rowOff>
    </xdr:from>
    <xdr:to>
      <xdr:col>1</xdr:col>
      <xdr:colOff>5448300</xdr:colOff>
      <xdr:row>0</xdr:row>
      <xdr:rowOff>0</xdr:rowOff>
    </xdr:to>
    <xdr:sp macro="" textlink="">
      <xdr:nvSpPr>
        <xdr:cNvPr id="39938" name="Line 2">
          <a:extLst>
            <a:ext uri="{FF2B5EF4-FFF2-40B4-BE49-F238E27FC236}">
              <a16:creationId xmlns:a16="http://schemas.microsoft.com/office/drawing/2014/main" id="{00000000-0008-0000-0000-0000029C0000}"/>
            </a:ext>
          </a:extLst>
        </xdr:cNvPr>
        <xdr:cNvSpPr>
          <a:spLocks noChangeShapeType="1"/>
        </xdr:cNvSpPr>
      </xdr:nvSpPr>
      <xdr:spPr bwMode="auto">
        <a:xfrm>
          <a:off x="3076575" y="0"/>
          <a:ext cx="26193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3533775</xdr:colOff>
      <xdr:row>0</xdr:row>
      <xdr:rowOff>0</xdr:rowOff>
    </xdr:from>
    <xdr:to>
      <xdr:col>1</xdr:col>
      <xdr:colOff>5448300</xdr:colOff>
      <xdr:row>0</xdr:row>
      <xdr:rowOff>0</xdr:rowOff>
    </xdr:to>
    <xdr:sp macro="" textlink="">
      <xdr:nvSpPr>
        <xdr:cNvPr id="39939" name="Line 3">
          <a:extLst>
            <a:ext uri="{FF2B5EF4-FFF2-40B4-BE49-F238E27FC236}">
              <a16:creationId xmlns:a16="http://schemas.microsoft.com/office/drawing/2014/main" id="{00000000-0008-0000-0000-0000039C0000}"/>
            </a:ext>
          </a:extLst>
        </xdr:cNvPr>
        <xdr:cNvSpPr>
          <a:spLocks noChangeShapeType="1"/>
        </xdr:cNvSpPr>
      </xdr:nvSpPr>
      <xdr:spPr bwMode="auto">
        <a:xfrm>
          <a:off x="3781425" y="0"/>
          <a:ext cx="1914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2533650</xdr:colOff>
      <xdr:row>0</xdr:row>
      <xdr:rowOff>0</xdr:rowOff>
    </xdr:from>
    <xdr:to>
      <xdr:col>1</xdr:col>
      <xdr:colOff>5448300</xdr:colOff>
      <xdr:row>0</xdr:row>
      <xdr:rowOff>0</xdr:rowOff>
    </xdr:to>
    <xdr:sp macro="" textlink="">
      <xdr:nvSpPr>
        <xdr:cNvPr id="39940" name="Line 4">
          <a:extLst>
            <a:ext uri="{FF2B5EF4-FFF2-40B4-BE49-F238E27FC236}">
              <a16:creationId xmlns:a16="http://schemas.microsoft.com/office/drawing/2014/main" id="{00000000-0008-0000-0000-0000049C0000}"/>
            </a:ext>
          </a:extLst>
        </xdr:cNvPr>
        <xdr:cNvSpPr>
          <a:spLocks noChangeShapeType="1"/>
        </xdr:cNvSpPr>
      </xdr:nvSpPr>
      <xdr:spPr bwMode="auto">
        <a:xfrm>
          <a:off x="2781300" y="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0</xdr:rowOff>
    </xdr:from>
    <xdr:to>
      <xdr:col>1</xdr:col>
      <xdr:colOff>5457825</xdr:colOff>
      <xdr:row>0</xdr:row>
      <xdr:rowOff>0</xdr:rowOff>
    </xdr:to>
    <xdr:sp macro="" textlink="">
      <xdr:nvSpPr>
        <xdr:cNvPr id="39941" name="Line 5">
          <a:extLst>
            <a:ext uri="{FF2B5EF4-FFF2-40B4-BE49-F238E27FC236}">
              <a16:creationId xmlns:a16="http://schemas.microsoft.com/office/drawing/2014/main" id="{00000000-0008-0000-0000-0000059C0000}"/>
            </a:ext>
          </a:extLst>
        </xdr:cNvPr>
        <xdr:cNvSpPr>
          <a:spLocks noChangeShapeType="1"/>
        </xdr:cNvSpPr>
      </xdr:nvSpPr>
      <xdr:spPr bwMode="auto">
        <a:xfrm>
          <a:off x="2124075" y="0"/>
          <a:ext cx="3581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1295400</xdr:colOff>
      <xdr:row>0</xdr:row>
      <xdr:rowOff>0</xdr:rowOff>
    </xdr:from>
    <xdr:to>
      <xdr:col>1</xdr:col>
      <xdr:colOff>5448300</xdr:colOff>
      <xdr:row>0</xdr:row>
      <xdr:rowOff>0</xdr:rowOff>
    </xdr:to>
    <xdr:sp macro="" textlink="">
      <xdr:nvSpPr>
        <xdr:cNvPr id="39942" name="Line 6">
          <a:extLst>
            <a:ext uri="{FF2B5EF4-FFF2-40B4-BE49-F238E27FC236}">
              <a16:creationId xmlns:a16="http://schemas.microsoft.com/office/drawing/2014/main" id="{00000000-0008-0000-0000-0000069C0000}"/>
            </a:ext>
          </a:extLst>
        </xdr:cNvPr>
        <xdr:cNvSpPr>
          <a:spLocks noChangeShapeType="1"/>
        </xdr:cNvSpPr>
      </xdr:nvSpPr>
      <xdr:spPr bwMode="auto">
        <a:xfrm>
          <a:off x="1543050" y="0"/>
          <a:ext cx="4152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2828925</xdr:colOff>
      <xdr:row>0</xdr:row>
      <xdr:rowOff>0</xdr:rowOff>
    </xdr:from>
    <xdr:to>
      <xdr:col>1</xdr:col>
      <xdr:colOff>5448300</xdr:colOff>
      <xdr:row>0</xdr:row>
      <xdr:rowOff>0</xdr:rowOff>
    </xdr:to>
    <xdr:sp macro="" textlink="">
      <xdr:nvSpPr>
        <xdr:cNvPr id="39943" name="Line 7">
          <a:extLst>
            <a:ext uri="{FF2B5EF4-FFF2-40B4-BE49-F238E27FC236}">
              <a16:creationId xmlns:a16="http://schemas.microsoft.com/office/drawing/2014/main" id="{00000000-0008-0000-0000-0000079C0000}"/>
            </a:ext>
          </a:extLst>
        </xdr:cNvPr>
        <xdr:cNvSpPr>
          <a:spLocks noChangeShapeType="1"/>
        </xdr:cNvSpPr>
      </xdr:nvSpPr>
      <xdr:spPr bwMode="auto">
        <a:xfrm>
          <a:off x="3076575" y="0"/>
          <a:ext cx="26193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3533775</xdr:colOff>
      <xdr:row>0</xdr:row>
      <xdr:rowOff>0</xdr:rowOff>
    </xdr:from>
    <xdr:to>
      <xdr:col>1</xdr:col>
      <xdr:colOff>5448300</xdr:colOff>
      <xdr:row>0</xdr:row>
      <xdr:rowOff>0</xdr:rowOff>
    </xdr:to>
    <xdr:sp macro="" textlink="">
      <xdr:nvSpPr>
        <xdr:cNvPr id="39944" name="Line 8">
          <a:extLst>
            <a:ext uri="{FF2B5EF4-FFF2-40B4-BE49-F238E27FC236}">
              <a16:creationId xmlns:a16="http://schemas.microsoft.com/office/drawing/2014/main" id="{00000000-0008-0000-0000-0000089C0000}"/>
            </a:ext>
          </a:extLst>
        </xdr:cNvPr>
        <xdr:cNvSpPr>
          <a:spLocks noChangeShapeType="1"/>
        </xdr:cNvSpPr>
      </xdr:nvSpPr>
      <xdr:spPr bwMode="auto">
        <a:xfrm>
          <a:off x="3781425" y="0"/>
          <a:ext cx="1914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2533650</xdr:colOff>
      <xdr:row>0</xdr:row>
      <xdr:rowOff>0</xdr:rowOff>
    </xdr:from>
    <xdr:to>
      <xdr:col>1</xdr:col>
      <xdr:colOff>5448300</xdr:colOff>
      <xdr:row>0</xdr:row>
      <xdr:rowOff>0</xdr:rowOff>
    </xdr:to>
    <xdr:sp macro="" textlink="">
      <xdr:nvSpPr>
        <xdr:cNvPr id="39945" name="Line 9">
          <a:extLst>
            <a:ext uri="{FF2B5EF4-FFF2-40B4-BE49-F238E27FC236}">
              <a16:creationId xmlns:a16="http://schemas.microsoft.com/office/drawing/2014/main" id="{00000000-0008-0000-0000-0000099C0000}"/>
            </a:ext>
          </a:extLst>
        </xdr:cNvPr>
        <xdr:cNvSpPr>
          <a:spLocks noChangeShapeType="1"/>
        </xdr:cNvSpPr>
      </xdr:nvSpPr>
      <xdr:spPr bwMode="auto">
        <a:xfrm>
          <a:off x="2781300" y="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0</xdr:rowOff>
    </xdr:from>
    <xdr:to>
      <xdr:col>1</xdr:col>
      <xdr:colOff>5457825</xdr:colOff>
      <xdr:row>0</xdr:row>
      <xdr:rowOff>0</xdr:rowOff>
    </xdr:to>
    <xdr:sp macro="" textlink="">
      <xdr:nvSpPr>
        <xdr:cNvPr id="39946" name="Line 10">
          <a:extLst>
            <a:ext uri="{FF2B5EF4-FFF2-40B4-BE49-F238E27FC236}">
              <a16:creationId xmlns:a16="http://schemas.microsoft.com/office/drawing/2014/main" id="{00000000-0008-0000-0000-00000A9C0000}"/>
            </a:ext>
          </a:extLst>
        </xdr:cNvPr>
        <xdr:cNvSpPr>
          <a:spLocks noChangeShapeType="1"/>
        </xdr:cNvSpPr>
      </xdr:nvSpPr>
      <xdr:spPr bwMode="auto">
        <a:xfrm>
          <a:off x="2124075" y="0"/>
          <a:ext cx="3581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9</xdr:row>
      <xdr:rowOff>28575</xdr:rowOff>
    </xdr:from>
    <xdr:to>
      <xdr:col>2</xdr:col>
      <xdr:colOff>257175</xdr:colOff>
      <xdr:row>55</xdr:row>
      <xdr:rowOff>142875</xdr:rowOff>
    </xdr:to>
    <xdr:sp macro="" textlink="">
      <xdr:nvSpPr>
        <xdr:cNvPr id="15362" name="AutoShape 2">
          <a:extLst>
            <a:ext uri="{FF2B5EF4-FFF2-40B4-BE49-F238E27FC236}">
              <a16:creationId xmlns:a16="http://schemas.microsoft.com/office/drawing/2014/main" id="{00000000-0008-0000-0200-0000023C0000}"/>
            </a:ext>
          </a:extLst>
        </xdr:cNvPr>
        <xdr:cNvSpPr>
          <a:spLocks/>
        </xdr:cNvSpPr>
      </xdr:nvSpPr>
      <xdr:spPr bwMode="auto">
        <a:xfrm>
          <a:off x="2200275" y="2295525"/>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47625</xdr:colOff>
      <xdr:row>9</xdr:row>
      <xdr:rowOff>19050</xdr:rowOff>
    </xdr:from>
    <xdr:to>
      <xdr:col>1</xdr:col>
      <xdr:colOff>266700</xdr:colOff>
      <xdr:row>55</xdr:row>
      <xdr:rowOff>133350</xdr:rowOff>
    </xdr:to>
    <xdr:sp macro="" textlink="">
      <xdr:nvSpPr>
        <xdr:cNvPr id="15364" name="AutoShape 4">
          <a:extLst>
            <a:ext uri="{FF2B5EF4-FFF2-40B4-BE49-F238E27FC236}">
              <a16:creationId xmlns:a16="http://schemas.microsoft.com/office/drawing/2014/main" id="{00000000-0008-0000-0200-0000043C0000}"/>
            </a:ext>
          </a:extLst>
        </xdr:cNvPr>
        <xdr:cNvSpPr>
          <a:spLocks/>
        </xdr:cNvSpPr>
      </xdr:nvSpPr>
      <xdr:spPr bwMode="auto">
        <a:xfrm>
          <a:off x="1085850" y="2286000"/>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xdr:row>
      <xdr:rowOff>0</xdr:rowOff>
    </xdr:from>
    <xdr:to>
      <xdr:col>0</xdr:col>
      <xdr:colOff>133350</xdr:colOff>
      <xdr:row>2</xdr:row>
      <xdr:rowOff>0</xdr:rowOff>
    </xdr:to>
    <xdr:sp macro="" textlink="">
      <xdr:nvSpPr>
        <xdr:cNvPr id="20481" name="Line 1">
          <a:extLst>
            <a:ext uri="{FF2B5EF4-FFF2-40B4-BE49-F238E27FC236}">
              <a16:creationId xmlns:a16="http://schemas.microsoft.com/office/drawing/2014/main" id="{00000000-0008-0000-0E00-000001500000}"/>
            </a:ext>
          </a:extLst>
        </xdr:cNvPr>
        <xdr:cNvSpPr>
          <a:spLocks noChangeShapeType="1"/>
        </xdr:cNvSpPr>
      </xdr:nvSpPr>
      <xdr:spPr bwMode="auto">
        <a:xfrm flipH="1">
          <a:off x="47625" y="533400"/>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809625</xdr:colOff>
      <xdr:row>2</xdr:row>
      <xdr:rowOff>0</xdr:rowOff>
    </xdr:from>
    <xdr:to>
      <xdr:col>1</xdr:col>
      <xdr:colOff>895350</xdr:colOff>
      <xdr:row>2</xdr:row>
      <xdr:rowOff>0</xdr:rowOff>
    </xdr:to>
    <xdr:sp macro="" textlink="">
      <xdr:nvSpPr>
        <xdr:cNvPr id="20482" name="Line 2">
          <a:extLst>
            <a:ext uri="{FF2B5EF4-FFF2-40B4-BE49-F238E27FC236}">
              <a16:creationId xmlns:a16="http://schemas.microsoft.com/office/drawing/2014/main" id="{00000000-0008-0000-0E00-000002500000}"/>
            </a:ext>
          </a:extLst>
        </xdr:cNvPr>
        <xdr:cNvSpPr>
          <a:spLocks noChangeShapeType="1"/>
        </xdr:cNvSpPr>
      </xdr:nvSpPr>
      <xdr:spPr bwMode="auto">
        <a:xfrm flipH="1">
          <a:off x="1952625" y="533400"/>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91</xdr:row>
      <xdr:rowOff>0</xdr:rowOff>
    </xdr:from>
    <xdr:to>
      <xdr:col>0</xdr:col>
      <xdr:colOff>0</xdr:colOff>
      <xdr:row>91</xdr:row>
      <xdr:rowOff>0</xdr:rowOff>
    </xdr:to>
    <xdr:sp macro="" textlink="">
      <xdr:nvSpPr>
        <xdr:cNvPr id="30721" name="テキスト 2">
          <a:extLst>
            <a:ext uri="{FF2B5EF4-FFF2-40B4-BE49-F238E27FC236}">
              <a16:creationId xmlns:a16="http://schemas.microsoft.com/office/drawing/2014/main" id="{00000000-0008-0000-1C00-000001780000}"/>
            </a:ext>
          </a:extLst>
        </xdr:cNvPr>
        <xdr:cNvSpPr txBox="1">
          <a:spLocks noChangeArrowheads="1"/>
        </xdr:cNvSpPr>
      </xdr:nvSpPr>
      <xdr:spPr bwMode="auto">
        <a:xfrm>
          <a:off x="0" y="21964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保 険 者</a:t>
          </a:r>
        </a:p>
      </xdr:txBody>
    </xdr:sp>
    <xdr:clientData/>
  </xdr:twoCellAnchor>
  <xdr:twoCellAnchor>
    <xdr:from>
      <xdr:col>0</xdr:col>
      <xdr:colOff>0</xdr:colOff>
      <xdr:row>91</xdr:row>
      <xdr:rowOff>0</xdr:rowOff>
    </xdr:from>
    <xdr:to>
      <xdr:col>0</xdr:col>
      <xdr:colOff>0</xdr:colOff>
      <xdr:row>91</xdr:row>
      <xdr:rowOff>0</xdr:rowOff>
    </xdr:to>
    <xdr:sp macro="" textlink="">
      <xdr:nvSpPr>
        <xdr:cNvPr id="30722" name="テキスト 3">
          <a:extLst>
            <a:ext uri="{FF2B5EF4-FFF2-40B4-BE49-F238E27FC236}">
              <a16:creationId xmlns:a16="http://schemas.microsoft.com/office/drawing/2014/main" id="{00000000-0008-0000-1C00-000002780000}"/>
            </a:ext>
          </a:extLst>
        </xdr:cNvPr>
        <xdr:cNvSpPr txBox="1">
          <a:spLocks noChangeArrowheads="1"/>
        </xdr:cNvSpPr>
      </xdr:nvSpPr>
      <xdr:spPr bwMode="auto">
        <a:xfrm>
          <a:off x="0" y="21964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扶　養 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B1:B25"/>
  <sheetViews>
    <sheetView tabSelected="1" workbookViewId="0"/>
  </sheetViews>
  <sheetFormatPr defaultColWidth="8" defaultRowHeight="12"/>
  <cols>
    <col min="1" max="1" width="3.21875" style="713" customWidth="1"/>
    <col min="2" max="2" width="86" style="713" bestFit="1" customWidth="1"/>
    <col min="3" max="16384" width="8" style="713"/>
  </cols>
  <sheetData>
    <row r="1" spans="2:2" ht="27" customHeight="1">
      <c r="B1" s="712" t="s">
        <v>303</v>
      </c>
    </row>
    <row r="2" spans="2:2" ht="20.25" customHeight="1">
      <c r="B2" s="714"/>
    </row>
    <row r="3" spans="2:2" ht="20.25" customHeight="1">
      <c r="B3" s="715" t="s">
        <v>417</v>
      </c>
    </row>
    <row r="4" spans="2:2" ht="20.25" customHeight="1">
      <c r="B4" s="715" t="s">
        <v>419</v>
      </c>
    </row>
    <row r="5" spans="2:2" ht="20.25" customHeight="1">
      <c r="B5" s="715" t="s">
        <v>420</v>
      </c>
    </row>
    <row r="6" spans="2:2" ht="20.25" customHeight="1">
      <c r="B6" s="715" t="s">
        <v>421</v>
      </c>
    </row>
    <row r="7" spans="2:2" ht="20.25" customHeight="1">
      <c r="B7" s="715" t="s">
        <v>304</v>
      </c>
    </row>
    <row r="8" spans="2:2" ht="20.25" customHeight="1">
      <c r="B8" s="715" t="s">
        <v>328</v>
      </c>
    </row>
    <row r="9" spans="2:2" ht="20.25" customHeight="1">
      <c r="B9" s="715" t="s">
        <v>329</v>
      </c>
    </row>
    <row r="10" spans="2:2" ht="20.25" customHeight="1">
      <c r="B10" s="715" t="s">
        <v>418</v>
      </c>
    </row>
    <row r="11" spans="2:2" ht="20.25" customHeight="1">
      <c r="B11" s="715" t="s">
        <v>451</v>
      </c>
    </row>
    <row r="12" spans="2:2" ht="20.25" customHeight="1">
      <c r="B12" s="715" t="s">
        <v>305</v>
      </c>
    </row>
    <row r="13" spans="2:2" ht="20.25" customHeight="1">
      <c r="B13" s="715" t="s">
        <v>452</v>
      </c>
    </row>
    <row r="14" spans="2:2" ht="20.25" customHeight="1">
      <c r="B14" s="715" t="s">
        <v>453</v>
      </c>
    </row>
    <row r="15" spans="2:2" ht="20.25" customHeight="1">
      <c r="B15" s="715" t="s">
        <v>454</v>
      </c>
    </row>
    <row r="16" spans="2:2" ht="20.25" customHeight="1">
      <c r="B16" s="715" t="s">
        <v>455</v>
      </c>
    </row>
    <row r="17" spans="2:2" ht="20.25" customHeight="1">
      <c r="B17" s="715" t="s">
        <v>155</v>
      </c>
    </row>
    <row r="18" spans="2:2" ht="20.25" customHeight="1">
      <c r="B18" s="715" t="s">
        <v>156</v>
      </c>
    </row>
    <row r="19" spans="2:2" ht="20.25" customHeight="1">
      <c r="B19" s="715" t="s">
        <v>306</v>
      </c>
    </row>
    <row r="20" spans="2:2" ht="20.25" customHeight="1">
      <c r="B20" s="715" t="s">
        <v>307</v>
      </c>
    </row>
    <row r="21" spans="2:2" ht="20.25" customHeight="1">
      <c r="B21" s="715" t="s">
        <v>308</v>
      </c>
    </row>
    <row r="22" spans="2:2" ht="20.25" customHeight="1">
      <c r="B22" s="715" t="s">
        <v>309</v>
      </c>
    </row>
    <row r="23" spans="2:2" ht="20.25" customHeight="1">
      <c r="B23" s="715" t="s">
        <v>310</v>
      </c>
    </row>
    <row r="24" spans="2:2" ht="20.25" customHeight="1">
      <c r="B24" s="715" t="s">
        <v>311</v>
      </c>
    </row>
    <row r="25" spans="2:2" ht="18" customHeight="1">
      <c r="B25" s="704" t="s">
        <v>407</v>
      </c>
    </row>
  </sheetData>
  <customSheetViews>
    <customSheetView guid="{6F28069D-A7F4-41D2-AA1B-4487F97E36F1}" showPageBreaks="1" printArea="1" showRuler="0">
      <pageMargins left="0.78740157480314965" right="0.78740157480314965" top="0.98425196850393704" bottom="0.98425196850393704" header="0.51181102362204722" footer="0.51181102362204722"/>
      <pageSetup paperSize="9" orientation="portrait" horizontalDpi="4294967292" r:id="rId1"/>
      <headerFooter alignWithMargins="0"/>
    </customSheetView>
  </customSheetViews>
  <phoneticPr fontId="13"/>
  <pageMargins left="0.78740157480314965" right="0.78740157480314965" top="0.98425196850393704" bottom="0.98425196850393704" header="0.51181102362204722" footer="0.51181102362204722"/>
  <pageSetup paperSize="9" orientation="portrait" horizontalDpi="4294967292"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E57"/>
  <sheetViews>
    <sheetView workbookViewId="0">
      <selection activeCell="B9" sqref="B9"/>
    </sheetView>
  </sheetViews>
  <sheetFormatPr defaultColWidth="9" defaultRowHeight="13.2"/>
  <cols>
    <col min="1" max="1" width="14.88671875" style="187" customWidth="1"/>
    <col min="2" max="11" width="18.109375" style="186" customWidth="1"/>
    <col min="12" max="23" width="15.44140625" style="186" customWidth="1"/>
    <col min="24" max="31" width="22.6640625" style="186" customWidth="1"/>
    <col min="32" max="16384" width="9" style="186"/>
  </cols>
  <sheetData>
    <row r="1" spans="1:31" ht="28.5" customHeight="1">
      <c r="B1" s="184" t="s">
        <v>126</v>
      </c>
      <c r="C1" s="184"/>
      <c r="D1" s="184"/>
      <c r="E1" s="184"/>
      <c r="F1" s="184"/>
      <c r="G1" s="184"/>
      <c r="H1" s="184"/>
      <c r="I1" s="184"/>
      <c r="J1" s="184"/>
      <c r="K1" s="500"/>
      <c r="L1" s="184" t="s">
        <v>127</v>
      </c>
      <c r="M1" s="184"/>
      <c r="N1" s="184"/>
      <c r="O1" s="184"/>
      <c r="P1" s="184"/>
      <c r="Q1" s="184"/>
      <c r="R1" s="184"/>
      <c r="S1" s="184"/>
      <c r="T1" s="184"/>
      <c r="U1" s="184"/>
      <c r="V1" s="184"/>
      <c r="W1" s="500"/>
      <c r="X1" s="184" t="s">
        <v>127</v>
      </c>
      <c r="Y1" s="184"/>
      <c r="Z1" s="184"/>
      <c r="AA1" s="184"/>
      <c r="AB1" s="184"/>
      <c r="AC1" s="184"/>
      <c r="AD1" s="184"/>
      <c r="AE1" s="500"/>
    </row>
    <row r="2" spans="1:31">
      <c r="A2" s="443"/>
      <c r="K2" s="506" t="e">
        <f>"（"&amp;#REF!&amp;"年"&amp;#REF!&amp;"月診療分）"</f>
        <v>#REF!</v>
      </c>
      <c r="W2" s="506" t="e">
        <f>"（"&amp;#REF!&amp;"年"&amp;#REF!&amp;"月診療分）"</f>
        <v>#REF!</v>
      </c>
      <c r="AE2" s="506" t="e">
        <f>"（"&amp;#REF!&amp;"年"&amp;#REF!&amp;"月診療分）"</f>
        <v>#REF!</v>
      </c>
    </row>
    <row r="3" spans="1:31">
      <c r="A3" s="849" t="s">
        <v>577</v>
      </c>
      <c r="B3" s="791" t="s">
        <v>537</v>
      </c>
      <c r="C3" s="791"/>
      <c r="D3" s="792" t="s">
        <v>560</v>
      </c>
      <c r="E3" s="824"/>
      <c r="F3" s="824"/>
      <c r="G3" s="824"/>
      <c r="H3" s="824"/>
      <c r="I3" s="824"/>
      <c r="J3" s="824"/>
      <c r="K3" s="793"/>
      <c r="L3" s="792" t="s">
        <v>560</v>
      </c>
      <c r="M3" s="824"/>
      <c r="N3" s="824"/>
      <c r="O3" s="824"/>
      <c r="P3" s="791" t="s">
        <v>573</v>
      </c>
      <c r="Q3" s="791"/>
      <c r="R3" s="791"/>
      <c r="S3" s="791"/>
      <c r="T3" s="791" t="s">
        <v>479</v>
      </c>
      <c r="U3" s="791"/>
      <c r="V3" s="791"/>
      <c r="W3" s="791"/>
      <c r="X3" s="791" t="s">
        <v>245</v>
      </c>
      <c r="Y3" s="791"/>
      <c r="Z3" s="791"/>
      <c r="AA3" s="791"/>
      <c r="AB3" s="791" t="s">
        <v>569</v>
      </c>
      <c r="AC3" s="791"/>
      <c r="AD3" s="791"/>
      <c r="AE3" s="791"/>
    </row>
    <row r="4" spans="1:31">
      <c r="A4" s="850"/>
      <c r="B4" s="791"/>
      <c r="C4" s="791"/>
      <c r="D4" s="791" t="s">
        <v>544</v>
      </c>
      <c r="E4" s="791"/>
      <c r="F4" s="791"/>
      <c r="G4" s="791"/>
      <c r="H4" s="791" t="s">
        <v>565</v>
      </c>
      <c r="I4" s="791"/>
      <c r="J4" s="791"/>
      <c r="K4" s="791"/>
      <c r="L4" s="791" t="s">
        <v>566</v>
      </c>
      <c r="M4" s="791"/>
      <c r="N4" s="791"/>
      <c r="O4" s="791"/>
      <c r="P4" s="791"/>
      <c r="Q4" s="791"/>
      <c r="R4" s="791"/>
      <c r="S4" s="791"/>
      <c r="T4" s="791"/>
      <c r="U4" s="791"/>
      <c r="V4" s="791"/>
      <c r="W4" s="791"/>
      <c r="X4" s="791"/>
      <c r="Y4" s="791"/>
      <c r="Z4" s="791"/>
      <c r="AA4" s="791"/>
      <c r="AB4" s="791"/>
      <c r="AC4" s="791"/>
      <c r="AD4" s="791"/>
      <c r="AE4" s="791"/>
    </row>
    <row r="5" spans="1:31">
      <c r="A5" s="795"/>
      <c r="B5" s="192" t="s">
        <v>538</v>
      </c>
      <c r="C5" s="194" t="s">
        <v>539</v>
      </c>
      <c r="D5" s="192" t="s">
        <v>538</v>
      </c>
      <c r="E5" s="280" t="s">
        <v>561</v>
      </c>
      <c r="F5" s="192" t="s">
        <v>562</v>
      </c>
      <c r="G5" s="193" t="s">
        <v>539</v>
      </c>
      <c r="H5" s="192" t="s">
        <v>538</v>
      </c>
      <c r="I5" s="194" t="s">
        <v>561</v>
      </c>
      <c r="J5" s="192" t="s">
        <v>562</v>
      </c>
      <c r="K5" s="192" t="s">
        <v>539</v>
      </c>
      <c r="L5" s="192" t="s">
        <v>538</v>
      </c>
      <c r="M5" s="194" t="s">
        <v>561</v>
      </c>
      <c r="N5" s="192" t="s">
        <v>562</v>
      </c>
      <c r="O5" s="194" t="s">
        <v>539</v>
      </c>
      <c r="P5" s="192" t="s">
        <v>538</v>
      </c>
      <c r="Q5" s="194" t="s">
        <v>561</v>
      </c>
      <c r="R5" s="192" t="s">
        <v>562</v>
      </c>
      <c r="S5" s="194" t="s">
        <v>539</v>
      </c>
      <c r="T5" s="192" t="s">
        <v>538</v>
      </c>
      <c r="U5" s="220" t="s">
        <v>567</v>
      </c>
      <c r="V5" s="192" t="s">
        <v>562</v>
      </c>
      <c r="W5" s="192" t="s">
        <v>539</v>
      </c>
      <c r="X5" s="192" t="s">
        <v>538</v>
      </c>
      <c r="Y5" s="194" t="s">
        <v>218</v>
      </c>
      <c r="Z5" s="192" t="s">
        <v>568</v>
      </c>
      <c r="AA5" s="194" t="s">
        <v>539</v>
      </c>
      <c r="AB5" s="192" t="s">
        <v>538</v>
      </c>
      <c r="AC5" s="194" t="s">
        <v>561</v>
      </c>
      <c r="AD5" s="192" t="s">
        <v>571</v>
      </c>
      <c r="AE5" s="192" t="s">
        <v>539</v>
      </c>
    </row>
    <row r="6" spans="1:31">
      <c r="A6" s="204"/>
      <c r="B6" s="507" t="s">
        <v>540</v>
      </c>
      <c r="C6" s="196" t="s">
        <v>542</v>
      </c>
      <c r="D6" s="195" t="s">
        <v>540</v>
      </c>
      <c r="E6" s="458" t="s">
        <v>563</v>
      </c>
      <c r="F6" s="197" t="s">
        <v>641</v>
      </c>
      <c r="G6" s="458" t="s">
        <v>542</v>
      </c>
      <c r="H6" s="195" t="s">
        <v>540</v>
      </c>
      <c r="I6" s="458" t="s">
        <v>563</v>
      </c>
      <c r="J6" s="195" t="s">
        <v>641</v>
      </c>
      <c r="K6" s="195" t="s">
        <v>542</v>
      </c>
      <c r="L6" s="195" t="s">
        <v>540</v>
      </c>
      <c r="M6" s="196" t="s">
        <v>563</v>
      </c>
      <c r="N6" s="195" t="s">
        <v>641</v>
      </c>
      <c r="O6" s="196" t="s">
        <v>542</v>
      </c>
      <c r="P6" s="195" t="s">
        <v>540</v>
      </c>
      <c r="Q6" s="196" t="s">
        <v>563</v>
      </c>
      <c r="R6" s="195" t="s">
        <v>641</v>
      </c>
      <c r="S6" s="196" t="s">
        <v>542</v>
      </c>
      <c r="T6" s="195" t="s">
        <v>540</v>
      </c>
      <c r="U6" s="196" t="s">
        <v>575</v>
      </c>
      <c r="V6" s="195" t="s">
        <v>641</v>
      </c>
      <c r="W6" s="195" t="s">
        <v>542</v>
      </c>
      <c r="X6" s="195" t="s">
        <v>540</v>
      </c>
      <c r="Y6" s="196" t="s">
        <v>226</v>
      </c>
      <c r="Z6" s="195" t="s">
        <v>542</v>
      </c>
      <c r="AA6" s="196" t="s">
        <v>542</v>
      </c>
      <c r="AB6" s="195" t="s">
        <v>540</v>
      </c>
      <c r="AC6" s="196" t="s">
        <v>563</v>
      </c>
      <c r="AD6" s="195" t="s">
        <v>542</v>
      </c>
      <c r="AE6" s="195" t="s">
        <v>542</v>
      </c>
    </row>
    <row r="7" spans="1:31" s="200" customFormat="1" ht="18.899999999999999" customHeight="1">
      <c r="A7" s="384" t="e">
        <f>IF(#REF!&lt;=2,"平成"&amp;#REF!&amp;"年"&amp;#REF!&amp;"月","平成"&amp;#REF!&amp;"年"&amp;#REF!&amp;"月")</f>
        <v>#REF!</v>
      </c>
      <c r="B7" s="522">
        <v>4686219</v>
      </c>
      <c r="C7" s="410">
        <v>133863067.587</v>
      </c>
      <c r="D7" s="411">
        <v>2952500</v>
      </c>
      <c r="E7" s="410">
        <v>8862708</v>
      </c>
      <c r="F7" s="410">
        <v>11853896.216</v>
      </c>
      <c r="G7" s="410">
        <v>107984392.573</v>
      </c>
      <c r="H7" s="411">
        <v>167205</v>
      </c>
      <c r="I7" s="410">
        <v>3043034</v>
      </c>
      <c r="J7" s="411">
        <v>7255328.0219999999</v>
      </c>
      <c r="K7" s="410">
        <v>67204497.050999999</v>
      </c>
      <c r="L7" s="411">
        <v>2785295</v>
      </c>
      <c r="M7" s="410">
        <v>5819674</v>
      </c>
      <c r="N7" s="411">
        <v>4598568.1940000001</v>
      </c>
      <c r="O7" s="410">
        <v>40779895.522</v>
      </c>
      <c r="P7" s="411">
        <v>245278</v>
      </c>
      <c r="Q7" s="410">
        <v>581362</v>
      </c>
      <c r="R7" s="411">
        <v>403591.98100000003</v>
      </c>
      <c r="S7" s="410">
        <v>3507940.969</v>
      </c>
      <c r="T7" s="411">
        <v>1484579</v>
      </c>
      <c r="U7" s="410">
        <v>2231722</v>
      </c>
      <c r="V7" s="411">
        <v>2151750.1940000001</v>
      </c>
      <c r="W7" s="410">
        <v>18919896.829</v>
      </c>
      <c r="X7" s="411">
        <v>156168</v>
      </c>
      <c r="Y7" s="410">
        <v>7773643</v>
      </c>
      <c r="Z7" s="411">
        <v>5314360.1399999997</v>
      </c>
      <c r="AA7" s="410">
        <v>3204829.179</v>
      </c>
      <c r="AB7" s="411">
        <v>3862</v>
      </c>
      <c r="AC7" s="410">
        <v>28092</v>
      </c>
      <c r="AD7" s="411">
        <v>277305.33</v>
      </c>
      <c r="AE7" s="410">
        <v>246008.03700000001</v>
      </c>
    </row>
    <row r="8" spans="1:31" s="200" customFormat="1" ht="18.899999999999999" customHeight="1">
      <c r="A8" s="384" t="e">
        <f>IF(#REF!&lt;=2,"平成"&amp;#REF!&amp;"年"&amp;#REF!&amp;"月","平成"&amp;#REF!&amp;"年"&amp;#REF!&amp;"月")</f>
        <v>#REF!</v>
      </c>
      <c r="B8" s="522">
        <v>4870668</v>
      </c>
      <c r="C8" s="410">
        <v>140081316.33199999</v>
      </c>
      <c r="D8" s="411">
        <v>3063854</v>
      </c>
      <c r="E8" s="410">
        <v>9409789</v>
      </c>
      <c r="F8" s="410">
        <v>12364091.193</v>
      </c>
      <c r="G8" s="410">
        <v>112693007.024</v>
      </c>
      <c r="H8" s="411">
        <v>168527</v>
      </c>
      <c r="I8" s="410">
        <v>3201453</v>
      </c>
      <c r="J8" s="411">
        <v>7492914.5520000001</v>
      </c>
      <c r="K8" s="410">
        <v>69492902.754999995</v>
      </c>
      <c r="L8" s="411">
        <v>2895327</v>
      </c>
      <c r="M8" s="410">
        <v>6208336</v>
      </c>
      <c r="N8" s="411">
        <v>4871176.6409999998</v>
      </c>
      <c r="O8" s="410">
        <v>43200104.269000001</v>
      </c>
      <c r="P8" s="411">
        <v>259724</v>
      </c>
      <c r="Q8" s="410">
        <v>619595</v>
      </c>
      <c r="R8" s="411">
        <v>425421.44400000002</v>
      </c>
      <c r="S8" s="410">
        <v>3699965.4819999998</v>
      </c>
      <c r="T8" s="411">
        <v>1543122</v>
      </c>
      <c r="U8" s="410">
        <v>2365748</v>
      </c>
      <c r="V8" s="411">
        <v>2280459.7579999999</v>
      </c>
      <c r="W8" s="410">
        <v>20048802.789999999</v>
      </c>
      <c r="X8" s="411">
        <v>157562</v>
      </c>
      <c r="Y8" s="410">
        <v>8174333</v>
      </c>
      <c r="Z8" s="411">
        <v>5595510.46</v>
      </c>
      <c r="AA8" s="410">
        <v>3380256.5460000001</v>
      </c>
      <c r="AB8" s="411">
        <v>3968</v>
      </c>
      <c r="AC8" s="410">
        <v>29906</v>
      </c>
      <c r="AD8" s="411">
        <v>292123.25</v>
      </c>
      <c r="AE8" s="410">
        <v>259284.49</v>
      </c>
    </row>
    <row r="9" spans="1:31" s="200" customFormat="1" ht="18.899999999999999" customHeight="1">
      <c r="A9" s="389" t="e">
        <f>"平成"&amp;#REF!&amp;"年"&amp;#REF!&amp;"月"</f>
        <v>#REF!</v>
      </c>
      <c r="B9" s="414" t="e">
        <f>#REF!</f>
        <v>#REF!</v>
      </c>
      <c r="C9" s="413" t="e">
        <f>#REF!/1000</f>
        <v>#REF!</v>
      </c>
      <c r="D9" s="414" t="e">
        <f>#REF!</f>
        <v>#REF!</v>
      </c>
      <c r="E9" s="413" t="e">
        <f>#REF!</f>
        <v>#REF!</v>
      </c>
      <c r="F9" s="413" t="e">
        <f>#REF!/1000</f>
        <v>#REF!</v>
      </c>
      <c r="G9" s="413" t="e">
        <f>#REF!/1000</f>
        <v>#REF!</v>
      </c>
      <c r="H9" s="414" t="e">
        <f>#REF!</f>
        <v>#REF!</v>
      </c>
      <c r="I9" s="413" t="e">
        <f>#REF!</f>
        <v>#REF!</v>
      </c>
      <c r="J9" s="414" t="e">
        <f>#REF!/1000</f>
        <v>#REF!</v>
      </c>
      <c r="K9" s="413" t="e">
        <f>#REF!/1000</f>
        <v>#REF!</v>
      </c>
      <c r="L9" s="414" t="e">
        <f>#REF!</f>
        <v>#REF!</v>
      </c>
      <c r="M9" s="413" t="e">
        <f>#REF!</f>
        <v>#REF!</v>
      </c>
      <c r="N9" s="414" t="e">
        <f>#REF!/1000</f>
        <v>#REF!</v>
      </c>
      <c r="O9" s="413" t="e">
        <f>#REF!/1000</f>
        <v>#REF!</v>
      </c>
      <c r="P9" s="414" t="e">
        <f>#REF!</f>
        <v>#REF!</v>
      </c>
      <c r="Q9" s="413" t="e">
        <f>#REF!</f>
        <v>#REF!</v>
      </c>
      <c r="R9" s="414" t="e">
        <f>#REF!/1000</f>
        <v>#REF!</v>
      </c>
      <c r="S9" s="413" t="e">
        <f>#REF!/1000</f>
        <v>#REF!</v>
      </c>
      <c r="T9" s="414" t="e">
        <f>#REF!</f>
        <v>#REF!</v>
      </c>
      <c r="U9" s="413" t="e">
        <f>#REF!</f>
        <v>#REF!</v>
      </c>
      <c r="V9" s="414" t="e">
        <f>#REF!/1000</f>
        <v>#REF!</v>
      </c>
      <c r="W9" s="413" t="e">
        <f>#REF!/1000</f>
        <v>#REF!</v>
      </c>
      <c r="X9" s="414" t="e">
        <f>#REF!</f>
        <v>#REF!</v>
      </c>
      <c r="Y9" s="413" t="e">
        <f>#REF!</f>
        <v>#REF!</v>
      </c>
      <c r="Z9" s="414" t="e">
        <f>#REF!/1000</f>
        <v>#REF!</v>
      </c>
      <c r="AA9" s="413" t="e">
        <f>#REF!/1000</f>
        <v>#REF!</v>
      </c>
      <c r="AB9" s="414" t="e">
        <f>#REF!</f>
        <v>#REF!</v>
      </c>
      <c r="AC9" s="413" t="e">
        <f>#REF!</f>
        <v>#REF!</v>
      </c>
      <c r="AD9" s="414" t="e">
        <f>#REF!/1000</f>
        <v>#REF!</v>
      </c>
      <c r="AE9" s="413" t="e">
        <f>#REF!/1000</f>
        <v>#REF!</v>
      </c>
    </row>
    <row r="10" spans="1:31" s="283" customFormat="1">
      <c r="A10" s="292" t="s">
        <v>578</v>
      </c>
      <c r="B10" s="523" t="e">
        <f>#REF!</f>
        <v>#REF!</v>
      </c>
      <c r="C10" s="524" t="e">
        <f>#REF!/1000</f>
        <v>#REF!</v>
      </c>
      <c r="D10" s="523" t="e">
        <f>#REF!</f>
        <v>#REF!</v>
      </c>
      <c r="E10" s="524" t="e">
        <f>#REF!</f>
        <v>#REF!</v>
      </c>
      <c r="F10" s="523" t="e">
        <f>#REF!/1000</f>
        <v>#REF!</v>
      </c>
      <c r="G10" s="524" t="e">
        <f>#REF!/1000</f>
        <v>#REF!</v>
      </c>
      <c r="H10" s="523" t="e">
        <f>#REF!</f>
        <v>#REF!</v>
      </c>
      <c r="I10" s="524" t="e">
        <f>#REF!</f>
        <v>#REF!</v>
      </c>
      <c r="J10" s="524" t="e">
        <f>#REF!/1000</f>
        <v>#REF!</v>
      </c>
      <c r="K10" s="524" t="e">
        <f>#REF!/1000</f>
        <v>#REF!</v>
      </c>
      <c r="L10" s="524" t="e">
        <f>#REF!</f>
        <v>#REF!</v>
      </c>
      <c r="M10" s="524" t="e">
        <f>#REF!</f>
        <v>#REF!</v>
      </c>
      <c r="N10" s="524" t="e">
        <f>#REF!/1000</f>
        <v>#REF!</v>
      </c>
      <c r="O10" s="524" t="e">
        <f>#REF!/1000</f>
        <v>#REF!</v>
      </c>
      <c r="P10" s="524" t="e">
        <f>#REF!</f>
        <v>#REF!</v>
      </c>
      <c r="Q10" s="524" t="e">
        <f>#REF!</f>
        <v>#REF!</v>
      </c>
      <c r="R10" s="524" t="e">
        <f>#REF!/1000</f>
        <v>#REF!</v>
      </c>
      <c r="S10" s="524" t="e">
        <f>#REF!/1000</f>
        <v>#REF!</v>
      </c>
      <c r="T10" s="524" t="e">
        <f>#REF!</f>
        <v>#REF!</v>
      </c>
      <c r="U10" s="524" t="e">
        <f>#REF!</f>
        <v>#REF!</v>
      </c>
      <c r="V10" s="524" t="e">
        <f>#REF!/1000</f>
        <v>#REF!</v>
      </c>
      <c r="W10" s="524" t="e">
        <f>#REF!/1000</f>
        <v>#REF!</v>
      </c>
      <c r="X10" s="524" t="e">
        <f>#REF!</f>
        <v>#REF!</v>
      </c>
      <c r="Y10" s="524" t="e">
        <f>#REF!</f>
        <v>#REF!</v>
      </c>
      <c r="Z10" s="524" t="e">
        <f>#REF!/1000</f>
        <v>#REF!</v>
      </c>
      <c r="AA10" s="524" t="e">
        <f>#REF!/1000</f>
        <v>#REF!</v>
      </c>
      <c r="AB10" s="524" t="e">
        <f>#REF!</f>
        <v>#REF!</v>
      </c>
      <c r="AC10" s="524" t="e">
        <f>#REF!</f>
        <v>#REF!</v>
      </c>
      <c r="AD10" s="524" t="e">
        <f>#REF!/1000</f>
        <v>#REF!</v>
      </c>
      <c r="AE10" s="524" t="e">
        <f>#REF!/1000</f>
        <v>#REF!</v>
      </c>
    </row>
    <row r="11" spans="1:31" s="283" customFormat="1">
      <c r="A11" s="292" t="s">
        <v>579</v>
      </c>
      <c r="B11" s="523" t="e">
        <f>#REF!</f>
        <v>#REF!</v>
      </c>
      <c r="C11" s="524" t="e">
        <f>#REF!/1000</f>
        <v>#REF!</v>
      </c>
      <c r="D11" s="523" t="e">
        <f>#REF!</f>
        <v>#REF!</v>
      </c>
      <c r="E11" s="524" t="e">
        <f>#REF!</f>
        <v>#REF!</v>
      </c>
      <c r="F11" s="523" t="e">
        <f>#REF!/1000</f>
        <v>#REF!</v>
      </c>
      <c r="G11" s="524" t="e">
        <f>#REF!/1000</f>
        <v>#REF!</v>
      </c>
      <c r="H11" s="523" t="e">
        <f>#REF!</f>
        <v>#REF!</v>
      </c>
      <c r="I11" s="524" t="e">
        <f>#REF!</f>
        <v>#REF!</v>
      </c>
      <c r="J11" s="524" t="e">
        <f>#REF!/1000</f>
        <v>#REF!</v>
      </c>
      <c r="K11" s="524" t="e">
        <f>#REF!/1000</f>
        <v>#REF!</v>
      </c>
      <c r="L11" s="524" t="e">
        <f>#REF!</f>
        <v>#REF!</v>
      </c>
      <c r="M11" s="524" t="e">
        <f>#REF!</f>
        <v>#REF!</v>
      </c>
      <c r="N11" s="524" t="e">
        <f>#REF!/1000</f>
        <v>#REF!</v>
      </c>
      <c r="O11" s="524" t="e">
        <f>#REF!/1000</f>
        <v>#REF!</v>
      </c>
      <c r="P11" s="524" t="e">
        <f>#REF!</f>
        <v>#REF!</v>
      </c>
      <c r="Q11" s="524" t="e">
        <f>#REF!</f>
        <v>#REF!</v>
      </c>
      <c r="R11" s="524" t="e">
        <f>#REF!/1000</f>
        <v>#REF!</v>
      </c>
      <c r="S11" s="524" t="e">
        <f>#REF!/1000</f>
        <v>#REF!</v>
      </c>
      <c r="T11" s="524" t="e">
        <f>#REF!</f>
        <v>#REF!</v>
      </c>
      <c r="U11" s="524" t="e">
        <f>#REF!</f>
        <v>#REF!</v>
      </c>
      <c r="V11" s="524" t="e">
        <f>#REF!/1000</f>
        <v>#REF!</v>
      </c>
      <c r="W11" s="524" t="e">
        <f>#REF!/1000</f>
        <v>#REF!</v>
      </c>
      <c r="X11" s="524" t="e">
        <f>#REF!</f>
        <v>#REF!</v>
      </c>
      <c r="Y11" s="524" t="e">
        <f>#REF!</f>
        <v>#REF!</v>
      </c>
      <c r="Z11" s="524" t="e">
        <f>#REF!/1000</f>
        <v>#REF!</v>
      </c>
      <c r="AA11" s="524" t="e">
        <f>#REF!/1000</f>
        <v>#REF!</v>
      </c>
      <c r="AB11" s="524" t="e">
        <f>#REF!</f>
        <v>#REF!</v>
      </c>
      <c r="AC11" s="524" t="e">
        <f>#REF!</f>
        <v>#REF!</v>
      </c>
      <c r="AD11" s="524" t="e">
        <f>#REF!/1000</f>
        <v>#REF!</v>
      </c>
      <c r="AE11" s="524" t="e">
        <f>#REF!/1000</f>
        <v>#REF!</v>
      </c>
    </row>
    <row r="12" spans="1:31" s="283" customFormat="1">
      <c r="A12" s="292" t="s">
        <v>580</v>
      </c>
      <c r="B12" s="523" t="e">
        <f>#REF!</f>
        <v>#REF!</v>
      </c>
      <c r="C12" s="524" t="e">
        <f>#REF!/1000</f>
        <v>#REF!</v>
      </c>
      <c r="D12" s="523" t="e">
        <f>#REF!</f>
        <v>#REF!</v>
      </c>
      <c r="E12" s="524" t="e">
        <f>#REF!</f>
        <v>#REF!</v>
      </c>
      <c r="F12" s="523" t="e">
        <f>#REF!/1000</f>
        <v>#REF!</v>
      </c>
      <c r="G12" s="524" t="e">
        <f>#REF!/1000</f>
        <v>#REF!</v>
      </c>
      <c r="H12" s="523" t="e">
        <f>#REF!</f>
        <v>#REF!</v>
      </c>
      <c r="I12" s="524" t="e">
        <f>#REF!</f>
        <v>#REF!</v>
      </c>
      <c r="J12" s="524" t="e">
        <f>#REF!/1000</f>
        <v>#REF!</v>
      </c>
      <c r="K12" s="524" t="e">
        <f>#REF!/1000</f>
        <v>#REF!</v>
      </c>
      <c r="L12" s="524" t="e">
        <f>#REF!</f>
        <v>#REF!</v>
      </c>
      <c r="M12" s="524" t="e">
        <f>#REF!</f>
        <v>#REF!</v>
      </c>
      <c r="N12" s="524" t="e">
        <f>#REF!/1000</f>
        <v>#REF!</v>
      </c>
      <c r="O12" s="524" t="e">
        <f>#REF!/1000</f>
        <v>#REF!</v>
      </c>
      <c r="P12" s="524" t="e">
        <f>#REF!</f>
        <v>#REF!</v>
      </c>
      <c r="Q12" s="524" t="e">
        <f>#REF!</f>
        <v>#REF!</v>
      </c>
      <c r="R12" s="524" t="e">
        <f>#REF!/1000</f>
        <v>#REF!</v>
      </c>
      <c r="S12" s="524" t="e">
        <f>#REF!/1000</f>
        <v>#REF!</v>
      </c>
      <c r="T12" s="524" t="e">
        <f>#REF!</f>
        <v>#REF!</v>
      </c>
      <c r="U12" s="524" t="e">
        <f>#REF!</f>
        <v>#REF!</v>
      </c>
      <c r="V12" s="524" t="e">
        <f>#REF!/1000</f>
        <v>#REF!</v>
      </c>
      <c r="W12" s="524" t="e">
        <f>#REF!/1000</f>
        <v>#REF!</v>
      </c>
      <c r="X12" s="524" t="e">
        <f>#REF!</f>
        <v>#REF!</v>
      </c>
      <c r="Y12" s="524" t="e">
        <f>#REF!</f>
        <v>#REF!</v>
      </c>
      <c r="Z12" s="524" t="e">
        <f>#REF!/1000</f>
        <v>#REF!</v>
      </c>
      <c r="AA12" s="524" t="e">
        <f>#REF!/1000</f>
        <v>#REF!</v>
      </c>
      <c r="AB12" s="524" t="e">
        <f>#REF!</f>
        <v>#REF!</v>
      </c>
      <c r="AC12" s="524" t="e">
        <f>#REF!</f>
        <v>#REF!</v>
      </c>
      <c r="AD12" s="524" t="e">
        <f>#REF!/1000</f>
        <v>#REF!</v>
      </c>
      <c r="AE12" s="524" t="e">
        <f>#REF!/1000</f>
        <v>#REF!</v>
      </c>
    </row>
    <row r="13" spans="1:31" s="283" customFormat="1">
      <c r="A13" s="292" t="s">
        <v>581</v>
      </c>
      <c r="B13" s="523" t="e">
        <f>#REF!</f>
        <v>#REF!</v>
      </c>
      <c r="C13" s="524" t="e">
        <f>#REF!/1000</f>
        <v>#REF!</v>
      </c>
      <c r="D13" s="523" t="e">
        <f>#REF!</f>
        <v>#REF!</v>
      </c>
      <c r="E13" s="524" t="e">
        <f>#REF!</f>
        <v>#REF!</v>
      </c>
      <c r="F13" s="523" t="e">
        <f>#REF!/1000</f>
        <v>#REF!</v>
      </c>
      <c r="G13" s="524" t="e">
        <f>#REF!/1000</f>
        <v>#REF!</v>
      </c>
      <c r="H13" s="523" t="e">
        <f>#REF!</f>
        <v>#REF!</v>
      </c>
      <c r="I13" s="524" t="e">
        <f>#REF!</f>
        <v>#REF!</v>
      </c>
      <c r="J13" s="524" t="e">
        <f>#REF!/1000</f>
        <v>#REF!</v>
      </c>
      <c r="K13" s="524" t="e">
        <f>#REF!/1000</f>
        <v>#REF!</v>
      </c>
      <c r="L13" s="524" t="e">
        <f>#REF!</f>
        <v>#REF!</v>
      </c>
      <c r="M13" s="524" t="e">
        <f>#REF!</f>
        <v>#REF!</v>
      </c>
      <c r="N13" s="524" t="e">
        <f>#REF!/1000</f>
        <v>#REF!</v>
      </c>
      <c r="O13" s="524" t="e">
        <f>#REF!/1000</f>
        <v>#REF!</v>
      </c>
      <c r="P13" s="524" t="e">
        <f>#REF!</f>
        <v>#REF!</v>
      </c>
      <c r="Q13" s="524" t="e">
        <f>#REF!</f>
        <v>#REF!</v>
      </c>
      <c r="R13" s="524" t="e">
        <f>#REF!/1000</f>
        <v>#REF!</v>
      </c>
      <c r="S13" s="524" t="e">
        <f>#REF!/1000</f>
        <v>#REF!</v>
      </c>
      <c r="T13" s="524" t="e">
        <f>#REF!</f>
        <v>#REF!</v>
      </c>
      <c r="U13" s="524" t="e">
        <f>#REF!</f>
        <v>#REF!</v>
      </c>
      <c r="V13" s="524" t="e">
        <f>#REF!/1000</f>
        <v>#REF!</v>
      </c>
      <c r="W13" s="524" t="e">
        <f>#REF!/1000</f>
        <v>#REF!</v>
      </c>
      <c r="X13" s="524" t="e">
        <f>#REF!</f>
        <v>#REF!</v>
      </c>
      <c r="Y13" s="524" t="e">
        <f>#REF!</f>
        <v>#REF!</v>
      </c>
      <c r="Z13" s="524" t="e">
        <f>#REF!/1000</f>
        <v>#REF!</v>
      </c>
      <c r="AA13" s="524" t="e">
        <f>#REF!/1000</f>
        <v>#REF!</v>
      </c>
      <c r="AB13" s="524" t="e">
        <f>#REF!</f>
        <v>#REF!</v>
      </c>
      <c r="AC13" s="524" t="e">
        <f>#REF!</f>
        <v>#REF!</v>
      </c>
      <c r="AD13" s="524" t="e">
        <f>#REF!/1000</f>
        <v>#REF!</v>
      </c>
      <c r="AE13" s="524" t="e">
        <f>#REF!/1000</f>
        <v>#REF!</v>
      </c>
    </row>
    <row r="14" spans="1:31" s="283" customFormat="1">
      <c r="A14" s="292" t="s">
        <v>582</v>
      </c>
      <c r="B14" s="523" t="e">
        <f>#REF!</f>
        <v>#REF!</v>
      </c>
      <c r="C14" s="524" t="e">
        <f>#REF!/1000</f>
        <v>#REF!</v>
      </c>
      <c r="D14" s="523" t="e">
        <f>#REF!</f>
        <v>#REF!</v>
      </c>
      <c r="E14" s="524" t="e">
        <f>#REF!</f>
        <v>#REF!</v>
      </c>
      <c r="F14" s="523" t="e">
        <f>#REF!/1000</f>
        <v>#REF!</v>
      </c>
      <c r="G14" s="524" t="e">
        <f>#REF!/1000</f>
        <v>#REF!</v>
      </c>
      <c r="H14" s="523" t="e">
        <f>#REF!</f>
        <v>#REF!</v>
      </c>
      <c r="I14" s="524" t="e">
        <f>#REF!</f>
        <v>#REF!</v>
      </c>
      <c r="J14" s="524" t="e">
        <f>#REF!/1000</f>
        <v>#REF!</v>
      </c>
      <c r="K14" s="524" t="e">
        <f>#REF!/1000</f>
        <v>#REF!</v>
      </c>
      <c r="L14" s="524" t="e">
        <f>#REF!</f>
        <v>#REF!</v>
      </c>
      <c r="M14" s="524" t="e">
        <f>#REF!</f>
        <v>#REF!</v>
      </c>
      <c r="N14" s="524" t="e">
        <f>#REF!/1000</f>
        <v>#REF!</v>
      </c>
      <c r="O14" s="524" t="e">
        <f>#REF!/1000</f>
        <v>#REF!</v>
      </c>
      <c r="P14" s="524" t="e">
        <f>#REF!</f>
        <v>#REF!</v>
      </c>
      <c r="Q14" s="524" t="e">
        <f>#REF!</f>
        <v>#REF!</v>
      </c>
      <c r="R14" s="524" t="e">
        <f>#REF!/1000</f>
        <v>#REF!</v>
      </c>
      <c r="S14" s="524" t="e">
        <f>#REF!/1000</f>
        <v>#REF!</v>
      </c>
      <c r="T14" s="524" t="e">
        <f>#REF!</f>
        <v>#REF!</v>
      </c>
      <c r="U14" s="524" t="e">
        <f>#REF!</f>
        <v>#REF!</v>
      </c>
      <c r="V14" s="524" t="e">
        <f>#REF!/1000</f>
        <v>#REF!</v>
      </c>
      <c r="W14" s="524" t="e">
        <f>#REF!/1000</f>
        <v>#REF!</v>
      </c>
      <c r="X14" s="524" t="e">
        <f>#REF!</f>
        <v>#REF!</v>
      </c>
      <c r="Y14" s="524" t="e">
        <f>#REF!</f>
        <v>#REF!</v>
      </c>
      <c r="Z14" s="524" t="e">
        <f>#REF!/1000</f>
        <v>#REF!</v>
      </c>
      <c r="AA14" s="524" t="e">
        <f>#REF!/1000</f>
        <v>#REF!</v>
      </c>
      <c r="AB14" s="524" t="e">
        <f>#REF!</f>
        <v>#REF!</v>
      </c>
      <c r="AC14" s="524" t="e">
        <f>#REF!</f>
        <v>#REF!</v>
      </c>
      <c r="AD14" s="524" t="e">
        <f>#REF!/1000</f>
        <v>#REF!</v>
      </c>
      <c r="AE14" s="524" t="e">
        <f>#REF!/1000</f>
        <v>#REF!</v>
      </c>
    </row>
    <row r="15" spans="1:31" s="283" customFormat="1">
      <c r="A15" s="292" t="s">
        <v>583</v>
      </c>
      <c r="B15" s="523" t="e">
        <f>#REF!</f>
        <v>#REF!</v>
      </c>
      <c r="C15" s="524" t="e">
        <f>#REF!/1000</f>
        <v>#REF!</v>
      </c>
      <c r="D15" s="523" t="e">
        <f>#REF!</f>
        <v>#REF!</v>
      </c>
      <c r="E15" s="524" t="e">
        <f>#REF!</f>
        <v>#REF!</v>
      </c>
      <c r="F15" s="523" t="e">
        <f>#REF!/1000</f>
        <v>#REF!</v>
      </c>
      <c r="G15" s="524" t="e">
        <f>#REF!/1000</f>
        <v>#REF!</v>
      </c>
      <c r="H15" s="523" t="e">
        <f>#REF!</f>
        <v>#REF!</v>
      </c>
      <c r="I15" s="524" t="e">
        <f>#REF!</f>
        <v>#REF!</v>
      </c>
      <c r="J15" s="524" t="e">
        <f>#REF!/1000</f>
        <v>#REF!</v>
      </c>
      <c r="K15" s="524" t="e">
        <f>#REF!/1000</f>
        <v>#REF!</v>
      </c>
      <c r="L15" s="524" t="e">
        <f>#REF!</f>
        <v>#REF!</v>
      </c>
      <c r="M15" s="524" t="e">
        <f>#REF!</f>
        <v>#REF!</v>
      </c>
      <c r="N15" s="524" t="e">
        <f>#REF!/1000</f>
        <v>#REF!</v>
      </c>
      <c r="O15" s="524" t="e">
        <f>#REF!/1000</f>
        <v>#REF!</v>
      </c>
      <c r="P15" s="524" t="e">
        <f>#REF!</f>
        <v>#REF!</v>
      </c>
      <c r="Q15" s="524" t="e">
        <f>#REF!</f>
        <v>#REF!</v>
      </c>
      <c r="R15" s="524" t="e">
        <f>#REF!/1000</f>
        <v>#REF!</v>
      </c>
      <c r="S15" s="524" t="e">
        <f>#REF!/1000</f>
        <v>#REF!</v>
      </c>
      <c r="T15" s="524" t="e">
        <f>#REF!</f>
        <v>#REF!</v>
      </c>
      <c r="U15" s="524" t="e">
        <f>#REF!</f>
        <v>#REF!</v>
      </c>
      <c r="V15" s="524" t="e">
        <f>#REF!/1000</f>
        <v>#REF!</v>
      </c>
      <c r="W15" s="524" t="e">
        <f>#REF!/1000</f>
        <v>#REF!</v>
      </c>
      <c r="X15" s="524" t="e">
        <f>#REF!</f>
        <v>#REF!</v>
      </c>
      <c r="Y15" s="524" t="e">
        <f>#REF!</f>
        <v>#REF!</v>
      </c>
      <c r="Z15" s="524" t="e">
        <f>#REF!/1000</f>
        <v>#REF!</v>
      </c>
      <c r="AA15" s="524" t="e">
        <f>#REF!/1000</f>
        <v>#REF!</v>
      </c>
      <c r="AB15" s="524" t="e">
        <f>#REF!</f>
        <v>#REF!</v>
      </c>
      <c r="AC15" s="524" t="e">
        <f>#REF!</f>
        <v>#REF!</v>
      </c>
      <c r="AD15" s="524" t="e">
        <f>#REF!/1000</f>
        <v>#REF!</v>
      </c>
      <c r="AE15" s="524" t="e">
        <f>#REF!/1000</f>
        <v>#REF!</v>
      </c>
    </row>
    <row r="16" spans="1:31" s="283" customFormat="1">
      <c r="A16" s="402" t="s">
        <v>584</v>
      </c>
      <c r="B16" s="525" t="e">
        <f>#REF!</f>
        <v>#REF!</v>
      </c>
      <c r="C16" s="526" t="e">
        <f>#REF!/1000</f>
        <v>#REF!</v>
      </c>
      <c r="D16" s="525" t="e">
        <f>#REF!</f>
        <v>#REF!</v>
      </c>
      <c r="E16" s="526" t="e">
        <f>#REF!</f>
        <v>#REF!</v>
      </c>
      <c r="F16" s="525" t="e">
        <f>#REF!/1000</f>
        <v>#REF!</v>
      </c>
      <c r="G16" s="526" t="e">
        <f>#REF!/1000</f>
        <v>#REF!</v>
      </c>
      <c r="H16" s="525" t="e">
        <f>#REF!</f>
        <v>#REF!</v>
      </c>
      <c r="I16" s="526" t="e">
        <f>#REF!</f>
        <v>#REF!</v>
      </c>
      <c r="J16" s="526" t="e">
        <f>#REF!/1000</f>
        <v>#REF!</v>
      </c>
      <c r="K16" s="526" t="e">
        <f>#REF!/1000</f>
        <v>#REF!</v>
      </c>
      <c r="L16" s="526" t="e">
        <f>#REF!</f>
        <v>#REF!</v>
      </c>
      <c r="M16" s="526" t="e">
        <f>#REF!</f>
        <v>#REF!</v>
      </c>
      <c r="N16" s="526" t="e">
        <f>#REF!/1000</f>
        <v>#REF!</v>
      </c>
      <c r="O16" s="526" t="e">
        <f>#REF!/1000</f>
        <v>#REF!</v>
      </c>
      <c r="P16" s="526" t="e">
        <f>#REF!</f>
        <v>#REF!</v>
      </c>
      <c r="Q16" s="526" t="e">
        <f>#REF!</f>
        <v>#REF!</v>
      </c>
      <c r="R16" s="526" t="e">
        <f>#REF!/1000</f>
        <v>#REF!</v>
      </c>
      <c r="S16" s="526" t="e">
        <f>#REF!/1000</f>
        <v>#REF!</v>
      </c>
      <c r="T16" s="526" t="e">
        <f>#REF!</f>
        <v>#REF!</v>
      </c>
      <c r="U16" s="526" t="e">
        <f>#REF!</f>
        <v>#REF!</v>
      </c>
      <c r="V16" s="526" t="e">
        <f>#REF!/1000</f>
        <v>#REF!</v>
      </c>
      <c r="W16" s="526" t="e">
        <f>#REF!/1000</f>
        <v>#REF!</v>
      </c>
      <c r="X16" s="526" t="e">
        <f>#REF!</f>
        <v>#REF!</v>
      </c>
      <c r="Y16" s="526" t="e">
        <f>#REF!</f>
        <v>#REF!</v>
      </c>
      <c r="Z16" s="526" t="e">
        <f>#REF!/1000</f>
        <v>#REF!</v>
      </c>
      <c r="AA16" s="526" t="e">
        <f>#REF!/1000</f>
        <v>#REF!</v>
      </c>
      <c r="AB16" s="526" t="e">
        <f>#REF!</f>
        <v>#REF!</v>
      </c>
      <c r="AC16" s="526" t="e">
        <f>#REF!</f>
        <v>#REF!</v>
      </c>
      <c r="AD16" s="526" t="e">
        <f>#REF!/1000</f>
        <v>#REF!</v>
      </c>
      <c r="AE16" s="526" t="e">
        <f>#REF!/1000</f>
        <v>#REF!</v>
      </c>
    </row>
    <row r="17" spans="1:31" s="283" customFormat="1">
      <c r="A17" s="292" t="s">
        <v>585</v>
      </c>
      <c r="B17" s="523" t="e">
        <f>#REF!</f>
        <v>#REF!</v>
      </c>
      <c r="C17" s="524" t="e">
        <f>#REF!/1000</f>
        <v>#REF!</v>
      </c>
      <c r="D17" s="523" t="e">
        <f>#REF!</f>
        <v>#REF!</v>
      </c>
      <c r="E17" s="524" t="e">
        <f>#REF!</f>
        <v>#REF!</v>
      </c>
      <c r="F17" s="523" t="e">
        <f>#REF!/1000</f>
        <v>#REF!</v>
      </c>
      <c r="G17" s="524" t="e">
        <f>#REF!/1000</f>
        <v>#REF!</v>
      </c>
      <c r="H17" s="523" t="e">
        <f>#REF!</f>
        <v>#REF!</v>
      </c>
      <c r="I17" s="524" t="e">
        <f>#REF!</f>
        <v>#REF!</v>
      </c>
      <c r="J17" s="524" t="e">
        <f>#REF!/1000</f>
        <v>#REF!</v>
      </c>
      <c r="K17" s="524" t="e">
        <f>#REF!/1000</f>
        <v>#REF!</v>
      </c>
      <c r="L17" s="524" t="e">
        <f>#REF!</f>
        <v>#REF!</v>
      </c>
      <c r="M17" s="524" t="e">
        <f>#REF!</f>
        <v>#REF!</v>
      </c>
      <c r="N17" s="524" t="e">
        <f>#REF!/1000</f>
        <v>#REF!</v>
      </c>
      <c r="O17" s="524" t="e">
        <f>#REF!/1000</f>
        <v>#REF!</v>
      </c>
      <c r="P17" s="524" t="e">
        <f>#REF!</f>
        <v>#REF!</v>
      </c>
      <c r="Q17" s="524" t="e">
        <f>#REF!</f>
        <v>#REF!</v>
      </c>
      <c r="R17" s="524" t="e">
        <f>#REF!/1000</f>
        <v>#REF!</v>
      </c>
      <c r="S17" s="524" t="e">
        <f>#REF!/1000</f>
        <v>#REF!</v>
      </c>
      <c r="T17" s="524" t="e">
        <f>#REF!</f>
        <v>#REF!</v>
      </c>
      <c r="U17" s="524" t="e">
        <f>#REF!</f>
        <v>#REF!</v>
      </c>
      <c r="V17" s="524" t="e">
        <f>#REF!/1000</f>
        <v>#REF!</v>
      </c>
      <c r="W17" s="524" t="e">
        <f>#REF!/1000</f>
        <v>#REF!</v>
      </c>
      <c r="X17" s="524" t="e">
        <f>#REF!</f>
        <v>#REF!</v>
      </c>
      <c r="Y17" s="524" t="e">
        <f>#REF!</f>
        <v>#REF!</v>
      </c>
      <c r="Z17" s="524" t="e">
        <f>#REF!/1000</f>
        <v>#REF!</v>
      </c>
      <c r="AA17" s="524" t="e">
        <f>#REF!/1000</f>
        <v>#REF!</v>
      </c>
      <c r="AB17" s="524" t="e">
        <f>#REF!</f>
        <v>#REF!</v>
      </c>
      <c r="AC17" s="524" t="e">
        <f>#REF!</f>
        <v>#REF!</v>
      </c>
      <c r="AD17" s="524" t="e">
        <f>#REF!/1000</f>
        <v>#REF!</v>
      </c>
      <c r="AE17" s="524" t="e">
        <f>#REF!/1000</f>
        <v>#REF!</v>
      </c>
    </row>
    <row r="18" spans="1:31" s="283" customFormat="1">
      <c r="A18" s="292" t="s">
        <v>586</v>
      </c>
      <c r="B18" s="523" t="e">
        <f>#REF!</f>
        <v>#REF!</v>
      </c>
      <c r="C18" s="524" t="e">
        <f>#REF!/1000</f>
        <v>#REF!</v>
      </c>
      <c r="D18" s="523" t="e">
        <f>#REF!</f>
        <v>#REF!</v>
      </c>
      <c r="E18" s="524" t="e">
        <f>#REF!</f>
        <v>#REF!</v>
      </c>
      <c r="F18" s="523" t="e">
        <f>#REF!/1000</f>
        <v>#REF!</v>
      </c>
      <c r="G18" s="524" t="e">
        <f>#REF!/1000</f>
        <v>#REF!</v>
      </c>
      <c r="H18" s="523" t="e">
        <f>#REF!</f>
        <v>#REF!</v>
      </c>
      <c r="I18" s="524" t="e">
        <f>#REF!</f>
        <v>#REF!</v>
      </c>
      <c r="J18" s="524" t="e">
        <f>#REF!/1000</f>
        <v>#REF!</v>
      </c>
      <c r="K18" s="524" t="e">
        <f>#REF!/1000</f>
        <v>#REF!</v>
      </c>
      <c r="L18" s="524" t="e">
        <f>#REF!</f>
        <v>#REF!</v>
      </c>
      <c r="M18" s="524" t="e">
        <f>#REF!</f>
        <v>#REF!</v>
      </c>
      <c r="N18" s="524" t="e">
        <f>#REF!/1000</f>
        <v>#REF!</v>
      </c>
      <c r="O18" s="524" t="e">
        <f>#REF!/1000</f>
        <v>#REF!</v>
      </c>
      <c r="P18" s="524" t="e">
        <f>#REF!</f>
        <v>#REF!</v>
      </c>
      <c r="Q18" s="524" t="e">
        <f>#REF!</f>
        <v>#REF!</v>
      </c>
      <c r="R18" s="524" t="e">
        <f>#REF!/1000</f>
        <v>#REF!</v>
      </c>
      <c r="S18" s="524" t="e">
        <f>#REF!/1000</f>
        <v>#REF!</v>
      </c>
      <c r="T18" s="524" t="e">
        <f>#REF!</f>
        <v>#REF!</v>
      </c>
      <c r="U18" s="524" t="e">
        <f>#REF!</f>
        <v>#REF!</v>
      </c>
      <c r="V18" s="524" t="e">
        <f>#REF!/1000</f>
        <v>#REF!</v>
      </c>
      <c r="W18" s="524" t="e">
        <f>#REF!/1000</f>
        <v>#REF!</v>
      </c>
      <c r="X18" s="524" t="e">
        <f>#REF!</f>
        <v>#REF!</v>
      </c>
      <c r="Y18" s="524" t="e">
        <f>#REF!</f>
        <v>#REF!</v>
      </c>
      <c r="Z18" s="524" t="e">
        <f>#REF!/1000</f>
        <v>#REF!</v>
      </c>
      <c r="AA18" s="524" t="e">
        <f>#REF!/1000</f>
        <v>#REF!</v>
      </c>
      <c r="AB18" s="524" t="e">
        <f>#REF!</f>
        <v>#REF!</v>
      </c>
      <c r="AC18" s="524" t="e">
        <f>#REF!</f>
        <v>#REF!</v>
      </c>
      <c r="AD18" s="524" t="e">
        <f>#REF!/1000</f>
        <v>#REF!</v>
      </c>
      <c r="AE18" s="524" t="e">
        <f>#REF!/1000</f>
        <v>#REF!</v>
      </c>
    </row>
    <row r="19" spans="1:31" s="283" customFormat="1">
      <c r="A19" s="292" t="s">
        <v>587</v>
      </c>
      <c r="B19" s="523" t="e">
        <f>#REF!</f>
        <v>#REF!</v>
      </c>
      <c r="C19" s="524" t="e">
        <f>#REF!/1000</f>
        <v>#REF!</v>
      </c>
      <c r="D19" s="523" t="e">
        <f>#REF!</f>
        <v>#REF!</v>
      </c>
      <c r="E19" s="524" t="e">
        <f>#REF!</f>
        <v>#REF!</v>
      </c>
      <c r="F19" s="523" t="e">
        <f>#REF!/1000</f>
        <v>#REF!</v>
      </c>
      <c r="G19" s="524" t="e">
        <f>#REF!/1000</f>
        <v>#REF!</v>
      </c>
      <c r="H19" s="523" t="e">
        <f>#REF!</f>
        <v>#REF!</v>
      </c>
      <c r="I19" s="524" t="e">
        <f>#REF!</f>
        <v>#REF!</v>
      </c>
      <c r="J19" s="524" t="e">
        <f>#REF!/1000</f>
        <v>#REF!</v>
      </c>
      <c r="K19" s="524" t="e">
        <f>#REF!/1000</f>
        <v>#REF!</v>
      </c>
      <c r="L19" s="524" t="e">
        <f>#REF!</f>
        <v>#REF!</v>
      </c>
      <c r="M19" s="524" t="e">
        <f>#REF!</f>
        <v>#REF!</v>
      </c>
      <c r="N19" s="524" t="e">
        <f>#REF!/1000</f>
        <v>#REF!</v>
      </c>
      <c r="O19" s="524" t="e">
        <f>#REF!/1000</f>
        <v>#REF!</v>
      </c>
      <c r="P19" s="524" t="e">
        <f>#REF!</f>
        <v>#REF!</v>
      </c>
      <c r="Q19" s="524" t="e">
        <f>#REF!</f>
        <v>#REF!</v>
      </c>
      <c r="R19" s="524" t="e">
        <f>#REF!/1000</f>
        <v>#REF!</v>
      </c>
      <c r="S19" s="524" t="e">
        <f>#REF!/1000</f>
        <v>#REF!</v>
      </c>
      <c r="T19" s="524" t="e">
        <f>#REF!</f>
        <v>#REF!</v>
      </c>
      <c r="U19" s="524" t="e">
        <f>#REF!</f>
        <v>#REF!</v>
      </c>
      <c r="V19" s="524" t="e">
        <f>#REF!/1000</f>
        <v>#REF!</v>
      </c>
      <c r="W19" s="524" t="e">
        <f>#REF!/1000</f>
        <v>#REF!</v>
      </c>
      <c r="X19" s="524" t="e">
        <f>#REF!</f>
        <v>#REF!</v>
      </c>
      <c r="Y19" s="524" t="e">
        <f>#REF!</f>
        <v>#REF!</v>
      </c>
      <c r="Z19" s="524" t="e">
        <f>#REF!/1000</f>
        <v>#REF!</v>
      </c>
      <c r="AA19" s="524" t="e">
        <f>#REF!/1000</f>
        <v>#REF!</v>
      </c>
      <c r="AB19" s="524" t="e">
        <f>#REF!</f>
        <v>#REF!</v>
      </c>
      <c r="AC19" s="524" t="e">
        <f>#REF!</f>
        <v>#REF!</v>
      </c>
      <c r="AD19" s="524" t="e">
        <f>#REF!/1000</f>
        <v>#REF!</v>
      </c>
      <c r="AE19" s="524" t="e">
        <f>#REF!/1000</f>
        <v>#REF!</v>
      </c>
    </row>
    <row r="20" spans="1:31" s="283" customFormat="1">
      <c r="A20" s="292" t="s">
        <v>588</v>
      </c>
      <c r="B20" s="523" t="e">
        <f>#REF!</f>
        <v>#REF!</v>
      </c>
      <c r="C20" s="524" t="e">
        <f>#REF!/1000</f>
        <v>#REF!</v>
      </c>
      <c r="D20" s="523" t="e">
        <f>#REF!</f>
        <v>#REF!</v>
      </c>
      <c r="E20" s="524" t="e">
        <f>#REF!</f>
        <v>#REF!</v>
      </c>
      <c r="F20" s="523" t="e">
        <f>#REF!/1000</f>
        <v>#REF!</v>
      </c>
      <c r="G20" s="524" t="e">
        <f>#REF!/1000</f>
        <v>#REF!</v>
      </c>
      <c r="H20" s="523" t="e">
        <f>#REF!</f>
        <v>#REF!</v>
      </c>
      <c r="I20" s="524" t="e">
        <f>#REF!</f>
        <v>#REF!</v>
      </c>
      <c r="J20" s="524" t="e">
        <f>#REF!/1000</f>
        <v>#REF!</v>
      </c>
      <c r="K20" s="524" t="e">
        <f>#REF!/1000</f>
        <v>#REF!</v>
      </c>
      <c r="L20" s="524" t="e">
        <f>#REF!</f>
        <v>#REF!</v>
      </c>
      <c r="M20" s="524" t="e">
        <f>#REF!</f>
        <v>#REF!</v>
      </c>
      <c r="N20" s="524" t="e">
        <f>#REF!/1000</f>
        <v>#REF!</v>
      </c>
      <c r="O20" s="524" t="e">
        <f>#REF!/1000</f>
        <v>#REF!</v>
      </c>
      <c r="P20" s="524" t="e">
        <f>#REF!</f>
        <v>#REF!</v>
      </c>
      <c r="Q20" s="524" t="e">
        <f>#REF!</f>
        <v>#REF!</v>
      </c>
      <c r="R20" s="524" t="e">
        <f>#REF!/1000</f>
        <v>#REF!</v>
      </c>
      <c r="S20" s="524" t="e">
        <f>#REF!/1000</f>
        <v>#REF!</v>
      </c>
      <c r="T20" s="524" t="e">
        <f>#REF!</f>
        <v>#REF!</v>
      </c>
      <c r="U20" s="524" t="e">
        <f>#REF!</f>
        <v>#REF!</v>
      </c>
      <c r="V20" s="524" t="e">
        <f>#REF!/1000</f>
        <v>#REF!</v>
      </c>
      <c r="W20" s="524" t="e">
        <f>#REF!/1000</f>
        <v>#REF!</v>
      </c>
      <c r="X20" s="524" t="e">
        <f>#REF!</f>
        <v>#REF!</v>
      </c>
      <c r="Y20" s="524" t="e">
        <f>#REF!</f>
        <v>#REF!</v>
      </c>
      <c r="Z20" s="524" t="e">
        <f>#REF!/1000</f>
        <v>#REF!</v>
      </c>
      <c r="AA20" s="524" t="e">
        <f>#REF!/1000</f>
        <v>#REF!</v>
      </c>
      <c r="AB20" s="524" t="e">
        <f>#REF!</f>
        <v>#REF!</v>
      </c>
      <c r="AC20" s="524" t="e">
        <f>#REF!</f>
        <v>#REF!</v>
      </c>
      <c r="AD20" s="524" t="e">
        <f>#REF!/1000</f>
        <v>#REF!</v>
      </c>
      <c r="AE20" s="524" t="e">
        <f>#REF!/1000</f>
        <v>#REF!</v>
      </c>
    </row>
    <row r="21" spans="1:31" s="283" customFormat="1">
      <c r="A21" s="402" t="s">
        <v>589</v>
      </c>
      <c r="B21" s="525" t="e">
        <f>#REF!</f>
        <v>#REF!</v>
      </c>
      <c r="C21" s="526" t="e">
        <f>#REF!/1000</f>
        <v>#REF!</v>
      </c>
      <c r="D21" s="525" t="e">
        <f>#REF!</f>
        <v>#REF!</v>
      </c>
      <c r="E21" s="526" t="e">
        <f>#REF!</f>
        <v>#REF!</v>
      </c>
      <c r="F21" s="525" t="e">
        <f>#REF!/1000</f>
        <v>#REF!</v>
      </c>
      <c r="G21" s="526" t="e">
        <f>#REF!/1000</f>
        <v>#REF!</v>
      </c>
      <c r="H21" s="525" t="e">
        <f>#REF!</f>
        <v>#REF!</v>
      </c>
      <c r="I21" s="526" t="e">
        <f>#REF!</f>
        <v>#REF!</v>
      </c>
      <c r="J21" s="526" t="e">
        <f>#REF!/1000</f>
        <v>#REF!</v>
      </c>
      <c r="K21" s="526" t="e">
        <f>#REF!/1000</f>
        <v>#REF!</v>
      </c>
      <c r="L21" s="526" t="e">
        <f>#REF!</f>
        <v>#REF!</v>
      </c>
      <c r="M21" s="526" t="e">
        <f>#REF!</f>
        <v>#REF!</v>
      </c>
      <c r="N21" s="526" t="e">
        <f>#REF!/1000</f>
        <v>#REF!</v>
      </c>
      <c r="O21" s="526" t="e">
        <f>#REF!/1000</f>
        <v>#REF!</v>
      </c>
      <c r="P21" s="526" t="e">
        <f>#REF!</f>
        <v>#REF!</v>
      </c>
      <c r="Q21" s="526" t="e">
        <f>#REF!</f>
        <v>#REF!</v>
      </c>
      <c r="R21" s="526" t="e">
        <f>#REF!/1000</f>
        <v>#REF!</v>
      </c>
      <c r="S21" s="526" t="e">
        <f>#REF!/1000</f>
        <v>#REF!</v>
      </c>
      <c r="T21" s="526" t="e">
        <f>#REF!</f>
        <v>#REF!</v>
      </c>
      <c r="U21" s="526" t="e">
        <f>#REF!</f>
        <v>#REF!</v>
      </c>
      <c r="V21" s="526" t="e">
        <f>#REF!/1000</f>
        <v>#REF!</v>
      </c>
      <c r="W21" s="526" t="e">
        <f>#REF!/1000</f>
        <v>#REF!</v>
      </c>
      <c r="X21" s="526" t="e">
        <f>#REF!</f>
        <v>#REF!</v>
      </c>
      <c r="Y21" s="526" t="e">
        <f>#REF!</f>
        <v>#REF!</v>
      </c>
      <c r="Z21" s="526" t="e">
        <f>#REF!/1000</f>
        <v>#REF!</v>
      </c>
      <c r="AA21" s="526" t="e">
        <f>#REF!/1000</f>
        <v>#REF!</v>
      </c>
      <c r="AB21" s="526" t="e">
        <f>#REF!</f>
        <v>#REF!</v>
      </c>
      <c r="AC21" s="526" t="e">
        <f>#REF!</f>
        <v>#REF!</v>
      </c>
      <c r="AD21" s="526" t="e">
        <f>#REF!/1000</f>
        <v>#REF!</v>
      </c>
      <c r="AE21" s="526" t="e">
        <f>#REF!/1000</f>
        <v>#REF!</v>
      </c>
    </row>
    <row r="22" spans="1:31" s="283" customFormat="1">
      <c r="A22" s="292" t="s">
        <v>590</v>
      </c>
      <c r="B22" s="523" t="e">
        <f>#REF!</f>
        <v>#REF!</v>
      </c>
      <c r="C22" s="524" t="e">
        <f>#REF!/1000</f>
        <v>#REF!</v>
      </c>
      <c r="D22" s="523" t="e">
        <f>#REF!</f>
        <v>#REF!</v>
      </c>
      <c r="E22" s="524" t="e">
        <f>#REF!</f>
        <v>#REF!</v>
      </c>
      <c r="F22" s="523" t="e">
        <f>#REF!/1000</f>
        <v>#REF!</v>
      </c>
      <c r="G22" s="524" t="e">
        <f>#REF!/1000</f>
        <v>#REF!</v>
      </c>
      <c r="H22" s="523" t="e">
        <f>#REF!</f>
        <v>#REF!</v>
      </c>
      <c r="I22" s="524" t="e">
        <f>#REF!</f>
        <v>#REF!</v>
      </c>
      <c r="J22" s="524" t="e">
        <f>#REF!/1000</f>
        <v>#REF!</v>
      </c>
      <c r="K22" s="524" t="e">
        <f>#REF!/1000</f>
        <v>#REF!</v>
      </c>
      <c r="L22" s="524" t="e">
        <f>#REF!</f>
        <v>#REF!</v>
      </c>
      <c r="M22" s="524" t="e">
        <f>#REF!</f>
        <v>#REF!</v>
      </c>
      <c r="N22" s="524" t="e">
        <f>#REF!/1000</f>
        <v>#REF!</v>
      </c>
      <c r="O22" s="524" t="e">
        <f>#REF!/1000</f>
        <v>#REF!</v>
      </c>
      <c r="P22" s="524" t="e">
        <f>#REF!</f>
        <v>#REF!</v>
      </c>
      <c r="Q22" s="524" t="e">
        <f>#REF!</f>
        <v>#REF!</v>
      </c>
      <c r="R22" s="524" t="e">
        <f>#REF!/1000</f>
        <v>#REF!</v>
      </c>
      <c r="S22" s="524" t="e">
        <f>#REF!/1000</f>
        <v>#REF!</v>
      </c>
      <c r="T22" s="524" t="e">
        <f>#REF!</f>
        <v>#REF!</v>
      </c>
      <c r="U22" s="524" t="e">
        <f>#REF!</f>
        <v>#REF!</v>
      </c>
      <c r="V22" s="524" t="e">
        <f>#REF!/1000</f>
        <v>#REF!</v>
      </c>
      <c r="W22" s="524" t="e">
        <f>#REF!/1000</f>
        <v>#REF!</v>
      </c>
      <c r="X22" s="524" t="e">
        <f>#REF!</f>
        <v>#REF!</v>
      </c>
      <c r="Y22" s="524" t="e">
        <f>#REF!</f>
        <v>#REF!</v>
      </c>
      <c r="Z22" s="524" t="e">
        <f>#REF!/1000</f>
        <v>#REF!</v>
      </c>
      <c r="AA22" s="524" t="e">
        <f>#REF!/1000</f>
        <v>#REF!</v>
      </c>
      <c r="AB22" s="524" t="e">
        <f>#REF!</f>
        <v>#REF!</v>
      </c>
      <c r="AC22" s="524" t="e">
        <f>#REF!</f>
        <v>#REF!</v>
      </c>
      <c r="AD22" s="524" t="e">
        <f>#REF!/1000</f>
        <v>#REF!</v>
      </c>
      <c r="AE22" s="524" t="e">
        <f>#REF!/1000</f>
        <v>#REF!</v>
      </c>
    </row>
    <row r="23" spans="1:31" s="283" customFormat="1">
      <c r="A23" s="292" t="s">
        <v>591</v>
      </c>
      <c r="B23" s="523" t="e">
        <f>#REF!</f>
        <v>#REF!</v>
      </c>
      <c r="C23" s="524" t="e">
        <f>#REF!/1000</f>
        <v>#REF!</v>
      </c>
      <c r="D23" s="523" t="e">
        <f>#REF!</f>
        <v>#REF!</v>
      </c>
      <c r="E23" s="524" t="e">
        <f>#REF!</f>
        <v>#REF!</v>
      </c>
      <c r="F23" s="523" t="e">
        <f>#REF!/1000</f>
        <v>#REF!</v>
      </c>
      <c r="G23" s="524" t="e">
        <f>#REF!/1000</f>
        <v>#REF!</v>
      </c>
      <c r="H23" s="523" t="e">
        <f>#REF!</f>
        <v>#REF!</v>
      </c>
      <c r="I23" s="524" t="e">
        <f>#REF!</f>
        <v>#REF!</v>
      </c>
      <c r="J23" s="524" t="e">
        <f>#REF!/1000</f>
        <v>#REF!</v>
      </c>
      <c r="K23" s="524" t="e">
        <f>#REF!/1000</f>
        <v>#REF!</v>
      </c>
      <c r="L23" s="524" t="e">
        <f>#REF!</f>
        <v>#REF!</v>
      </c>
      <c r="M23" s="524" t="e">
        <f>#REF!</f>
        <v>#REF!</v>
      </c>
      <c r="N23" s="524" t="e">
        <f>#REF!/1000</f>
        <v>#REF!</v>
      </c>
      <c r="O23" s="524" t="e">
        <f>#REF!/1000</f>
        <v>#REF!</v>
      </c>
      <c r="P23" s="524" t="e">
        <f>#REF!</f>
        <v>#REF!</v>
      </c>
      <c r="Q23" s="524" t="e">
        <f>#REF!</f>
        <v>#REF!</v>
      </c>
      <c r="R23" s="524" t="e">
        <f>#REF!/1000</f>
        <v>#REF!</v>
      </c>
      <c r="S23" s="524" t="e">
        <f>#REF!/1000</f>
        <v>#REF!</v>
      </c>
      <c r="T23" s="524" t="e">
        <f>#REF!</f>
        <v>#REF!</v>
      </c>
      <c r="U23" s="524" t="e">
        <f>#REF!</f>
        <v>#REF!</v>
      </c>
      <c r="V23" s="524" t="e">
        <f>#REF!/1000</f>
        <v>#REF!</v>
      </c>
      <c r="W23" s="524" t="e">
        <f>#REF!/1000</f>
        <v>#REF!</v>
      </c>
      <c r="X23" s="524" t="e">
        <f>#REF!</f>
        <v>#REF!</v>
      </c>
      <c r="Y23" s="524" t="e">
        <f>#REF!</f>
        <v>#REF!</v>
      </c>
      <c r="Z23" s="524" t="e">
        <f>#REF!/1000</f>
        <v>#REF!</v>
      </c>
      <c r="AA23" s="524" t="e">
        <f>#REF!/1000</f>
        <v>#REF!</v>
      </c>
      <c r="AB23" s="524" t="e">
        <f>#REF!</f>
        <v>#REF!</v>
      </c>
      <c r="AC23" s="524" t="e">
        <f>#REF!</f>
        <v>#REF!</v>
      </c>
      <c r="AD23" s="524" t="e">
        <f>#REF!/1000</f>
        <v>#REF!</v>
      </c>
      <c r="AE23" s="524" t="e">
        <f>#REF!/1000</f>
        <v>#REF!</v>
      </c>
    </row>
    <row r="24" spans="1:31" s="283" customFormat="1">
      <c r="A24" s="292" t="s">
        <v>592</v>
      </c>
      <c r="B24" s="523" t="e">
        <f>#REF!</f>
        <v>#REF!</v>
      </c>
      <c r="C24" s="524" t="e">
        <f>#REF!/1000</f>
        <v>#REF!</v>
      </c>
      <c r="D24" s="523" t="e">
        <f>#REF!</f>
        <v>#REF!</v>
      </c>
      <c r="E24" s="524" t="e">
        <f>#REF!</f>
        <v>#REF!</v>
      </c>
      <c r="F24" s="523" t="e">
        <f>#REF!/1000</f>
        <v>#REF!</v>
      </c>
      <c r="G24" s="524" t="e">
        <f>#REF!/1000</f>
        <v>#REF!</v>
      </c>
      <c r="H24" s="523" t="e">
        <f>#REF!</f>
        <v>#REF!</v>
      </c>
      <c r="I24" s="524" t="e">
        <f>#REF!</f>
        <v>#REF!</v>
      </c>
      <c r="J24" s="524" t="e">
        <f>#REF!/1000</f>
        <v>#REF!</v>
      </c>
      <c r="K24" s="524" t="e">
        <f>#REF!/1000</f>
        <v>#REF!</v>
      </c>
      <c r="L24" s="524" t="e">
        <f>#REF!</f>
        <v>#REF!</v>
      </c>
      <c r="M24" s="524" t="e">
        <f>#REF!</f>
        <v>#REF!</v>
      </c>
      <c r="N24" s="524" t="e">
        <f>#REF!/1000</f>
        <v>#REF!</v>
      </c>
      <c r="O24" s="524" t="e">
        <f>#REF!/1000</f>
        <v>#REF!</v>
      </c>
      <c r="P24" s="524" t="e">
        <f>#REF!</f>
        <v>#REF!</v>
      </c>
      <c r="Q24" s="524" t="e">
        <f>#REF!</f>
        <v>#REF!</v>
      </c>
      <c r="R24" s="524" t="e">
        <f>#REF!/1000</f>
        <v>#REF!</v>
      </c>
      <c r="S24" s="524" t="e">
        <f>#REF!/1000</f>
        <v>#REF!</v>
      </c>
      <c r="T24" s="524" t="e">
        <f>#REF!</f>
        <v>#REF!</v>
      </c>
      <c r="U24" s="524" t="e">
        <f>#REF!</f>
        <v>#REF!</v>
      </c>
      <c r="V24" s="524" t="e">
        <f>#REF!/1000</f>
        <v>#REF!</v>
      </c>
      <c r="W24" s="524" t="e">
        <f>#REF!/1000</f>
        <v>#REF!</v>
      </c>
      <c r="X24" s="524" t="e">
        <f>#REF!</f>
        <v>#REF!</v>
      </c>
      <c r="Y24" s="524" t="e">
        <f>#REF!</f>
        <v>#REF!</v>
      </c>
      <c r="Z24" s="524" t="e">
        <f>#REF!/1000</f>
        <v>#REF!</v>
      </c>
      <c r="AA24" s="524" t="e">
        <f>#REF!/1000</f>
        <v>#REF!</v>
      </c>
      <c r="AB24" s="524" t="e">
        <f>#REF!</f>
        <v>#REF!</v>
      </c>
      <c r="AC24" s="524" t="e">
        <f>#REF!</f>
        <v>#REF!</v>
      </c>
      <c r="AD24" s="524" t="e">
        <f>#REF!/1000</f>
        <v>#REF!</v>
      </c>
      <c r="AE24" s="524" t="e">
        <f>#REF!/1000</f>
        <v>#REF!</v>
      </c>
    </row>
    <row r="25" spans="1:31" s="283" customFormat="1">
      <c r="A25" s="292" t="s">
        <v>593</v>
      </c>
      <c r="B25" s="523" t="e">
        <f>#REF!</f>
        <v>#REF!</v>
      </c>
      <c r="C25" s="524" t="e">
        <f>#REF!/1000</f>
        <v>#REF!</v>
      </c>
      <c r="D25" s="523" t="e">
        <f>#REF!</f>
        <v>#REF!</v>
      </c>
      <c r="E25" s="524" t="e">
        <f>#REF!</f>
        <v>#REF!</v>
      </c>
      <c r="F25" s="523" t="e">
        <f>#REF!/1000</f>
        <v>#REF!</v>
      </c>
      <c r="G25" s="524" t="e">
        <f>#REF!/1000</f>
        <v>#REF!</v>
      </c>
      <c r="H25" s="523" t="e">
        <f>#REF!</f>
        <v>#REF!</v>
      </c>
      <c r="I25" s="524" t="e">
        <f>#REF!</f>
        <v>#REF!</v>
      </c>
      <c r="J25" s="524" t="e">
        <f>#REF!/1000</f>
        <v>#REF!</v>
      </c>
      <c r="K25" s="524" t="e">
        <f>#REF!/1000</f>
        <v>#REF!</v>
      </c>
      <c r="L25" s="524" t="e">
        <f>#REF!</f>
        <v>#REF!</v>
      </c>
      <c r="M25" s="524" t="e">
        <f>#REF!</f>
        <v>#REF!</v>
      </c>
      <c r="N25" s="524" t="e">
        <f>#REF!/1000</f>
        <v>#REF!</v>
      </c>
      <c r="O25" s="524" t="e">
        <f>#REF!/1000</f>
        <v>#REF!</v>
      </c>
      <c r="P25" s="524" t="e">
        <f>#REF!</f>
        <v>#REF!</v>
      </c>
      <c r="Q25" s="524" t="e">
        <f>#REF!</f>
        <v>#REF!</v>
      </c>
      <c r="R25" s="524" t="e">
        <f>#REF!/1000</f>
        <v>#REF!</v>
      </c>
      <c r="S25" s="524" t="e">
        <f>#REF!/1000</f>
        <v>#REF!</v>
      </c>
      <c r="T25" s="524" t="e">
        <f>#REF!</f>
        <v>#REF!</v>
      </c>
      <c r="U25" s="524" t="e">
        <f>#REF!</f>
        <v>#REF!</v>
      </c>
      <c r="V25" s="524" t="e">
        <f>#REF!/1000</f>
        <v>#REF!</v>
      </c>
      <c r="W25" s="524" t="e">
        <f>#REF!/1000</f>
        <v>#REF!</v>
      </c>
      <c r="X25" s="524" t="e">
        <f>#REF!</f>
        <v>#REF!</v>
      </c>
      <c r="Y25" s="524" t="e">
        <f>#REF!</f>
        <v>#REF!</v>
      </c>
      <c r="Z25" s="524" t="e">
        <f>#REF!/1000</f>
        <v>#REF!</v>
      </c>
      <c r="AA25" s="524" t="e">
        <f>#REF!/1000</f>
        <v>#REF!</v>
      </c>
      <c r="AB25" s="524" t="e">
        <f>#REF!</f>
        <v>#REF!</v>
      </c>
      <c r="AC25" s="524" t="e">
        <f>#REF!</f>
        <v>#REF!</v>
      </c>
      <c r="AD25" s="524" t="e">
        <f>#REF!/1000</f>
        <v>#REF!</v>
      </c>
      <c r="AE25" s="524" t="e">
        <f>#REF!/1000</f>
        <v>#REF!</v>
      </c>
    </row>
    <row r="26" spans="1:31" s="283" customFormat="1">
      <c r="A26" s="402" t="s">
        <v>594</v>
      </c>
      <c r="B26" s="525" t="e">
        <f>#REF!</f>
        <v>#REF!</v>
      </c>
      <c r="C26" s="526" t="e">
        <f>#REF!/1000</f>
        <v>#REF!</v>
      </c>
      <c r="D26" s="525" t="e">
        <f>#REF!</f>
        <v>#REF!</v>
      </c>
      <c r="E26" s="526" t="e">
        <f>#REF!</f>
        <v>#REF!</v>
      </c>
      <c r="F26" s="525" t="e">
        <f>#REF!/1000</f>
        <v>#REF!</v>
      </c>
      <c r="G26" s="526" t="e">
        <f>#REF!/1000</f>
        <v>#REF!</v>
      </c>
      <c r="H26" s="525" t="e">
        <f>#REF!</f>
        <v>#REF!</v>
      </c>
      <c r="I26" s="526" t="e">
        <f>#REF!</f>
        <v>#REF!</v>
      </c>
      <c r="J26" s="526" t="e">
        <f>#REF!/1000</f>
        <v>#REF!</v>
      </c>
      <c r="K26" s="526" t="e">
        <f>#REF!/1000</f>
        <v>#REF!</v>
      </c>
      <c r="L26" s="526" t="e">
        <f>#REF!</f>
        <v>#REF!</v>
      </c>
      <c r="M26" s="526" t="e">
        <f>#REF!</f>
        <v>#REF!</v>
      </c>
      <c r="N26" s="526" t="e">
        <f>#REF!/1000</f>
        <v>#REF!</v>
      </c>
      <c r="O26" s="526" t="e">
        <f>#REF!/1000</f>
        <v>#REF!</v>
      </c>
      <c r="P26" s="526" t="e">
        <f>#REF!</f>
        <v>#REF!</v>
      </c>
      <c r="Q26" s="526" t="e">
        <f>#REF!</f>
        <v>#REF!</v>
      </c>
      <c r="R26" s="526" t="e">
        <f>#REF!/1000</f>
        <v>#REF!</v>
      </c>
      <c r="S26" s="526" t="e">
        <f>#REF!/1000</f>
        <v>#REF!</v>
      </c>
      <c r="T26" s="526" t="e">
        <f>#REF!</f>
        <v>#REF!</v>
      </c>
      <c r="U26" s="526" t="e">
        <f>#REF!</f>
        <v>#REF!</v>
      </c>
      <c r="V26" s="526" t="e">
        <f>#REF!/1000</f>
        <v>#REF!</v>
      </c>
      <c r="W26" s="526" t="e">
        <f>#REF!/1000</f>
        <v>#REF!</v>
      </c>
      <c r="X26" s="526" t="e">
        <f>#REF!</f>
        <v>#REF!</v>
      </c>
      <c r="Y26" s="526" t="e">
        <f>#REF!</f>
        <v>#REF!</v>
      </c>
      <c r="Z26" s="526" t="e">
        <f>#REF!/1000</f>
        <v>#REF!</v>
      </c>
      <c r="AA26" s="526" t="e">
        <f>#REF!/1000</f>
        <v>#REF!</v>
      </c>
      <c r="AB26" s="526" t="e">
        <f>#REF!</f>
        <v>#REF!</v>
      </c>
      <c r="AC26" s="526" t="e">
        <f>#REF!</f>
        <v>#REF!</v>
      </c>
      <c r="AD26" s="526" t="e">
        <f>#REF!/1000</f>
        <v>#REF!</v>
      </c>
      <c r="AE26" s="526" t="e">
        <f>#REF!/1000</f>
        <v>#REF!</v>
      </c>
    </row>
    <row r="27" spans="1:31" s="283" customFormat="1">
      <c r="A27" s="292" t="s">
        <v>595</v>
      </c>
      <c r="B27" s="523" t="e">
        <f>#REF!</f>
        <v>#REF!</v>
      </c>
      <c r="C27" s="524" t="e">
        <f>#REF!/1000</f>
        <v>#REF!</v>
      </c>
      <c r="D27" s="523" t="e">
        <f>#REF!</f>
        <v>#REF!</v>
      </c>
      <c r="E27" s="524" t="e">
        <f>#REF!</f>
        <v>#REF!</v>
      </c>
      <c r="F27" s="523" t="e">
        <f>#REF!/1000</f>
        <v>#REF!</v>
      </c>
      <c r="G27" s="524" t="e">
        <f>#REF!/1000</f>
        <v>#REF!</v>
      </c>
      <c r="H27" s="523" t="e">
        <f>#REF!</f>
        <v>#REF!</v>
      </c>
      <c r="I27" s="524" t="e">
        <f>#REF!</f>
        <v>#REF!</v>
      </c>
      <c r="J27" s="524" t="e">
        <f>#REF!/1000</f>
        <v>#REF!</v>
      </c>
      <c r="K27" s="524" t="e">
        <f>#REF!/1000</f>
        <v>#REF!</v>
      </c>
      <c r="L27" s="524" t="e">
        <f>#REF!</f>
        <v>#REF!</v>
      </c>
      <c r="M27" s="524" t="e">
        <f>#REF!</f>
        <v>#REF!</v>
      </c>
      <c r="N27" s="524" t="e">
        <f>#REF!/1000</f>
        <v>#REF!</v>
      </c>
      <c r="O27" s="524" t="e">
        <f>#REF!/1000</f>
        <v>#REF!</v>
      </c>
      <c r="P27" s="524" t="e">
        <f>#REF!</f>
        <v>#REF!</v>
      </c>
      <c r="Q27" s="524" t="e">
        <f>#REF!</f>
        <v>#REF!</v>
      </c>
      <c r="R27" s="524" t="e">
        <f>#REF!/1000</f>
        <v>#REF!</v>
      </c>
      <c r="S27" s="524" t="e">
        <f>#REF!/1000</f>
        <v>#REF!</v>
      </c>
      <c r="T27" s="524" t="e">
        <f>#REF!</f>
        <v>#REF!</v>
      </c>
      <c r="U27" s="524" t="e">
        <f>#REF!</f>
        <v>#REF!</v>
      </c>
      <c r="V27" s="524" t="e">
        <f>#REF!/1000</f>
        <v>#REF!</v>
      </c>
      <c r="W27" s="524" t="e">
        <f>#REF!/1000</f>
        <v>#REF!</v>
      </c>
      <c r="X27" s="524" t="e">
        <f>#REF!</f>
        <v>#REF!</v>
      </c>
      <c r="Y27" s="524" t="e">
        <f>#REF!</f>
        <v>#REF!</v>
      </c>
      <c r="Z27" s="524" t="e">
        <f>#REF!/1000</f>
        <v>#REF!</v>
      </c>
      <c r="AA27" s="524" t="e">
        <f>#REF!/1000</f>
        <v>#REF!</v>
      </c>
      <c r="AB27" s="524" t="e">
        <f>#REF!</f>
        <v>#REF!</v>
      </c>
      <c r="AC27" s="524" t="e">
        <f>#REF!</f>
        <v>#REF!</v>
      </c>
      <c r="AD27" s="524" t="e">
        <f>#REF!/1000</f>
        <v>#REF!</v>
      </c>
      <c r="AE27" s="524" t="e">
        <f>#REF!/1000</f>
        <v>#REF!</v>
      </c>
    </row>
    <row r="28" spans="1:31" s="283" customFormat="1">
      <c r="A28" s="292" t="s">
        <v>596</v>
      </c>
      <c r="B28" s="523" t="e">
        <f>#REF!</f>
        <v>#REF!</v>
      </c>
      <c r="C28" s="524" t="e">
        <f>#REF!/1000</f>
        <v>#REF!</v>
      </c>
      <c r="D28" s="523" t="e">
        <f>#REF!</f>
        <v>#REF!</v>
      </c>
      <c r="E28" s="524" t="e">
        <f>#REF!</f>
        <v>#REF!</v>
      </c>
      <c r="F28" s="523" t="e">
        <f>#REF!/1000</f>
        <v>#REF!</v>
      </c>
      <c r="G28" s="524" t="e">
        <f>#REF!/1000</f>
        <v>#REF!</v>
      </c>
      <c r="H28" s="523" t="e">
        <f>#REF!</f>
        <v>#REF!</v>
      </c>
      <c r="I28" s="524" t="e">
        <f>#REF!</f>
        <v>#REF!</v>
      </c>
      <c r="J28" s="524" t="e">
        <f>#REF!/1000</f>
        <v>#REF!</v>
      </c>
      <c r="K28" s="524" t="e">
        <f>#REF!/1000</f>
        <v>#REF!</v>
      </c>
      <c r="L28" s="524" t="e">
        <f>#REF!</f>
        <v>#REF!</v>
      </c>
      <c r="M28" s="524" t="e">
        <f>#REF!</f>
        <v>#REF!</v>
      </c>
      <c r="N28" s="524" t="e">
        <f>#REF!/1000</f>
        <v>#REF!</v>
      </c>
      <c r="O28" s="524" t="e">
        <f>#REF!/1000</f>
        <v>#REF!</v>
      </c>
      <c r="P28" s="524" t="e">
        <f>#REF!</f>
        <v>#REF!</v>
      </c>
      <c r="Q28" s="524" t="e">
        <f>#REF!</f>
        <v>#REF!</v>
      </c>
      <c r="R28" s="524" t="e">
        <f>#REF!/1000</f>
        <v>#REF!</v>
      </c>
      <c r="S28" s="524" t="e">
        <f>#REF!/1000</f>
        <v>#REF!</v>
      </c>
      <c r="T28" s="524" t="e">
        <f>#REF!</f>
        <v>#REF!</v>
      </c>
      <c r="U28" s="524" t="e">
        <f>#REF!</f>
        <v>#REF!</v>
      </c>
      <c r="V28" s="524" t="e">
        <f>#REF!/1000</f>
        <v>#REF!</v>
      </c>
      <c r="W28" s="524" t="e">
        <f>#REF!/1000</f>
        <v>#REF!</v>
      </c>
      <c r="X28" s="524" t="e">
        <f>#REF!</f>
        <v>#REF!</v>
      </c>
      <c r="Y28" s="524" t="e">
        <f>#REF!</f>
        <v>#REF!</v>
      </c>
      <c r="Z28" s="524" t="e">
        <f>#REF!/1000</f>
        <v>#REF!</v>
      </c>
      <c r="AA28" s="524" t="e">
        <f>#REF!/1000</f>
        <v>#REF!</v>
      </c>
      <c r="AB28" s="524" t="e">
        <f>#REF!</f>
        <v>#REF!</v>
      </c>
      <c r="AC28" s="524" t="e">
        <f>#REF!</f>
        <v>#REF!</v>
      </c>
      <c r="AD28" s="524" t="e">
        <f>#REF!/1000</f>
        <v>#REF!</v>
      </c>
      <c r="AE28" s="524" t="e">
        <f>#REF!/1000</f>
        <v>#REF!</v>
      </c>
    </row>
    <row r="29" spans="1:31" s="283" customFormat="1">
      <c r="A29" s="292" t="s">
        <v>597</v>
      </c>
      <c r="B29" s="523" t="e">
        <f>#REF!</f>
        <v>#REF!</v>
      </c>
      <c r="C29" s="524" t="e">
        <f>#REF!/1000</f>
        <v>#REF!</v>
      </c>
      <c r="D29" s="523" t="e">
        <f>#REF!</f>
        <v>#REF!</v>
      </c>
      <c r="E29" s="524" t="e">
        <f>#REF!</f>
        <v>#REF!</v>
      </c>
      <c r="F29" s="523" t="e">
        <f>#REF!/1000</f>
        <v>#REF!</v>
      </c>
      <c r="G29" s="524" t="e">
        <f>#REF!/1000</f>
        <v>#REF!</v>
      </c>
      <c r="H29" s="523" t="e">
        <f>#REF!</f>
        <v>#REF!</v>
      </c>
      <c r="I29" s="524" t="e">
        <f>#REF!</f>
        <v>#REF!</v>
      </c>
      <c r="J29" s="524" t="e">
        <f>#REF!/1000</f>
        <v>#REF!</v>
      </c>
      <c r="K29" s="524" t="e">
        <f>#REF!/1000</f>
        <v>#REF!</v>
      </c>
      <c r="L29" s="524" t="e">
        <f>#REF!</f>
        <v>#REF!</v>
      </c>
      <c r="M29" s="524" t="e">
        <f>#REF!</f>
        <v>#REF!</v>
      </c>
      <c r="N29" s="524" t="e">
        <f>#REF!/1000</f>
        <v>#REF!</v>
      </c>
      <c r="O29" s="524" t="e">
        <f>#REF!/1000</f>
        <v>#REF!</v>
      </c>
      <c r="P29" s="524" t="e">
        <f>#REF!</f>
        <v>#REF!</v>
      </c>
      <c r="Q29" s="524" t="e">
        <f>#REF!</f>
        <v>#REF!</v>
      </c>
      <c r="R29" s="524" t="e">
        <f>#REF!/1000</f>
        <v>#REF!</v>
      </c>
      <c r="S29" s="524" t="e">
        <f>#REF!/1000</f>
        <v>#REF!</v>
      </c>
      <c r="T29" s="524" t="e">
        <f>#REF!</f>
        <v>#REF!</v>
      </c>
      <c r="U29" s="524" t="e">
        <f>#REF!</f>
        <v>#REF!</v>
      </c>
      <c r="V29" s="524" t="e">
        <f>#REF!/1000</f>
        <v>#REF!</v>
      </c>
      <c r="W29" s="524" t="e">
        <f>#REF!/1000</f>
        <v>#REF!</v>
      </c>
      <c r="X29" s="524" t="e">
        <f>#REF!</f>
        <v>#REF!</v>
      </c>
      <c r="Y29" s="524" t="e">
        <f>#REF!</f>
        <v>#REF!</v>
      </c>
      <c r="Z29" s="524" t="e">
        <f>#REF!/1000</f>
        <v>#REF!</v>
      </c>
      <c r="AA29" s="524" t="e">
        <f>#REF!/1000</f>
        <v>#REF!</v>
      </c>
      <c r="AB29" s="524" t="e">
        <f>#REF!</f>
        <v>#REF!</v>
      </c>
      <c r="AC29" s="524" t="e">
        <f>#REF!</f>
        <v>#REF!</v>
      </c>
      <c r="AD29" s="524" t="e">
        <f>#REF!/1000</f>
        <v>#REF!</v>
      </c>
      <c r="AE29" s="524" t="e">
        <f>#REF!/1000</f>
        <v>#REF!</v>
      </c>
    </row>
    <row r="30" spans="1:31" s="283" customFormat="1">
      <c r="A30" s="292" t="s">
        <v>598</v>
      </c>
      <c r="B30" s="523" t="e">
        <f>#REF!</f>
        <v>#REF!</v>
      </c>
      <c r="C30" s="524" t="e">
        <f>#REF!/1000</f>
        <v>#REF!</v>
      </c>
      <c r="D30" s="523" t="e">
        <f>#REF!</f>
        <v>#REF!</v>
      </c>
      <c r="E30" s="524" t="e">
        <f>#REF!</f>
        <v>#REF!</v>
      </c>
      <c r="F30" s="523" t="e">
        <f>#REF!/1000</f>
        <v>#REF!</v>
      </c>
      <c r="G30" s="524" t="e">
        <f>#REF!/1000</f>
        <v>#REF!</v>
      </c>
      <c r="H30" s="523" t="e">
        <f>#REF!</f>
        <v>#REF!</v>
      </c>
      <c r="I30" s="524" t="e">
        <f>#REF!</f>
        <v>#REF!</v>
      </c>
      <c r="J30" s="524" t="e">
        <f>#REF!/1000</f>
        <v>#REF!</v>
      </c>
      <c r="K30" s="524" t="e">
        <f>#REF!/1000</f>
        <v>#REF!</v>
      </c>
      <c r="L30" s="524" t="e">
        <f>#REF!</f>
        <v>#REF!</v>
      </c>
      <c r="M30" s="524" t="e">
        <f>#REF!</f>
        <v>#REF!</v>
      </c>
      <c r="N30" s="524" t="e">
        <f>#REF!/1000</f>
        <v>#REF!</v>
      </c>
      <c r="O30" s="524" t="e">
        <f>#REF!/1000</f>
        <v>#REF!</v>
      </c>
      <c r="P30" s="524" t="e">
        <f>#REF!</f>
        <v>#REF!</v>
      </c>
      <c r="Q30" s="524" t="e">
        <f>#REF!</f>
        <v>#REF!</v>
      </c>
      <c r="R30" s="524" t="e">
        <f>#REF!/1000</f>
        <v>#REF!</v>
      </c>
      <c r="S30" s="524" t="e">
        <f>#REF!/1000</f>
        <v>#REF!</v>
      </c>
      <c r="T30" s="524" t="e">
        <f>#REF!</f>
        <v>#REF!</v>
      </c>
      <c r="U30" s="524" t="e">
        <f>#REF!</f>
        <v>#REF!</v>
      </c>
      <c r="V30" s="524" t="e">
        <f>#REF!/1000</f>
        <v>#REF!</v>
      </c>
      <c r="W30" s="524" t="e">
        <f>#REF!/1000</f>
        <v>#REF!</v>
      </c>
      <c r="X30" s="524" t="e">
        <f>#REF!</f>
        <v>#REF!</v>
      </c>
      <c r="Y30" s="524" t="e">
        <f>#REF!</f>
        <v>#REF!</v>
      </c>
      <c r="Z30" s="524" t="e">
        <f>#REF!/1000</f>
        <v>#REF!</v>
      </c>
      <c r="AA30" s="524" t="e">
        <f>#REF!/1000</f>
        <v>#REF!</v>
      </c>
      <c r="AB30" s="524" t="e">
        <f>#REF!</f>
        <v>#REF!</v>
      </c>
      <c r="AC30" s="524" t="e">
        <f>#REF!</f>
        <v>#REF!</v>
      </c>
      <c r="AD30" s="524" t="e">
        <f>#REF!/1000</f>
        <v>#REF!</v>
      </c>
      <c r="AE30" s="524" t="e">
        <f>#REF!/1000</f>
        <v>#REF!</v>
      </c>
    </row>
    <row r="31" spans="1:31" s="283" customFormat="1">
      <c r="A31" s="402" t="s">
        <v>599</v>
      </c>
      <c r="B31" s="525" t="e">
        <f>#REF!</f>
        <v>#REF!</v>
      </c>
      <c r="C31" s="526" t="e">
        <f>#REF!/1000</f>
        <v>#REF!</v>
      </c>
      <c r="D31" s="525" t="e">
        <f>#REF!</f>
        <v>#REF!</v>
      </c>
      <c r="E31" s="526" t="e">
        <f>#REF!</f>
        <v>#REF!</v>
      </c>
      <c r="F31" s="525" t="e">
        <f>#REF!/1000</f>
        <v>#REF!</v>
      </c>
      <c r="G31" s="526" t="e">
        <f>#REF!/1000</f>
        <v>#REF!</v>
      </c>
      <c r="H31" s="525" t="e">
        <f>#REF!</f>
        <v>#REF!</v>
      </c>
      <c r="I31" s="526" t="e">
        <f>#REF!</f>
        <v>#REF!</v>
      </c>
      <c r="J31" s="526" t="e">
        <f>#REF!/1000</f>
        <v>#REF!</v>
      </c>
      <c r="K31" s="526" t="e">
        <f>#REF!/1000</f>
        <v>#REF!</v>
      </c>
      <c r="L31" s="526" t="e">
        <f>#REF!</f>
        <v>#REF!</v>
      </c>
      <c r="M31" s="526" t="e">
        <f>#REF!</f>
        <v>#REF!</v>
      </c>
      <c r="N31" s="526" t="e">
        <f>#REF!/1000</f>
        <v>#REF!</v>
      </c>
      <c r="O31" s="526" t="e">
        <f>#REF!/1000</f>
        <v>#REF!</v>
      </c>
      <c r="P31" s="526" t="e">
        <f>#REF!</f>
        <v>#REF!</v>
      </c>
      <c r="Q31" s="526" t="e">
        <f>#REF!</f>
        <v>#REF!</v>
      </c>
      <c r="R31" s="526" t="e">
        <f>#REF!/1000</f>
        <v>#REF!</v>
      </c>
      <c r="S31" s="526" t="e">
        <f>#REF!/1000</f>
        <v>#REF!</v>
      </c>
      <c r="T31" s="526" t="e">
        <f>#REF!</f>
        <v>#REF!</v>
      </c>
      <c r="U31" s="526" t="e">
        <f>#REF!</f>
        <v>#REF!</v>
      </c>
      <c r="V31" s="526" t="e">
        <f>#REF!/1000</f>
        <v>#REF!</v>
      </c>
      <c r="W31" s="526" t="e">
        <f>#REF!/1000</f>
        <v>#REF!</v>
      </c>
      <c r="X31" s="526" t="e">
        <f>#REF!</f>
        <v>#REF!</v>
      </c>
      <c r="Y31" s="526" t="e">
        <f>#REF!</f>
        <v>#REF!</v>
      </c>
      <c r="Z31" s="526" t="e">
        <f>#REF!/1000</f>
        <v>#REF!</v>
      </c>
      <c r="AA31" s="526" t="e">
        <f>#REF!/1000</f>
        <v>#REF!</v>
      </c>
      <c r="AB31" s="526" t="e">
        <f>#REF!</f>
        <v>#REF!</v>
      </c>
      <c r="AC31" s="526" t="e">
        <f>#REF!</f>
        <v>#REF!</v>
      </c>
      <c r="AD31" s="526" t="e">
        <f>#REF!/1000</f>
        <v>#REF!</v>
      </c>
      <c r="AE31" s="526" t="e">
        <f>#REF!/1000</f>
        <v>#REF!</v>
      </c>
    </row>
    <row r="32" spans="1:31" s="283" customFormat="1">
      <c r="A32" s="292" t="s">
        <v>600</v>
      </c>
      <c r="B32" s="523" t="e">
        <f>#REF!</f>
        <v>#REF!</v>
      </c>
      <c r="C32" s="524" t="e">
        <f>#REF!/1000</f>
        <v>#REF!</v>
      </c>
      <c r="D32" s="523" t="e">
        <f>#REF!</f>
        <v>#REF!</v>
      </c>
      <c r="E32" s="524" t="e">
        <f>#REF!</f>
        <v>#REF!</v>
      </c>
      <c r="F32" s="523" t="e">
        <f>#REF!/1000</f>
        <v>#REF!</v>
      </c>
      <c r="G32" s="524" t="e">
        <f>#REF!/1000</f>
        <v>#REF!</v>
      </c>
      <c r="H32" s="523" t="e">
        <f>#REF!</f>
        <v>#REF!</v>
      </c>
      <c r="I32" s="524" t="e">
        <f>#REF!</f>
        <v>#REF!</v>
      </c>
      <c r="J32" s="524" t="e">
        <f>#REF!/1000</f>
        <v>#REF!</v>
      </c>
      <c r="K32" s="524" t="e">
        <f>#REF!/1000</f>
        <v>#REF!</v>
      </c>
      <c r="L32" s="524" t="e">
        <f>#REF!</f>
        <v>#REF!</v>
      </c>
      <c r="M32" s="524" t="e">
        <f>#REF!</f>
        <v>#REF!</v>
      </c>
      <c r="N32" s="524" t="e">
        <f>#REF!/1000</f>
        <v>#REF!</v>
      </c>
      <c r="O32" s="524" t="e">
        <f>#REF!/1000</f>
        <v>#REF!</v>
      </c>
      <c r="P32" s="524" t="e">
        <f>#REF!</f>
        <v>#REF!</v>
      </c>
      <c r="Q32" s="524" t="e">
        <f>#REF!</f>
        <v>#REF!</v>
      </c>
      <c r="R32" s="524" t="e">
        <f>#REF!/1000</f>
        <v>#REF!</v>
      </c>
      <c r="S32" s="524" t="e">
        <f>#REF!/1000</f>
        <v>#REF!</v>
      </c>
      <c r="T32" s="524" t="e">
        <f>#REF!</f>
        <v>#REF!</v>
      </c>
      <c r="U32" s="524" t="e">
        <f>#REF!</f>
        <v>#REF!</v>
      </c>
      <c r="V32" s="524" t="e">
        <f>#REF!/1000</f>
        <v>#REF!</v>
      </c>
      <c r="W32" s="524" t="e">
        <f>#REF!/1000</f>
        <v>#REF!</v>
      </c>
      <c r="X32" s="524" t="e">
        <f>#REF!</f>
        <v>#REF!</v>
      </c>
      <c r="Y32" s="524" t="e">
        <f>#REF!</f>
        <v>#REF!</v>
      </c>
      <c r="Z32" s="524" t="e">
        <f>#REF!/1000</f>
        <v>#REF!</v>
      </c>
      <c r="AA32" s="524" t="e">
        <f>#REF!/1000</f>
        <v>#REF!</v>
      </c>
      <c r="AB32" s="524" t="e">
        <f>#REF!</f>
        <v>#REF!</v>
      </c>
      <c r="AC32" s="524" t="e">
        <f>#REF!</f>
        <v>#REF!</v>
      </c>
      <c r="AD32" s="524" t="e">
        <f>#REF!/1000</f>
        <v>#REF!</v>
      </c>
      <c r="AE32" s="524" t="e">
        <f>#REF!/1000</f>
        <v>#REF!</v>
      </c>
    </row>
    <row r="33" spans="1:31" s="283" customFormat="1">
      <c r="A33" s="292" t="s">
        <v>601</v>
      </c>
      <c r="B33" s="523" t="e">
        <f>#REF!</f>
        <v>#REF!</v>
      </c>
      <c r="C33" s="524" t="e">
        <f>#REF!/1000</f>
        <v>#REF!</v>
      </c>
      <c r="D33" s="523" t="e">
        <f>#REF!</f>
        <v>#REF!</v>
      </c>
      <c r="E33" s="524" t="e">
        <f>#REF!</f>
        <v>#REF!</v>
      </c>
      <c r="F33" s="523" t="e">
        <f>#REF!/1000</f>
        <v>#REF!</v>
      </c>
      <c r="G33" s="524" t="e">
        <f>#REF!/1000</f>
        <v>#REF!</v>
      </c>
      <c r="H33" s="523" t="e">
        <f>#REF!</f>
        <v>#REF!</v>
      </c>
      <c r="I33" s="524" t="e">
        <f>#REF!</f>
        <v>#REF!</v>
      </c>
      <c r="J33" s="524" t="e">
        <f>#REF!/1000</f>
        <v>#REF!</v>
      </c>
      <c r="K33" s="524" t="e">
        <f>#REF!/1000</f>
        <v>#REF!</v>
      </c>
      <c r="L33" s="524" t="e">
        <f>#REF!</f>
        <v>#REF!</v>
      </c>
      <c r="M33" s="524" t="e">
        <f>#REF!</f>
        <v>#REF!</v>
      </c>
      <c r="N33" s="524" t="e">
        <f>#REF!/1000</f>
        <v>#REF!</v>
      </c>
      <c r="O33" s="524" t="e">
        <f>#REF!/1000</f>
        <v>#REF!</v>
      </c>
      <c r="P33" s="524" t="e">
        <f>#REF!</f>
        <v>#REF!</v>
      </c>
      <c r="Q33" s="524" t="e">
        <f>#REF!</f>
        <v>#REF!</v>
      </c>
      <c r="R33" s="524" t="e">
        <f>#REF!/1000</f>
        <v>#REF!</v>
      </c>
      <c r="S33" s="524" t="e">
        <f>#REF!/1000</f>
        <v>#REF!</v>
      </c>
      <c r="T33" s="524" t="e">
        <f>#REF!</f>
        <v>#REF!</v>
      </c>
      <c r="U33" s="524" t="e">
        <f>#REF!</f>
        <v>#REF!</v>
      </c>
      <c r="V33" s="524" t="e">
        <f>#REF!/1000</f>
        <v>#REF!</v>
      </c>
      <c r="W33" s="524" t="e">
        <f>#REF!/1000</f>
        <v>#REF!</v>
      </c>
      <c r="X33" s="524" t="e">
        <f>#REF!</f>
        <v>#REF!</v>
      </c>
      <c r="Y33" s="524" t="e">
        <f>#REF!</f>
        <v>#REF!</v>
      </c>
      <c r="Z33" s="524" t="e">
        <f>#REF!/1000</f>
        <v>#REF!</v>
      </c>
      <c r="AA33" s="524" t="e">
        <f>#REF!/1000</f>
        <v>#REF!</v>
      </c>
      <c r="AB33" s="524" t="e">
        <f>#REF!</f>
        <v>#REF!</v>
      </c>
      <c r="AC33" s="524" t="e">
        <f>#REF!</f>
        <v>#REF!</v>
      </c>
      <c r="AD33" s="524" t="e">
        <f>#REF!/1000</f>
        <v>#REF!</v>
      </c>
      <c r="AE33" s="524" t="e">
        <f>#REF!/1000</f>
        <v>#REF!</v>
      </c>
    </row>
    <row r="34" spans="1:31" s="283" customFormat="1">
      <c r="A34" s="292" t="s">
        <v>602</v>
      </c>
      <c r="B34" s="523" t="e">
        <f>#REF!</f>
        <v>#REF!</v>
      </c>
      <c r="C34" s="524" t="e">
        <f>#REF!/1000</f>
        <v>#REF!</v>
      </c>
      <c r="D34" s="523" t="e">
        <f>#REF!</f>
        <v>#REF!</v>
      </c>
      <c r="E34" s="524" t="e">
        <f>#REF!</f>
        <v>#REF!</v>
      </c>
      <c r="F34" s="523" t="e">
        <f>#REF!/1000</f>
        <v>#REF!</v>
      </c>
      <c r="G34" s="524" t="e">
        <f>#REF!/1000</f>
        <v>#REF!</v>
      </c>
      <c r="H34" s="523" t="e">
        <f>#REF!</f>
        <v>#REF!</v>
      </c>
      <c r="I34" s="524" t="e">
        <f>#REF!</f>
        <v>#REF!</v>
      </c>
      <c r="J34" s="524" t="e">
        <f>#REF!/1000</f>
        <v>#REF!</v>
      </c>
      <c r="K34" s="524" t="e">
        <f>#REF!/1000</f>
        <v>#REF!</v>
      </c>
      <c r="L34" s="524" t="e">
        <f>#REF!</f>
        <v>#REF!</v>
      </c>
      <c r="M34" s="524" t="e">
        <f>#REF!</f>
        <v>#REF!</v>
      </c>
      <c r="N34" s="524" t="e">
        <f>#REF!/1000</f>
        <v>#REF!</v>
      </c>
      <c r="O34" s="524" t="e">
        <f>#REF!/1000</f>
        <v>#REF!</v>
      </c>
      <c r="P34" s="524" t="e">
        <f>#REF!</f>
        <v>#REF!</v>
      </c>
      <c r="Q34" s="524" t="e">
        <f>#REF!</f>
        <v>#REF!</v>
      </c>
      <c r="R34" s="524" t="e">
        <f>#REF!/1000</f>
        <v>#REF!</v>
      </c>
      <c r="S34" s="524" t="e">
        <f>#REF!/1000</f>
        <v>#REF!</v>
      </c>
      <c r="T34" s="524" t="e">
        <f>#REF!</f>
        <v>#REF!</v>
      </c>
      <c r="U34" s="524" t="e">
        <f>#REF!</f>
        <v>#REF!</v>
      </c>
      <c r="V34" s="524" t="e">
        <f>#REF!/1000</f>
        <v>#REF!</v>
      </c>
      <c r="W34" s="524" t="e">
        <f>#REF!/1000</f>
        <v>#REF!</v>
      </c>
      <c r="X34" s="524" t="e">
        <f>#REF!</f>
        <v>#REF!</v>
      </c>
      <c r="Y34" s="524" t="e">
        <f>#REF!</f>
        <v>#REF!</v>
      </c>
      <c r="Z34" s="524" t="e">
        <f>#REF!/1000</f>
        <v>#REF!</v>
      </c>
      <c r="AA34" s="524" t="e">
        <f>#REF!/1000</f>
        <v>#REF!</v>
      </c>
      <c r="AB34" s="524" t="e">
        <f>#REF!</f>
        <v>#REF!</v>
      </c>
      <c r="AC34" s="524" t="e">
        <f>#REF!</f>
        <v>#REF!</v>
      </c>
      <c r="AD34" s="524" t="e">
        <f>#REF!/1000</f>
        <v>#REF!</v>
      </c>
      <c r="AE34" s="524" t="e">
        <f>#REF!/1000</f>
        <v>#REF!</v>
      </c>
    </row>
    <row r="35" spans="1:31" s="283" customFormat="1">
      <c r="A35" s="292" t="s">
        <v>603</v>
      </c>
      <c r="B35" s="523" t="e">
        <f>#REF!</f>
        <v>#REF!</v>
      </c>
      <c r="C35" s="524" t="e">
        <f>#REF!/1000</f>
        <v>#REF!</v>
      </c>
      <c r="D35" s="523" t="e">
        <f>#REF!</f>
        <v>#REF!</v>
      </c>
      <c r="E35" s="524" t="e">
        <f>#REF!</f>
        <v>#REF!</v>
      </c>
      <c r="F35" s="523" t="e">
        <f>#REF!/1000</f>
        <v>#REF!</v>
      </c>
      <c r="G35" s="524" t="e">
        <f>#REF!/1000</f>
        <v>#REF!</v>
      </c>
      <c r="H35" s="523" t="e">
        <f>#REF!</f>
        <v>#REF!</v>
      </c>
      <c r="I35" s="524" t="e">
        <f>#REF!</f>
        <v>#REF!</v>
      </c>
      <c r="J35" s="524" t="e">
        <f>#REF!/1000</f>
        <v>#REF!</v>
      </c>
      <c r="K35" s="524" t="e">
        <f>#REF!/1000</f>
        <v>#REF!</v>
      </c>
      <c r="L35" s="524" t="e">
        <f>#REF!</f>
        <v>#REF!</v>
      </c>
      <c r="M35" s="524" t="e">
        <f>#REF!</f>
        <v>#REF!</v>
      </c>
      <c r="N35" s="524" t="e">
        <f>#REF!/1000</f>
        <v>#REF!</v>
      </c>
      <c r="O35" s="524" t="e">
        <f>#REF!/1000</f>
        <v>#REF!</v>
      </c>
      <c r="P35" s="524" t="e">
        <f>#REF!</f>
        <v>#REF!</v>
      </c>
      <c r="Q35" s="524" t="e">
        <f>#REF!</f>
        <v>#REF!</v>
      </c>
      <c r="R35" s="524" t="e">
        <f>#REF!/1000</f>
        <v>#REF!</v>
      </c>
      <c r="S35" s="524" t="e">
        <f>#REF!/1000</f>
        <v>#REF!</v>
      </c>
      <c r="T35" s="524" t="e">
        <f>#REF!</f>
        <v>#REF!</v>
      </c>
      <c r="U35" s="524" t="e">
        <f>#REF!</f>
        <v>#REF!</v>
      </c>
      <c r="V35" s="524" t="e">
        <f>#REF!/1000</f>
        <v>#REF!</v>
      </c>
      <c r="W35" s="524" t="e">
        <f>#REF!/1000</f>
        <v>#REF!</v>
      </c>
      <c r="X35" s="524" t="e">
        <f>#REF!</f>
        <v>#REF!</v>
      </c>
      <c r="Y35" s="524" t="e">
        <f>#REF!</f>
        <v>#REF!</v>
      </c>
      <c r="Z35" s="524" t="e">
        <f>#REF!/1000</f>
        <v>#REF!</v>
      </c>
      <c r="AA35" s="524" t="e">
        <f>#REF!/1000</f>
        <v>#REF!</v>
      </c>
      <c r="AB35" s="524" t="e">
        <f>#REF!</f>
        <v>#REF!</v>
      </c>
      <c r="AC35" s="524" t="e">
        <f>#REF!</f>
        <v>#REF!</v>
      </c>
      <c r="AD35" s="524" t="e">
        <f>#REF!/1000</f>
        <v>#REF!</v>
      </c>
      <c r="AE35" s="524" t="e">
        <f>#REF!/1000</f>
        <v>#REF!</v>
      </c>
    </row>
    <row r="36" spans="1:31" s="283" customFormat="1">
      <c r="A36" s="402" t="s">
        <v>604</v>
      </c>
      <c r="B36" s="525" t="e">
        <f>#REF!</f>
        <v>#REF!</v>
      </c>
      <c r="C36" s="526" t="e">
        <f>#REF!/1000</f>
        <v>#REF!</v>
      </c>
      <c r="D36" s="525" t="e">
        <f>#REF!</f>
        <v>#REF!</v>
      </c>
      <c r="E36" s="526" t="e">
        <f>#REF!</f>
        <v>#REF!</v>
      </c>
      <c r="F36" s="525" t="e">
        <f>#REF!/1000</f>
        <v>#REF!</v>
      </c>
      <c r="G36" s="526" t="e">
        <f>#REF!/1000</f>
        <v>#REF!</v>
      </c>
      <c r="H36" s="525" t="e">
        <f>#REF!</f>
        <v>#REF!</v>
      </c>
      <c r="I36" s="526" t="e">
        <f>#REF!</f>
        <v>#REF!</v>
      </c>
      <c r="J36" s="526" t="e">
        <f>#REF!/1000</f>
        <v>#REF!</v>
      </c>
      <c r="K36" s="526" t="e">
        <f>#REF!/1000</f>
        <v>#REF!</v>
      </c>
      <c r="L36" s="526" t="e">
        <f>#REF!</f>
        <v>#REF!</v>
      </c>
      <c r="M36" s="526" t="e">
        <f>#REF!</f>
        <v>#REF!</v>
      </c>
      <c r="N36" s="526" t="e">
        <f>#REF!/1000</f>
        <v>#REF!</v>
      </c>
      <c r="O36" s="526" t="e">
        <f>#REF!/1000</f>
        <v>#REF!</v>
      </c>
      <c r="P36" s="526" t="e">
        <f>#REF!</f>
        <v>#REF!</v>
      </c>
      <c r="Q36" s="526" t="e">
        <f>#REF!</f>
        <v>#REF!</v>
      </c>
      <c r="R36" s="526" t="e">
        <f>#REF!/1000</f>
        <v>#REF!</v>
      </c>
      <c r="S36" s="526" t="e">
        <f>#REF!/1000</f>
        <v>#REF!</v>
      </c>
      <c r="T36" s="526" t="e">
        <f>#REF!</f>
        <v>#REF!</v>
      </c>
      <c r="U36" s="526" t="e">
        <f>#REF!</f>
        <v>#REF!</v>
      </c>
      <c r="V36" s="526" t="e">
        <f>#REF!/1000</f>
        <v>#REF!</v>
      </c>
      <c r="W36" s="526" t="e">
        <f>#REF!/1000</f>
        <v>#REF!</v>
      </c>
      <c r="X36" s="526" t="e">
        <f>#REF!</f>
        <v>#REF!</v>
      </c>
      <c r="Y36" s="526" t="e">
        <f>#REF!</f>
        <v>#REF!</v>
      </c>
      <c r="Z36" s="526" t="e">
        <f>#REF!/1000</f>
        <v>#REF!</v>
      </c>
      <c r="AA36" s="526" t="e">
        <f>#REF!/1000</f>
        <v>#REF!</v>
      </c>
      <c r="AB36" s="526" t="e">
        <f>#REF!</f>
        <v>#REF!</v>
      </c>
      <c r="AC36" s="526" t="e">
        <f>#REF!</f>
        <v>#REF!</v>
      </c>
      <c r="AD36" s="526" t="e">
        <f>#REF!/1000</f>
        <v>#REF!</v>
      </c>
      <c r="AE36" s="526" t="e">
        <f>#REF!/1000</f>
        <v>#REF!</v>
      </c>
    </row>
    <row r="37" spans="1:31" s="283" customFormat="1">
      <c r="A37" s="292" t="s">
        <v>605</v>
      </c>
      <c r="B37" s="523" t="e">
        <f>#REF!</f>
        <v>#REF!</v>
      </c>
      <c r="C37" s="524" t="e">
        <f>#REF!/1000</f>
        <v>#REF!</v>
      </c>
      <c r="D37" s="523" t="e">
        <f>#REF!</f>
        <v>#REF!</v>
      </c>
      <c r="E37" s="524" t="e">
        <f>#REF!</f>
        <v>#REF!</v>
      </c>
      <c r="F37" s="523" t="e">
        <f>#REF!/1000</f>
        <v>#REF!</v>
      </c>
      <c r="G37" s="524" t="e">
        <f>#REF!/1000</f>
        <v>#REF!</v>
      </c>
      <c r="H37" s="523" t="e">
        <f>#REF!</f>
        <v>#REF!</v>
      </c>
      <c r="I37" s="524" t="e">
        <f>#REF!</f>
        <v>#REF!</v>
      </c>
      <c r="J37" s="524" t="e">
        <f>#REF!/1000</f>
        <v>#REF!</v>
      </c>
      <c r="K37" s="524" t="e">
        <f>#REF!/1000</f>
        <v>#REF!</v>
      </c>
      <c r="L37" s="524" t="e">
        <f>#REF!</f>
        <v>#REF!</v>
      </c>
      <c r="M37" s="524" t="e">
        <f>#REF!</f>
        <v>#REF!</v>
      </c>
      <c r="N37" s="524" t="e">
        <f>#REF!/1000</f>
        <v>#REF!</v>
      </c>
      <c r="O37" s="524" t="e">
        <f>#REF!/1000</f>
        <v>#REF!</v>
      </c>
      <c r="P37" s="524" t="e">
        <f>#REF!</f>
        <v>#REF!</v>
      </c>
      <c r="Q37" s="524" t="e">
        <f>#REF!</f>
        <v>#REF!</v>
      </c>
      <c r="R37" s="524" t="e">
        <f>#REF!/1000</f>
        <v>#REF!</v>
      </c>
      <c r="S37" s="524" t="e">
        <f>#REF!/1000</f>
        <v>#REF!</v>
      </c>
      <c r="T37" s="524" t="e">
        <f>#REF!</f>
        <v>#REF!</v>
      </c>
      <c r="U37" s="524" t="e">
        <f>#REF!</f>
        <v>#REF!</v>
      </c>
      <c r="V37" s="524" t="e">
        <f>#REF!/1000</f>
        <v>#REF!</v>
      </c>
      <c r="W37" s="524" t="e">
        <f>#REF!/1000</f>
        <v>#REF!</v>
      </c>
      <c r="X37" s="524" t="e">
        <f>#REF!</f>
        <v>#REF!</v>
      </c>
      <c r="Y37" s="524" t="e">
        <f>#REF!</f>
        <v>#REF!</v>
      </c>
      <c r="Z37" s="524" t="e">
        <f>#REF!/1000</f>
        <v>#REF!</v>
      </c>
      <c r="AA37" s="524" t="e">
        <f>#REF!/1000</f>
        <v>#REF!</v>
      </c>
      <c r="AB37" s="524" t="e">
        <f>#REF!</f>
        <v>#REF!</v>
      </c>
      <c r="AC37" s="524" t="e">
        <f>#REF!</f>
        <v>#REF!</v>
      </c>
      <c r="AD37" s="524" t="e">
        <f>#REF!/1000</f>
        <v>#REF!</v>
      </c>
      <c r="AE37" s="524" t="e">
        <f>#REF!/1000</f>
        <v>#REF!</v>
      </c>
    </row>
    <row r="38" spans="1:31" s="283" customFormat="1">
      <c r="A38" s="292" t="s">
        <v>606</v>
      </c>
      <c r="B38" s="523" t="e">
        <f>#REF!</f>
        <v>#REF!</v>
      </c>
      <c r="C38" s="524" t="e">
        <f>#REF!/1000</f>
        <v>#REF!</v>
      </c>
      <c r="D38" s="523" t="e">
        <f>#REF!</f>
        <v>#REF!</v>
      </c>
      <c r="E38" s="524" t="e">
        <f>#REF!</f>
        <v>#REF!</v>
      </c>
      <c r="F38" s="523" t="e">
        <f>#REF!/1000</f>
        <v>#REF!</v>
      </c>
      <c r="G38" s="524" t="e">
        <f>#REF!/1000</f>
        <v>#REF!</v>
      </c>
      <c r="H38" s="523" t="e">
        <f>#REF!</f>
        <v>#REF!</v>
      </c>
      <c r="I38" s="524" t="e">
        <f>#REF!</f>
        <v>#REF!</v>
      </c>
      <c r="J38" s="524" t="e">
        <f>#REF!/1000</f>
        <v>#REF!</v>
      </c>
      <c r="K38" s="524" t="e">
        <f>#REF!/1000</f>
        <v>#REF!</v>
      </c>
      <c r="L38" s="524" t="e">
        <f>#REF!</f>
        <v>#REF!</v>
      </c>
      <c r="M38" s="524" t="e">
        <f>#REF!</f>
        <v>#REF!</v>
      </c>
      <c r="N38" s="524" t="e">
        <f>#REF!/1000</f>
        <v>#REF!</v>
      </c>
      <c r="O38" s="524" t="e">
        <f>#REF!/1000</f>
        <v>#REF!</v>
      </c>
      <c r="P38" s="524" t="e">
        <f>#REF!</f>
        <v>#REF!</v>
      </c>
      <c r="Q38" s="524" t="e">
        <f>#REF!</f>
        <v>#REF!</v>
      </c>
      <c r="R38" s="524" t="e">
        <f>#REF!/1000</f>
        <v>#REF!</v>
      </c>
      <c r="S38" s="524" t="e">
        <f>#REF!/1000</f>
        <v>#REF!</v>
      </c>
      <c r="T38" s="524" t="e">
        <f>#REF!</f>
        <v>#REF!</v>
      </c>
      <c r="U38" s="524" t="e">
        <f>#REF!</f>
        <v>#REF!</v>
      </c>
      <c r="V38" s="524" t="e">
        <f>#REF!/1000</f>
        <v>#REF!</v>
      </c>
      <c r="W38" s="524" t="e">
        <f>#REF!/1000</f>
        <v>#REF!</v>
      </c>
      <c r="X38" s="524" t="e">
        <f>#REF!</f>
        <v>#REF!</v>
      </c>
      <c r="Y38" s="524" t="e">
        <f>#REF!</f>
        <v>#REF!</v>
      </c>
      <c r="Z38" s="524" t="e">
        <f>#REF!/1000</f>
        <v>#REF!</v>
      </c>
      <c r="AA38" s="524" t="e">
        <f>#REF!/1000</f>
        <v>#REF!</v>
      </c>
      <c r="AB38" s="524" t="e">
        <f>#REF!</f>
        <v>#REF!</v>
      </c>
      <c r="AC38" s="524" t="e">
        <f>#REF!</f>
        <v>#REF!</v>
      </c>
      <c r="AD38" s="524" t="e">
        <f>#REF!/1000</f>
        <v>#REF!</v>
      </c>
      <c r="AE38" s="524" t="e">
        <f>#REF!/1000</f>
        <v>#REF!</v>
      </c>
    </row>
    <row r="39" spans="1:31" s="283" customFormat="1">
      <c r="A39" s="292" t="s">
        <v>607</v>
      </c>
      <c r="B39" s="523" t="e">
        <f>#REF!</f>
        <v>#REF!</v>
      </c>
      <c r="C39" s="524" t="e">
        <f>#REF!/1000</f>
        <v>#REF!</v>
      </c>
      <c r="D39" s="523" t="e">
        <f>#REF!</f>
        <v>#REF!</v>
      </c>
      <c r="E39" s="524" t="e">
        <f>#REF!</f>
        <v>#REF!</v>
      </c>
      <c r="F39" s="523" t="e">
        <f>#REF!/1000</f>
        <v>#REF!</v>
      </c>
      <c r="G39" s="524" t="e">
        <f>#REF!/1000</f>
        <v>#REF!</v>
      </c>
      <c r="H39" s="523" t="e">
        <f>#REF!</f>
        <v>#REF!</v>
      </c>
      <c r="I39" s="524" t="e">
        <f>#REF!</f>
        <v>#REF!</v>
      </c>
      <c r="J39" s="524" t="e">
        <f>#REF!/1000</f>
        <v>#REF!</v>
      </c>
      <c r="K39" s="524" t="e">
        <f>#REF!/1000</f>
        <v>#REF!</v>
      </c>
      <c r="L39" s="524" t="e">
        <f>#REF!</f>
        <v>#REF!</v>
      </c>
      <c r="M39" s="524" t="e">
        <f>#REF!</f>
        <v>#REF!</v>
      </c>
      <c r="N39" s="524" t="e">
        <f>#REF!/1000</f>
        <v>#REF!</v>
      </c>
      <c r="O39" s="524" t="e">
        <f>#REF!/1000</f>
        <v>#REF!</v>
      </c>
      <c r="P39" s="524" t="e">
        <f>#REF!</f>
        <v>#REF!</v>
      </c>
      <c r="Q39" s="524" t="e">
        <f>#REF!</f>
        <v>#REF!</v>
      </c>
      <c r="R39" s="524" t="e">
        <f>#REF!/1000</f>
        <v>#REF!</v>
      </c>
      <c r="S39" s="524" t="e">
        <f>#REF!/1000</f>
        <v>#REF!</v>
      </c>
      <c r="T39" s="524" t="e">
        <f>#REF!</f>
        <v>#REF!</v>
      </c>
      <c r="U39" s="524" t="e">
        <f>#REF!</f>
        <v>#REF!</v>
      </c>
      <c r="V39" s="524" t="e">
        <f>#REF!/1000</f>
        <v>#REF!</v>
      </c>
      <c r="W39" s="524" t="e">
        <f>#REF!/1000</f>
        <v>#REF!</v>
      </c>
      <c r="X39" s="524" t="e">
        <f>#REF!</f>
        <v>#REF!</v>
      </c>
      <c r="Y39" s="524" t="e">
        <f>#REF!</f>
        <v>#REF!</v>
      </c>
      <c r="Z39" s="524" t="e">
        <f>#REF!/1000</f>
        <v>#REF!</v>
      </c>
      <c r="AA39" s="524" t="e">
        <f>#REF!/1000</f>
        <v>#REF!</v>
      </c>
      <c r="AB39" s="524" t="e">
        <f>#REF!</f>
        <v>#REF!</v>
      </c>
      <c r="AC39" s="524" t="e">
        <f>#REF!</f>
        <v>#REF!</v>
      </c>
      <c r="AD39" s="524" t="e">
        <f>#REF!/1000</f>
        <v>#REF!</v>
      </c>
      <c r="AE39" s="524" t="e">
        <f>#REF!/1000</f>
        <v>#REF!</v>
      </c>
    </row>
    <row r="40" spans="1:31" s="283" customFormat="1">
      <c r="A40" s="292" t="s">
        <v>608</v>
      </c>
      <c r="B40" s="523" t="e">
        <f>#REF!</f>
        <v>#REF!</v>
      </c>
      <c r="C40" s="524" t="e">
        <f>#REF!/1000</f>
        <v>#REF!</v>
      </c>
      <c r="D40" s="523" t="e">
        <f>#REF!</f>
        <v>#REF!</v>
      </c>
      <c r="E40" s="524" t="e">
        <f>#REF!</f>
        <v>#REF!</v>
      </c>
      <c r="F40" s="523" t="e">
        <f>#REF!/1000</f>
        <v>#REF!</v>
      </c>
      <c r="G40" s="524" t="e">
        <f>#REF!/1000</f>
        <v>#REF!</v>
      </c>
      <c r="H40" s="523" t="e">
        <f>#REF!</f>
        <v>#REF!</v>
      </c>
      <c r="I40" s="524" t="e">
        <f>#REF!</f>
        <v>#REF!</v>
      </c>
      <c r="J40" s="524" t="e">
        <f>#REF!/1000</f>
        <v>#REF!</v>
      </c>
      <c r="K40" s="524" t="e">
        <f>#REF!/1000</f>
        <v>#REF!</v>
      </c>
      <c r="L40" s="524" t="e">
        <f>#REF!</f>
        <v>#REF!</v>
      </c>
      <c r="M40" s="524" t="e">
        <f>#REF!</f>
        <v>#REF!</v>
      </c>
      <c r="N40" s="524" t="e">
        <f>#REF!/1000</f>
        <v>#REF!</v>
      </c>
      <c r="O40" s="524" t="e">
        <f>#REF!/1000</f>
        <v>#REF!</v>
      </c>
      <c r="P40" s="524" t="e">
        <f>#REF!</f>
        <v>#REF!</v>
      </c>
      <c r="Q40" s="524" t="e">
        <f>#REF!</f>
        <v>#REF!</v>
      </c>
      <c r="R40" s="524" t="e">
        <f>#REF!/1000</f>
        <v>#REF!</v>
      </c>
      <c r="S40" s="524" t="e">
        <f>#REF!/1000</f>
        <v>#REF!</v>
      </c>
      <c r="T40" s="524" t="e">
        <f>#REF!</f>
        <v>#REF!</v>
      </c>
      <c r="U40" s="524" t="e">
        <f>#REF!</f>
        <v>#REF!</v>
      </c>
      <c r="V40" s="524" t="e">
        <f>#REF!/1000</f>
        <v>#REF!</v>
      </c>
      <c r="W40" s="524" t="e">
        <f>#REF!/1000</f>
        <v>#REF!</v>
      </c>
      <c r="X40" s="524" t="e">
        <f>#REF!</f>
        <v>#REF!</v>
      </c>
      <c r="Y40" s="524" t="e">
        <f>#REF!</f>
        <v>#REF!</v>
      </c>
      <c r="Z40" s="524" t="e">
        <f>#REF!/1000</f>
        <v>#REF!</v>
      </c>
      <c r="AA40" s="524" t="e">
        <f>#REF!/1000</f>
        <v>#REF!</v>
      </c>
      <c r="AB40" s="524" t="e">
        <f>#REF!</f>
        <v>#REF!</v>
      </c>
      <c r="AC40" s="524" t="e">
        <f>#REF!</f>
        <v>#REF!</v>
      </c>
      <c r="AD40" s="524" t="e">
        <f>#REF!/1000</f>
        <v>#REF!</v>
      </c>
      <c r="AE40" s="524" t="e">
        <f>#REF!/1000</f>
        <v>#REF!</v>
      </c>
    </row>
    <row r="41" spans="1:31" s="283" customFormat="1">
      <c r="A41" s="402" t="s">
        <v>609</v>
      </c>
      <c r="B41" s="525" t="e">
        <f>#REF!</f>
        <v>#REF!</v>
      </c>
      <c r="C41" s="526" t="e">
        <f>#REF!/1000</f>
        <v>#REF!</v>
      </c>
      <c r="D41" s="525" t="e">
        <f>#REF!</f>
        <v>#REF!</v>
      </c>
      <c r="E41" s="526" t="e">
        <f>#REF!</f>
        <v>#REF!</v>
      </c>
      <c r="F41" s="525" t="e">
        <f>#REF!/1000</f>
        <v>#REF!</v>
      </c>
      <c r="G41" s="526" t="e">
        <f>#REF!/1000</f>
        <v>#REF!</v>
      </c>
      <c r="H41" s="525" t="e">
        <f>#REF!</f>
        <v>#REF!</v>
      </c>
      <c r="I41" s="526" t="e">
        <f>#REF!</f>
        <v>#REF!</v>
      </c>
      <c r="J41" s="526" t="e">
        <f>#REF!/1000</f>
        <v>#REF!</v>
      </c>
      <c r="K41" s="526" t="e">
        <f>#REF!/1000</f>
        <v>#REF!</v>
      </c>
      <c r="L41" s="526" t="e">
        <f>#REF!</f>
        <v>#REF!</v>
      </c>
      <c r="M41" s="526" t="e">
        <f>#REF!</f>
        <v>#REF!</v>
      </c>
      <c r="N41" s="526" t="e">
        <f>#REF!/1000</f>
        <v>#REF!</v>
      </c>
      <c r="O41" s="526" t="e">
        <f>#REF!/1000</f>
        <v>#REF!</v>
      </c>
      <c r="P41" s="526" t="e">
        <f>#REF!</f>
        <v>#REF!</v>
      </c>
      <c r="Q41" s="526" t="e">
        <f>#REF!</f>
        <v>#REF!</v>
      </c>
      <c r="R41" s="526" t="e">
        <f>#REF!/1000</f>
        <v>#REF!</v>
      </c>
      <c r="S41" s="526" t="e">
        <f>#REF!/1000</f>
        <v>#REF!</v>
      </c>
      <c r="T41" s="526" t="e">
        <f>#REF!</f>
        <v>#REF!</v>
      </c>
      <c r="U41" s="526" t="e">
        <f>#REF!</f>
        <v>#REF!</v>
      </c>
      <c r="V41" s="526" t="e">
        <f>#REF!/1000</f>
        <v>#REF!</v>
      </c>
      <c r="W41" s="526" t="e">
        <f>#REF!/1000</f>
        <v>#REF!</v>
      </c>
      <c r="X41" s="526" t="e">
        <f>#REF!</f>
        <v>#REF!</v>
      </c>
      <c r="Y41" s="526" t="e">
        <f>#REF!</f>
        <v>#REF!</v>
      </c>
      <c r="Z41" s="526" t="e">
        <f>#REF!/1000</f>
        <v>#REF!</v>
      </c>
      <c r="AA41" s="526" t="e">
        <f>#REF!/1000</f>
        <v>#REF!</v>
      </c>
      <c r="AB41" s="526" t="e">
        <f>#REF!</f>
        <v>#REF!</v>
      </c>
      <c r="AC41" s="526" t="e">
        <f>#REF!</f>
        <v>#REF!</v>
      </c>
      <c r="AD41" s="526" t="e">
        <f>#REF!/1000</f>
        <v>#REF!</v>
      </c>
      <c r="AE41" s="526" t="e">
        <f>#REF!/1000</f>
        <v>#REF!</v>
      </c>
    </row>
    <row r="42" spans="1:31" s="283" customFormat="1">
      <c r="A42" s="292" t="s">
        <v>610</v>
      </c>
      <c r="B42" s="523" t="e">
        <f>#REF!</f>
        <v>#REF!</v>
      </c>
      <c r="C42" s="524" t="e">
        <f>#REF!/1000</f>
        <v>#REF!</v>
      </c>
      <c r="D42" s="523" t="e">
        <f>#REF!</f>
        <v>#REF!</v>
      </c>
      <c r="E42" s="524" t="e">
        <f>#REF!</f>
        <v>#REF!</v>
      </c>
      <c r="F42" s="523" t="e">
        <f>#REF!/1000</f>
        <v>#REF!</v>
      </c>
      <c r="G42" s="524" t="e">
        <f>#REF!/1000</f>
        <v>#REF!</v>
      </c>
      <c r="H42" s="523" t="e">
        <f>#REF!</f>
        <v>#REF!</v>
      </c>
      <c r="I42" s="524" t="e">
        <f>#REF!</f>
        <v>#REF!</v>
      </c>
      <c r="J42" s="524" t="e">
        <f>#REF!/1000</f>
        <v>#REF!</v>
      </c>
      <c r="K42" s="524" t="e">
        <f>#REF!/1000</f>
        <v>#REF!</v>
      </c>
      <c r="L42" s="524" t="e">
        <f>#REF!</f>
        <v>#REF!</v>
      </c>
      <c r="M42" s="524" t="e">
        <f>#REF!</f>
        <v>#REF!</v>
      </c>
      <c r="N42" s="524" t="e">
        <f>#REF!/1000</f>
        <v>#REF!</v>
      </c>
      <c r="O42" s="524" t="e">
        <f>#REF!/1000</f>
        <v>#REF!</v>
      </c>
      <c r="P42" s="524" t="e">
        <f>#REF!</f>
        <v>#REF!</v>
      </c>
      <c r="Q42" s="524" t="e">
        <f>#REF!</f>
        <v>#REF!</v>
      </c>
      <c r="R42" s="524" t="e">
        <f>#REF!/1000</f>
        <v>#REF!</v>
      </c>
      <c r="S42" s="524" t="e">
        <f>#REF!/1000</f>
        <v>#REF!</v>
      </c>
      <c r="T42" s="524" t="e">
        <f>#REF!</f>
        <v>#REF!</v>
      </c>
      <c r="U42" s="524" t="e">
        <f>#REF!</f>
        <v>#REF!</v>
      </c>
      <c r="V42" s="524" t="e">
        <f>#REF!/1000</f>
        <v>#REF!</v>
      </c>
      <c r="W42" s="524" t="e">
        <f>#REF!/1000</f>
        <v>#REF!</v>
      </c>
      <c r="X42" s="524" t="e">
        <f>#REF!</f>
        <v>#REF!</v>
      </c>
      <c r="Y42" s="524" t="e">
        <f>#REF!</f>
        <v>#REF!</v>
      </c>
      <c r="Z42" s="524" t="e">
        <f>#REF!/1000</f>
        <v>#REF!</v>
      </c>
      <c r="AA42" s="524" t="e">
        <f>#REF!/1000</f>
        <v>#REF!</v>
      </c>
      <c r="AB42" s="524" t="e">
        <f>#REF!</f>
        <v>#REF!</v>
      </c>
      <c r="AC42" s="524" t="e">
        <f>#REF!</f>
        <v>#REF!</v>
      </c>
      <c r="AD42" s="524" t="e">
        <f>#REF!/1000</f>
        <v>#REF!</v>
      </c>
      <c r="AE42" s="524" t="e">
        <f>#REF!/1000</f>
        <v>#REF!</v>
      </c>
    </row>
    <row r="43" spans="1:31" s="283" customFormat="1">
      <c r="A43" s="292" t="s">
        <v>611</v>
      </c>
      <c r="B43" s="523" t="e">
        <f>#REF!</f>
        <v>#REF!</v>
      </c>
      <c r="C43" s="524" t="e">
        <f>#REF!/1000</f>
        <v>#REF!</v>
      </c>
      <c r="D43" s="523" t="e">
        <f>#REF!</f>
        <v>#REF!</v>
      </c>
      <c r="E43" s="524" t="e">
        <f>#REF!</f>
        <v>#REF!</v>
      </c>
      <c r="F43" s="523" t="e">
        <f>#REF!/1000</f>
        <v>#REF!</v>
      </c>
      <c r="G43" s="524" t="e">
        <f>#REF!/1000</f>
        <v>#REF!</v>
      </c>
      <c r="H43" s="523" t="e">
        <f>#REF!</f>
        <v>#REF!</v>
      </c>
      <c r="I43" s="524" t="e">
        <f>#REF!</f>
        <v>#REF!</v>
      </c>
      <c r="J43" s="524" t="e">
        <f>#REF!/1000</f>
        <v>#REF!</v>
      </c>
      <c r="K43" s="524" t="e">
        <f>#REF!/1000</f>
        <v>#REF!</v>
      </c>
      <c r="L43" s="524" t="e">
        <f>#REF!</f>
        <v>#REF!</v>
      </c>
      <c r="M43" s="524" t="e">
        <f>#REF!</f>
        <v>#REF!</v>
      </c>
      <c r="N43" s="524" t="e">
        <f>#REF!/1000</f>
        <v>#REF!</v>
      </c>
      <c r="O43" s="524" t="e">
        <f>#REF!/1000</f>
        <v>#REF!</v>
      </c>
      <c r="P43" s="524" t="e">
        <f>#REF!</f>
        <v>#REF!</v>
      </c>
      <c r="Q43" s="524" t="e">
        <f>#REF!</f>
        <v>#REF!</v>
      </c>
      <c r="R43" s="524" t="e">
        <f>#REF!/1000</f>
        <v>#REF!</v>
      </c>
      <c r="S43" s="524" t="e">
        <f>#REF!/1000</f>
        <v>#REF!</v>
      </c>
      <c r="T43" s="524" t="e">
        <f>#REF!</f>
        <v>#REF!</v>
      </c>
      <c r="U43" s="524" t="e">
        <f>#REF!</f>
        <v>#REF!</v>
      </c>
      <c r="V43" s="524" t="e">
        <f>#REF!/1000</f>
        <v>#REF!</v>
      </c>
      <c r="W43" s="524" t="e">
        <f>#REF!/1000</f>
        <v>#REF!</v>
      </c>
      <c r="X43" s="524" t="e">
        <f>#REF!</f>
        <v>#REF!</v>
      </c>
      <c r="Y43" s="524" t="e">
        <f>#REF!</f>
        <v>#REF!</v>
      </c>
      <c r="Z43" s="524" t="e">
        <f>#REF!/1000</f>
        <v>#REF!</v>
      </c>
      <c r="AA43" s="524" t="e">
        <f>#REF!/1000</f>
        <v>#REF!</v>
      </c>
      <c r="AB43" s="524" t="e">
        <f>#REF!</f>
        <v>#REF!</v>
      </c>
      <c r="AC43" s="524" t="e">
        <f>#REF!</f>
        <v>#REF!</v>
      </c>
      <c r="AD43" s="524" t="e">
        <f>#REF!/1000</f>
        <v>#REF!</v>
      </c>
      <c r="AE43" s="524" t="e">
        <f>#REF!/1000</f>
        <v>#REF!</v>
      </c>
    </row>
    <row r="44" spans="1:31" s="283" customFormat="1">
      <c r="A44" s="292" t="s">
        <v>612</v>
      </c>
      <c r="B44" s="523" t="e">
        <f>#REF!</f>
        <v>#REF!</v>
      </c>
      <c r="C44" s="524" t="e">
        <f>#REF!/1000</f>
        <v>#REF!</v>
      </c>
      <c r="D44" s="523" t="e">
        <f>#REF!</f>
        <v>#REF!</v>
      </c>
      <c r="E44" s="524" t="e">
        <f>#REF!</f>
        <v>#REF!</v>
      </c>
      <c r="F44" s="523" t="e">
        <f>#REF!/1000</f>
        <v>#REF!</v>
      </c>
      <c r="G44" s="524" t="e">
        <f>#REF!/1000</f>
        <v>#REF!</v>
      </c>
      <c r="H44" s="523" t="e">
        <f>#REF!</f>
        <v>#REF!</v>
      </c>
      <c r="I44" s="524" t="e">
        <f>#REF!</f>
        <v>#REF!</v>
      </c>
      <c r="J44" s="524" t="e">
        <f>#REF!/1000</f>
        <v>#REF!</v>
      </c>
      <c r="K44" s="524" t="e">
        <f>#REF!/1000</f>
        <v>#REF!</v>
      </c>
      <c r="L44" s="524" t="e">
        <f>#REF!</f>
        <v>#REF!</v>
      </c>
      <c r="M44" s="524" t="e">
        <f>#REF!</f>
        <v>#REF!</v>
      </c>
      <c r="N44" s="524" t="e">
        <f>#REF!/1000</f>
        <v>#REF!</v>
      </c>
      <c r="O44" s="524" t="e">
        <f>#REF!/1000</f>
        <v>#REF!</v>
      </c>
      <c r="P44" s="524" t="e">
        <f>#REF!</f>
        <v>#REF!</v>
      </c>
      <c r="Q44" s="524" t="e">
        <f>#REF!</f>
        <v>#REF!</v>
      </c>
      <c r="R44" s="524" t="e">
        <f>#REF!/1000</f>
        <v>#REF!</v>
      </c>
      <c r="S44" s="524" t="e">
        <f>#REF!/1000</f>
        <v>#REF!</v>
      </c>
      <c r="T44" s="524" t="e">
        <f>#REF!</f>
        <v>#REF!</v>
      </c>
      <c r="U44" s="524" t="e">
        <f>#REF!</f>
        <v>#REF!</v>
      </c>
      <c r="V44" s="524" t="e">
        <f>#REF!/1000</f>
        <v>#REF!</v>
      </c>
      <c r="W44" s="524" t="e">
        <f>#REF!/1000</f>
        <v>#REF!</v>
      </c>
      <c r="X44" s="524" t="e">
        <f>#REF!</f>
        <v>#REF!</v>
      </c>
      <c r="Y44" s="524" t="e">
        <f>#REF!</f>
        <v>#REF!</v>
      </c>
      <c r="Z44" s="524" t="e">
        <f>#REF!/1000</f>
        <v>#REF!</v>
      </c>
      <c r="AA44" s="524" t="e">
        <f>#REF!/1000</f>
        <v>#REF!</v>
      </c>
      <c r="AB44" s="524" t="e">
        <f>#REF!</f>
        <v>#REF!</v>
      </c>
      <c r="AC44" s="524" t="e">
        <f>#REF!</f>
        <v>#REF!</v>
      </c>
      <c r="AD44" s="524" t="e">
        <f>#REF!/1000</f>
        <v>#REF!</v>
      </c>
      <c r="AE44" s="524" t="e">
        <f>#REF!/1000</f>
        <v>#REF!</v>
      </c>
    </row>
    <row r="45" spans="1:31" s="283" customFormat="1">
      <c r="A45" s="292" t="s">
        <v>613</v>
      </c>
      <c r="B45" s="523" t="e">
        <f>#REF!</f>
        <v>#REF!</v>
      </c>
      <c r="C45" s="524" t="e">
        <f>#REF!/1000</f>
        <v>#REF!</v>
      </c>
      <c r="D45" s="523" t="e">
        <f>#REF!</f>
        <v>#REF!</v>
      </c>
      <c r="E45" s="524" t="e">
        <f>#REF!</f>
        <v>#REF!</v>
      </c>
      <c r="F45" s="523" t="e">
        <f>#REF!/1000</f>
        <v>#REF!</v>
      </c>
      <c r="G45" s="524" t="e">
        <f>#REF!/1000</f>
        <v>#REF!</v>
      </c>
      <c r="H45" s="523" t="e">
        <f>#REF!</f>
        <v>#REF!</v>
      </c>
      <c r="I45" s="524" t="e">
        <f>#REF!</f>
        <v>#REF!</v>
      </c>
      <c r="J45" s="524" t="e">
        <f>#REF!/1000</f>
        <v>#REF!</v>
      </c>
      <c r="K45" s="524" t="e">
        <f>#REF!/1000</f>
        <v>#REF!</v>
      </c>
      <c r="L45" s="524" t="e">
        <f>#REF!</f>
        <v>#REF!</v>
      </c>
      <c r="M45" s="524" t="e">
        <f>#REF!</f>
        <v>#REF!</v>
      </c>
      <c r="N45" s="524" t="e">
        <f>#REF!/1000</f>
        <v>#REF!</v>
      </c>
      <c r="O45" s="524" t="e">
        <f>#REF!/1000</f>
        <v>#REF!</v>
      </c>
      <c r="P45" s="524" t="e">
        <f>#REF!</f>
        <v>#REF!</v>
      </c>
      <c r="Q45" s="524" t="e">
        <f>#REF!</f>
        <v>#REF!</v>
      </c>
      <c r="R45" s="524" t="e">
        <f>#REF!/1000</f>
        <v>#REF!</v>
      </c>
      <c r="S45" s="524" t="e">
        <f>#REF!/1000</f>
        <v>#REF!</v>
      </c>
      <c r="T45" s="524" t="e">
        <f>#REF!</f>
        <v>#REF!</v>
      </c>
      <c r="U45" s="524" t="e">
        <f>#REF!</f>
        <v>#REF!</v>
      </c>
      <c r="V45" s="524" t="e">
        <f>#REF!/1000</f>
        <v>#REF!</v>
      </c>
      <c r="W45" s="524" t="e">
        <f>#REF!/1000</f>
        <v>#REF!</v>
      </c>
      <c r="X45" s="524" t="e">
        <f>#REF!</f>
        <v>#REF!</v>
      </c>
      <c r="Y45" s="524" t="e">
        <f>#REF!</f>
        <v>#REF!</v>
      </c>
      <c r="Z45" s="524" t="e">
        <f>#REF!/1000</f>
        <v>#REF!</v>
      </c>
      <c r="AA45" s="524" t="e">
        <f>#REF!/1000</f>
        <v>#REF!</v>
      </c>
      <c r="AB45" s="524" t="e">
        <f>#REF!</f>
        <v>#REF!</v>
      </c>
      <c r="AC45" s="524" t="e">
        <f>#REF!</f>
        <v>#REF!</v>
      </c>
      <c r="AD45" s="524" t="e">
        <f>#REF!/1000</f>
        <v>#REF!</v>
      </c>
      <c r="AE45" s="524" t="e">
        <f>#REF!/1000</f>
        <v>#REF!</v>
      </c>
    </row>
    <row r="46" spans="1:31" s="283" customFormat="1">
      <c r="A46" s="402" t="s">
        <v>614</v>
      </c>
      <c r="B46" s="525" t="e">
        <f>#REF!</f>
        <v>#REF!</v>
      </c>
      <c r="C46" s="526" t="e">
        <f>#REF!/1000</f>
        <v>#REF!</v>
      </c>
      <c r="D46" s="525" t="e">
        <f>#REF!</f>
        <v>#REF!</v>
      </c>
      <c r="E46" s="526" t="e">
        <f>#REF!</f>
        <v>#REF!</v>
      </c>
      <c r="F46" s="525" t="e">
        <f>#REF!/1000</f>
        <v>#REF!</v>
      </c>
      <c r="G46" s="526" t="e">
        <f>#REF!/1000</f>
        <v>#REF!</v>
      </c>
      <c r="H46" s="525" t="e">
        <f>#REF!</f>
        <v>#REF!</v>
      </c>
      <c r="I46" s="526" t="e">
        <f>#REF!</f>
        <v>#REF!</v>
      </c>
      <c r="J46" s="526" t="e">
        <f>#REF!/1000</f>
        <v>#REF!</v>
      </c>
      <c r="K46" s="526" t="e">
        <f>#REF!/1000</f>
        <v>#REF!</v>
      </c>
      <c r="L46" s="526" t="e">
        <f>#REF!</f>
        <v>#REF!</v>
      </c>
      <c r="M46" s="526" t="e">
        <f>#REF!</f>
        <v>#REF!</v>
      </c>
      <c r="N46" s="526" t="e">
        <f>#REF!/1000</f>
        <v>#REF!</v>
      </c>
      <c r="O46" s="526" t="e">
        <f>#REF!/1000</f>
        <v>#REF!</v>
      </c>
      <c r="P46" s="526" t="e">
        <f>#REF!</f>
        <v>#REF!</v>
      </c>
      <c r="Q46" s="526" t="e">
        <f>#REF!</f>
        <v>#REF!</v>
      </c>
      <c r="R46" s="526" t="e">
        <f>#REF!/1000</f>
        <v>#REF!</v>
      </c>
      <c r="S46" s="526" t="e">
        <f>#REF!/1000</f>
        <v>#REF!</v>
      </c>
      <c r="T46" s="526" t="e">
        <f>#REF!</f>
        <v>#REF!</v>
      </c>
      <c r="U46" s="526" t="e">
        <f>#REF!</f>
        <v>#REF!</v>
      </c>
      <c r="V46" s="526" t="e">
        <f>#REF!/1000</f>
        <v>#REF!</v>
      </c>
      <c r="W46" s="526" t="e">
        <f>#REF!/1000</f>
        <v>#REF!</v>
      </c>
      <c r="X46" s="526" t="e">
        <f>#REF!</f>
        <v>#REF!</v>
      </c>
      <c r="Y46" s="526" t="e">
        <f>#REF!</f>
        <v>#REF!</v>
      </c>
      <c r="Z46" s="526" t="e">
        <f>#REF!/1000</f>
        <v>#REF!</v>
      </c>
      <c r="AA46" s="526" t="e">
        <f>#REF!/1000</f>
        <v>#REF!</v>
      </c>
      <c r="AB46" s="526" t="e">
        <f>#REF!</f>
        <v>#REF!</v>
      </c>
      <c r="AC46" s="526" t="e">
        <f>#REF!</f>
        <v>#REF!</v>
      </c>
      <c r="AD46" s="526" t="e">
        <f>#REF!/1000</f>
        <v>#REF!</v>
      </c>
      <c r="AE46" s="526" t="e">
        <f>#REF!/1000</f>
        <v>#REF!</v>
      </c>
    </row>
    <row r="47" spans="1:31" s="283" customFormat="1">
      <c r="A47" s="292" t="s">
        <v>615</v>
      </c>
      <c r="B47" s="523" t="e">
        <f>#REF!</f>
        <v>#REF!</v>
      </c>
      <c r="C47" s="524" t="e">
        <f>#REF!/1000</f>
        <v>#REF!</v>
      </c>
      <c r="D47" s="523" t="e">
        <f>#REF!</f>
        <v>#REF!</v>
      </c>
      <c r="E47" s="524" t="e">
        <f>#REF!</f>
        <v>#REF!</v>
      </c>
      <c r="F47" s="523" t="e">
        <f>#REF!/1000</f>
        <v>#REF!</v>
      </c>
      <c r="G47" s="524" t="e">
        <f>#REF!/1000</f>
        <v>#REF!</v>
      </c>
      <c r="H47" s="523" t="e">
        <f>#REF!</f>
        <v>#REF!</v>
      </c>
      <c r="I47" s="524" t="e">
        <f>#REF!</f>
        <v>#REF!</v>
      </c>
      <c r="J47" s="524" t="e">
        <f>#REF!/1000</f>
        <v>#REF!</v>
      </c>
      <c r="K47" s="524" t="e">
        <f>#REF!/1000</f>
        <v>#REF!</v>
      </c>
      <c r="L47" s="524" t="e">
        <f>#REF!</f>
        <v>#REF!</v>
      </c>
      <c r="M47" s="524" t="e">
        <f>#REF!</f>
        <v>#REF!</v>
      </c>
      <c r="N47" s="524" t="e">
        <f>#REF!/1000</f>
        <v>#REF!</v>
      </c>
      <c r="O47" s="524" t="e">
        <f>#REF!/1000</f>
        <v>#REF!</v>
      </c>
      <c r="P47" s="524" t="e">
        <f>#REF!</f>
        <v>#REF!</v>
      </c>
      <c r="Q47" s="524" t="e">
        <f>#REF!</f>
        <v>#REF!</v>
      </c>
      <c r="R47" s="524" t="e">
        <f>#REF!/1000</f>
        <v>#REF!</v>
      </c>
      <c r="S47" s="524" t="e">
        <f>#REF!/1000</f>
        <v>#REF!</v>
      </c>
      <c r="T47" s="524" t="e">
        <f>#REF!</f>
        <v>#REF!</v>
      </c>
      <c r="U47" s="524" t="e">
        <f>#REF!</f>
        <v>#REF!</v>
      </c>
      <c r="V47" s="524" t="e">
        <f>#REF!/1000</f>
        <v>#REF!</v>
      </c>
      <c r="W47" s="524" t="e">
        <f>#REF!/1000</f>
        <v>#REF!</v>
      </c>
      <c r="X47" s="524" t="e">
        <f>#REF!</f>
        <v>#REF!</v>
      </c>
      <c r="Y47" s="524" t="e">
        <f>#REF!</f>
        <v>#REF!</v>
      </c>
      <c r="Z47" s="524" t="e">
        <f>#REF!/1000</f>
        <v>#REF!</v>
      </c>
      <c r="AA47" s="524" t="e">
        <f>#REF!/1000</f>
        <v>#REF!</v>
      </c>
      <c r="AB47" s="524" t="e">
        <f>#REF!</f>
        <v>#REF!</v>
      </c>
      <c r="AC47" s="524" t="e">
        <f>#REF!</f>
        <v>#REF!</v>
      </c>
      <c r="AD47" s="524" t="e">
        <f>#REF!/1000</f>
        <v>#REF!</v>
      </c>
      <c r="AE47" s="524" t="e">
        <f>#REF!/1000</f>
        <v>#REF!</v>
      </c>
    </row>
    <row r="48" spans="1:31" s="283" customFormat="1">
      <c r="A48" s="292" t="s">
        <v>616</v>
      </c>
      <c r="B48" s="523" t="e">
        <f>#REF!</f>
        <v>#REF!</v>
      </c>
      <c r="C48" s="524" t="e">
        <f>#REF!/1000</f>
        <v>#REF!</v>
      </c>
      <c r="D48" s="523" t="e">
        <f>#REF!</f>
        <v>#REF!</v>
      </c>
      <c r="E48" s="524" t="e">
        <f>#REF!</f>
        <v>#REF!</v>
      </c>
      <c r="F48" s="523" t="e">
        <f>#REF!/1000</f>
        <v>#REF!</v>
      </c>
      <c r="G48" s="524" t="e">
        <f>#REF!/1000</f>
        <v>#REF!</v>
      </c>
      <c r="H48" s="523" t="e">
        <f>#REF!</f>
        <v>#REF!</v>
      </c>
      <c r="I48" s="524" t="e">
        <f>#REF!</f>
        <v>#REF!</v>
      </c>
      <c r="J48" s="524" t="e">
        <f>#REF!/1000</f>
        <v>#REF!</v>
      </c>
      <c r="K48" s="524" t="e">
        <f>#REF!/1000</f>
        <v>#REF!</v>
      </c>
      <c r="L48" s="524" t="e">
        <f>#REF!</f>
        <v>#REF!</v>
      </c>
      <c r="M48" s="524" t="e">
        <f>#REF!</f>
        <v>#REF!</v>
      </c>
      <c r="N48" s="524" t="e">
        <f>#REF!/1000</f>
        <v>#REF!</v>
      </c>
      <c r="O48" s="524" t="e">
        <f>#REF!/1000</f>
        <v>#REF!</v>
      </c>
      <c r="P48" s="524" t="e">
        <f>#REF!</f>
        <v>#REF!</v>
      </c>
      <c r="Q48" s="524" t="e">
        <f>#REF!</f>
        <v>#REF!</v>
      </c>
      <c r="R48" s="524" t="e">
        <f>#REF!/1000</f>
        <v>#REF!</v>
      </c>
      <c r="S48" s="524" t="e">
        <f>#REF!/1000</f>
        <v>#REF!</v>
      </c>
      <c r="T48" s="524" t="e">
        <f>#REF!</f>
        <v>#REF!</v>
      </c>
      <c r="U48" s="524" t="e">
        <f>#REF!</f>
        <v>#REF!</v>
      </c>
      <c r="V48" s="524" t="e">
        <f>#REF!/1000</f>
        <v>#REF!</v>
      </c>
      <c r="W48" s="524" t="e">
        <f>#REF!/1000</f>
        <v>#REF!</v>
      </c>
      <c r="X48" s="524" t="e">
        <f>#REF!</f>
        <v>#REF!</v>
      </c>
      <c r="Y48" s="524" t="e">
        <f>#REF!</f>
        <v>#REF!</v>
      </c>
      <c r="Z48" s="524" t="e">
        <f>#REF!/1000</f>
        <v>#REF!</v>
      </c>
      <c r="AA48" s="524" t="e">
        <f>#REF!/1000</f>
        <v>#REF!</v>
      </c>
      <c r="AB48" s="524" t="e">
        <f>#REF!</f>
        <v>#REF!</v>
      </c>
      <c r="AC48" s="524" t="e">
        <f>#REF!</f>
        <v>#REF!</v>
      </c>
      <c r="AD48" s="524" t="e">
        <f>#REF!/1000</f>
        <v>#REF!</v>
      </c>
      <c r="AE48" s="524" t="e">
        <f>#REF!/1000</f>
        <v>#REF!</v>
      </c>
    </row>
    <row r="49" spans="1:31" s="283" customFormat="1">
      <c r="A49" s="292" t="s">
        <v>617</v>
      </c>
      <c r="B49" s="523" t="e">
        <f>#REF!</f>
        <v>#REF!</v>
      </c>
      <c r="C49" s="524" t="e">
        <f>#REF!/1000</f>
        <v>#REF!</v>
      </c>
      <c r="D49" s="523" t="e">
        <f>#REF!</f>
        <v>#REF!</v>
      </c>
      <c r="E49" s="524" t="e">
        <f>#REF!</f>
        <v>#REF!</v>
      </c>
      <c r="F49" s="523" t="e">
        <f>#REF!/1000</f>
        <v>#REF!</v>
      </c>
      <c r="G49" s="524" t="e">
        <f>#REF!/1000</f>
        <v>#REF!</v>
      </c>
      <c r="H49" s="523" t="e">
        <f>#REF!</f>
        <v>#REF!</v>
      </c>
      <c r="I49" s="524" t="e">
        <f>#REF!</f>
        <v>#REF!</v>
      </c>
      <c r="J49" s="524" t="e">
        <f>#REF!/1000</f>
        <v>#REF!</v>
      </c>
      <c r="K49" s="524" t="e">
        <f>#REF!/1000</f>
        <v>#REF!</v>
      </c>
      <c r="L49" s="524" t="e">
        <f>#REF!</f>
        <v>#REF!</v>
      </c>
      <c r="M49" s="524" t="e">
        <f>#REF!</f>
        <v>#REF!</v>
      </c>
      <c r="N49" s="524" t="e">
        <f>#REF!/1000</f>
        <v>#REF!</v>
      </c>
      <c r="O49" s="524" t="e">
        <f>#REF!/1000</f>
        <v>#REF!</v>
      </c>
      <c r="P49" s="524" t="e">
        <f>#REF!</f>
        <v>#REF!</v>
      </c>
      <c r="Q49" s="524" t="e">
        <f>#REF!</f>
        <v>#REF!</v>
      </c>
      <c r="R49" s="524" t="e">
        <f>#REF!/1000</f>
        <v>#REF!</v>
      </c>
      <c r="S49" s="524" t="e">
        <f>#REF!/1000</f>
        <v>#REF!</v>
      </c>
      <c r="T49" s="524" t="e">
        <f>#REF!</f>
        <v>#REF!</v>
      </c>
      <c r="U49" s="524" t="e">
        <f>#REF!</f>
        <v>#REF!</v>
      </c>
      <c r="V49" s="524" t="e">
        <f>#REF!/1000</f>
        <v>#REF!</v>
      </c>
      <c r="W49" s="524" t="e">
        <f>#REF!/1000</f>
        <v>#REF!</v>
      </c>
      <c r="X49" s="524" t="e">
        <f>#REF!</f>
        <v>#REF!</v>
      </c>
      <c r="Y49" s="524" t="e">
        <f>#REF!</f>
        <v>#REF!</v>
      </c>
      <c r="Z49" s="524" t="e">
        <f>#REF!/1000</f>
        <v>#REF!</v>
      </c>
      <c r="AA49" s="524" t="e">
        <f>#REF!/1000</f>
        <v>#REF!</v>
      </c>
      <c r="AB49" s="524" t="e">
        <f>#REF!</f>
        <v>#REF!</v>
      </c>
      <c r="AC49" s="524" t="e">
        <f>#REF!</f>
        <v>#REF!</v>
      </c>
      <c r="AD49" s="524" t="e">
        <f>#REF!/1000</f>
        <v>#REF!</v>
      </c>
      <c r="AE49" s="524" t="e">
        <f>#REF!/1000</f>
        <v>#REF!</v>
      </c>
    </row>
    <row r="50" spans="1:31" s="283" customFormat="1">
      <c r="A50" s="292" t="s">
        <v>618</v>
      </c>
      <c r="B50" s="523" t="e">
        <f>#REF!</f>
        <v>#REF!</v>
      </c>
      <c r="C50" s="524" t="e">
        <f>#REF!/1000</f>
        <v>#REF!</v>
      </c>
      <c r="D50" s="523" t="e">
        <f>#REF!</f>
        <v>#REF!</v>
      </c>
      <c r="E50" s="524" t="e">
        <f>#REF!</f>
        <v>#REF!</v>
      </c>
      <c r="F50" s="523" t="e">
        <f>#REF!/1000</f>
        <v>#REF!</v>
      </c>
      <c r="G50" s="524" t="e">
        <f>#REF!/1000</f>
        <v>#REF!</v>
      </c>
      <c r="H50" s="523" t="e">
        <f>#REF!</f>
        <v>#REF!</v>
      </c>
      <c r="I50" s="524" t="e">
        <f>#REF!</f>
        <v>#REF!</v>
      </c>
      <c r="J50" s="524" t="e">
        <f>#REF!/1000</f>
        <v>#REF!</v>
      </c>
      <c r="K50" s="524" t="e">
        <f>#REF!/1000</f>
        <v>#REF!</v>
      </c>
      <c r="L50" s="524" t="e">
        <f>#REF!</f>
        <v>#REF!</v>
      </c>
      <c r="M50" s="524" t="e">
        <f>#REF!</f>
        <v>#REF!</v>
      </c>
      <c r="N50" s="524" t="e">
        <f>#REF!/1000</f>
        <v>#REF!</v>
      </c>
      <c r="O50" s="524" t="e">
        <f>#REF!/1000</f>
        <v>#REF!</v>
      </c>
      <c r="P50" s="524" t="e">
        <f>#REF!</f>
        <v>#REF!</v>
      </c>
      <c r="Q50" s="524" t="e">
        <f>#REF!</f>
        <v>#REF!</v>
      </c>
      <c r="R50" s="524" t="e">
        <f>#REF!/1000</f>
        <v>#REF!</v>
      </c>
      <c r="S50" s="524" t="e">
        <f>#REF!/1000</f>
        <v>#REF!</v>
      </c>
      <c r="T50" s="524" t="e">
        <f>#REF!</f>
        <v>#REF!</v>
      </c>
      <c r="U50" s="524" t="e">
        <f>#REF!</f>
        <v>#REF!</v>
      </c>
      <c r="V50" s="524" t="e">
        <f>#REF!/1000</f>
        <v>#REF!</v>
      </c>
      <c r="W50" s="524" t="e">
        <f>#REF!/1000</f>
        <v>#REF!</v>
      </c>
      <c r="X50" s="524" t="e">
        <f>#REF!</f>
        <v>#REF!</v>
      </c>
      <c r="Y50" s="524" t="e">
        <f>#REF!</f>
        <v>#REF!</v>
      </c>
      <c r="Z50" s="524" t="e">
        <f>#REF!/1000</f>
        <v>#REF!</v>
      </c>
      <c r="AA50" s="524" t="e">
        <f>#REF!/1000</f>
        <v>#REF!</v>
      </c>
      <c r="AB50" s="524" t="e">
        <f>#REF!</f>
        <v>#REF!</v>
      </c>
      <c r="AC50" s="524" t="e">
        <f>#REF!</f>
        <v>#REF!</v>
      </c>
      <c r="AD50" s="524" t="e">
        <f>#REF!/1000</f>
        <v>#REF!</v>
      </c>
      <c r="AE50" s="524" t="e">
        <f>#REF!/1000</f>
        <v>#REF!</v>
      </c>
    </row>
    <row r="51" spans="1:31" s="283" customFormat="1">
      <c r="A51" s="402" t="s">
        <v>619</v>
      </c>
      <c r="B51" s="525" t="e">
        <f>#REF!</f>
        <v>#REF!</v>
      </c>
      <c r="C51" s="526" t="e">
        <f>#REF!/1000</f>
        <v>#REF!</v>
      </c>
      <c r="D51" s="525" t="e">
        <f>#REF!</f>
        <v>#REF!</v>
      </c>
      <c r="E51" s="526" t="e">
        <f>#REF!</f>
        <v>#REF!</v>
      </c>
      <c r="F51" s="525" t="e">
        <f>#REF!/1000</f>
        <v>#REF!</v>
      </c>
      <c r="G51" s="526" t="e">
        <f>#REF!/1000</f>
        <v>#REF!</v>
      </c>
      <c r="H51" s="525" t="e">
        <f>#REF!</f>
        <v>#REF!</v>
      </c>
      <c r="I51" s="526" t="e">
        <f>#REF!</f>
        <v>#REF!</v>
      </c>
      <c r="J51" s="526" t="e">
        <f>#REF!/1000</f>
        <v>#REF!</v>
      </c>
      <c r="K51" s="526" t="e">
        <f>#REF!/1000</f>
        <v>#REF!</v>
      </c>
      <c r="L51" s="526" t="e">
        <f>#REF!</f>
        <v>#REF!</v>
      </c>
      <c r="M51" s="526" t="e">
        <f>#REF!</f>
        <v>#REF!</v>
      </c>
      <c r="N51" s="526" t="e">
        <f>#REF!/1000</f>
        <v>#REF!</v>
      </c>
      <c r="O51" s="526" t="e">
        <f>#REF!/1000</f>
        <v>#REF!</v>
      </c>
      <c r="P51" s="526" t="e">
        <f>#REF!</f>
        <v>#REF!</v>
      </c>
      <c r="Q51" s="526" t="e">
        <f>#REF!</f>
        <v>#REF!</v>
      </c>
      <c r="R51" s="526" t="e">
        <f>#REF!/1000</f>
        <v>#REF!</v>
      </c>
      <c r="S51" s="526" t="e">
        <f>#REF!/1000</f>
        <v>#REF!</v>
      </c>
      <c r="T51" s="526" t="e">
        <f>#REF!</f>
        <v>#REF!</v>
      </c>
      <c r="U51" s="526" t="e">
        <f>#REF!</f>
        <v>#REF!</v>
      </c>
      <c r="V51" s="526" t="e">
        <f>#REF!/1000</f>
        <v>#REF!</v>
      </c>
      <c r="W51" s="526" t="e">
        <f>#REF!/1000</f>
        <v>#REF!</v>
      </c>
      <c r="X51" s="526" t="e">
        <f>#REF!</f>
        <v>#REF!</v>
      </c>
      <c r="Y51" s="526" t="e">
        <f>#REF!</f>
        <v>#REF!</v>
      </c>
      <c r="Z51" s="526" t="e">
        <f>#REF!/1000</f>
        <v>#REF!</v>
      </c>
      <c r="AA51" s="526" t="e">
        <f>#REF!/1000</f>
        <v>#REF!</v>
      </c>
      <c r="AB51" s="526" t="e">
        <f>#REF!</f>
        <v>#REF!</v>
      </c>
      <c r="AC51" s="526" t="e">
        <f>#REF!</f>
        <v>#REF!</v>
      </c>
      <c r="AD51" s="526" t="e">
        <f>#REF!/1000</f>
        <v>#REF!</v>
      </c>
      <c r="AE51" s="526" t="e">
        <f>#REF!/1000</f>
        <v>#REF!</v>
      </c>
    </row>
    <row r="52" spans="1:31" s="283" customFormat="1">
      <c r="A52" s="292" t="s">
        <v>620</v>
      </c>
      <c r="B52" s="523" t="e">
        <f>#REF!</f>
        <v>#REF!</v>
      </c>
      <c r="C52" s="524" t="e">
        <f>#REF!/1000</f>
        <v>#REF!</v>
      </c>
      <c r="D52" s="523" t="e">
        <f>#REF!</f>
        <v>#REF!</v>
      </c>
      <c r="E52" s="524" t="e">
        <f>#REF!</f>
        <v>#REF!</v>
      </c>
      <c r="F52" s="523" t="e">
        <f>#REF!/1000</f>
        <v>#REF!</v>
      </c>
      <c r="G52" s="524" t="e">
        <f>#REF!/1000</f>
        <v>#REF!</v>
      </c>
      <c r="H52" s="523" t="e">
        <f>#REF!</f>
        <v>#REF!</v>
      </c>
      <c r="I52" s="524" t="e">
        <f>#REF!</f>
        <v>#REF!</v>
      </c>
      <c r="J52" s="524" t="e">
        <f>#REF!/1000</f>
        <v>#REF!</v>
      </c>
      <c r="K52" s="524" t="e">
        <f>#REF!/1000</f>
        <v>#REF!</v>
      </c>
      <c r="L52" s="524" t="e">
        <f>#REF!</f>
        <v>#REF!</v>
      </c>
      <c r="M52" s="524" t="e">
        <f>#REF!</f>
        <v>#REF!</v>
      </c>
      <c r="N52" s="524" t="e">
        <f>#REF!/1000</f>
        <v>#REF!</v>
      </c>
      <c r="O52" s="524" t="e">
        <f>#REF!/1000</f>
        <v>#REF!</v>
      </c>
      <c r="P52" s="524" t="e">
        <f>#REF!</f>
        <v>#REF!</v>
      </c>
      <c r="Q52" s="524" t="e">
        <f>#REF!</f>
        <v>#REF!</v>
      </c>
      <c r="R52" s="524" t="e">
        <f>#REF!/1000</f>
        <v>#REF!</v>
      </c>
      <c r="S52" s="524" t="e">
        <f>#REF!/1000</f>
        <v>#REF!</v>
      </c>
      <c r="T52" s="524" t="e">
        <f>#REF!</f>
        <v>#REF!</v>
      </c>
      <c r="U52" s="524" t="e">
        <f>#REF!</f>
        <v>#REF!</v>
      </c>
      <c r="V52" s="524" t="e">
        <f>#REF!/1000</f>
        <v>#REF!</v>
      </c>
      <c r="W52" s="524" t="e">
        <f>#REF!/1000</f>
        <v>#REF!</v>
      </c>
      <c r="X52" s="524" t="e">
        <f>#REF!</f>
        <v>#REF!</v>
      </c>
      <c r="Y52" s="524" t="e">
        <f>#REF!</f>
        <v>#REF!</v>
      </c>
      <c r="Z52" s="524" t="e">
        <f>#REF!/1000</f>
        <v>#REF!</v>
      </c>
      <c r="AA52" s="524" t="e">
        <f>#REF!/1000</f>
        <v>#REF!</v>
      </c>
      <c r="AB52" s="524" t="e">
        <f>#REF!</f>
        <v>#REF!</v>
      </c>
      <c r="AC52" s="524" t="e">
        <f>#REF!</f>
        <v>#REF!</v>
      </c>
      <c r="AD52" s="524" t="e">
        <f>#REF!/1000</f>
        <v>#REF!</v>
      </c>
      <c r="AE52" s="524" t="e">
        <f>#REF!/1000</f>
        <v>#REF!</v>
      </c>
    </row>
    <row r="53" spans="1:31" s="283" customFormat="1">
      <c r="A53" s="292" t="s">
        <v>621</v>
      </c>
      <c r="B53" s="523" t="e">
        <f>#REF!</f>
        <v>#REF!</v>
      </c>
      <c r="C53" s="524" t="e">
        <f>#REF!/1000</f>
        <v>#REF!</v>
      </c>
      <c r="D53" s="523" t="e">
        <f>#REF!</f>
        <v>#REF!</v>
      </c>
      <c r="E53" s="524" t="e">
        <f>#REF!</f>
        <v>#REF!</v>
      </c>
      <c r="F53" s="523" t="e">
        <f>#REF!/1000</f>
        <v>#REF!</v>
      </c>
      <c r="G53" s="524" t="e">
        <f>#REF!/1000</f>
        <v>#REF!</v>
      </c>
      <c r="H53" s="523" t="e">
        <f>#REF!</f>
        <v>#REF!</v>
      </c>
      <c r="I53" s="524" t="e">
        <f>#REF!</f>
        <v>#REF!</v>
      </c>
      <c r="J53" s="524" t="e">
        <f>#REF!/1000</f>
        <v>#REF!</v>
      </c>
      <c r="K53" s="524" t="e">
        <f>#REF!/1000</f>
        <v>#REF!</v>
      </c>
      <c r="L53" s="524" t="e">
        <f>#REF!</f>
        <v>#REF!</v>
      </c>
      <c r="M53" s="524" t="e">
        <f>#REF!</f>
        <v>#REF!</v>
      </c>
      <c r="N53" s="524" t="e">
        <f>#REF!/1000</f>
        <v>#REF!</v>
      </c>
      <c r="O53" s="524" t="e">
        <f>#REF!/1000</f>
        <v>#REF!</v>
      </c>
      <c r="P53" s="524" t="e">
        <f>#REF!</f>
        <v>#REF!</v>
      </c>
      <c r="Q53" s="524" t="e">
        <f>#REF!</f>
        <v>#REF!</v>
      </c>
      <c r="R53" s="524" t="e">
        <f>#REF!/1000</f>
        <v>#REF!</v>
      </c>
      <c r="S53" s="524" t="e">
        <f>#REF!/1000</f>
        <v>#REF!</v>
      </c>
      <c r="T53" s="524" t="e">
        <f>#REF!</f>
        <v>#REF!</v>
      </c>
      <c r="U53" s="524" t="e">
        <f>#REF!</f>
        <v>#REF!</v>
      </c>
      <c r="V53" s="524" t="e">
        <f>#REF!/1000</f>
        <v>#REF!</v>
      </c>
      <c r="W53" s="524" t="e">
        <f>#REF!/1000</f>
        <v>#REF!</v>
      </c>
      <c r="X53" s="524" t="e">
        <f>#REF!</f>
        <v>#REF!</v>
      </c>
      <c r="Y53" s="524" t="e">
        <f>#REF!</f>
        <v>#REF!</v>
      </c>
      <c r="Z53" s="524" t="e">
        <f>#REF!/1000</f>
        <v>#REF!</v>
      </c>
      <c r="AA53" s="524" t="e">
        <f>#REF!/1000</f>
        <v>#REF!</v>
      </c>
      <c r="AB53" s="524" t="e">
        <f>#REF!</f>
        <v>#REF!</v>
      </c>
      <c r="AC53" s="524" t="e">
        <f>#REF!</f>
        <v>#REF!</v>
      </c>
      <c r="AD53" s="524" t="e">
        <f>#REF!/1000</f>
        <v>#REF!</v>
      </c>
      <c r="AE53" s="524" t="e">
        <f>#REF!/1000</f>
        <v>#REF!</v>
      </c>
    </row>
    <row r="54" spans="1:31" s="283" customFormat="1">
      <c r="A54" s="292" t="s">
        <v>622</v>
      </c>
      <c r="B54" s="523" t="e">
        <f>#REF!</f>
        <v>#REF!</v>
      </c>
      <c r="C54" s="524" t="e">
        <f>#REF!/1000</f>
        <v>#REF!</v>
      </c>
      <c r="D54" s="523" t="e">
        <f>#REF!</f>
        <v>#REF!</v>
      </c>
      <c r="E54" s="524" t="e">
        <f>#REF!</f>
        <v>#REF!</v>
      </c>
      <c r="F54" s="523" t="e">
        <f>#REF!/1000</f>
        <v>#REF!</v>
      </c>
      <c r="G54" s="524" t="e">
        <f>#REF!/1000</f>
        <v>#REF!</v>
      </c>
      <c r="H54" s="523" t="e">
        <f>#REF!</f>
        <v>#REF!</v>
      </c>
      <c r="I54" s="524" t="e">
        <f>#REF!</f>
        <v>#REF!</v>
      </c>
      <c r="J54" s="524" t="e">
        <f>#REF!/1000</f>
        <v>#REF!</v>
      </c>
      <c r="K54" s="524" t="e">
        <f>#REF!/1000</f>
        <v>#REF!</v>
      </c>
      <c r="L54" s="524" t="e">
        <f>#REF!</f>
        <v>#REF!</v>
      </c>
      <c r="M54" s="524" t="e">
        <f>#REF!</f>
        <v>#REF!</v>
      </c>
      <c r="N54" s="524" t="e">
        <f>#REF!/1000</f>
        <v>#REF!</v>
      </c>
      <c r="O54" s="524" t="e">
        <f>#REF!/1000</f>
        <v>#REF!</v>
      </c>
      <c r="P54" s="524" t="e">
        <f>#REF!</f>
        <v>#REF!</v>
      </c>
      <c r="Q54" s="524" t="e">
        <f>#REF!</f>
        <v>#REF!</v>
      </c>
      <c r="R54" s="524" t="e">
        <f>#REF!/1000</f>
        <v>#REF!</v>
      </c>
      <c r="S54" s="524" t="e">
        <f>#REF!/1000</f>
        <v>#REF!</v>
      </c>
      <c r="T54" s="524" t="e">
        <f>#REF!</f>
        <v>#REF!</v>
      </c>
      <c r="U54" s="524" t="e">
        <f>#REF!</f>
        <v>#REF!</v>
      </c>
      <c r="V54" s="524" t="e">
        <f>#REF!/1000</f>
        <v>#REF!</v>
      </c>
      <c r="W54" s="524" t="e">
        <f>#REF!/1000</f>
        <v>#REF!</v>
      </c>
      <c r="X54" s="524" t="e">
        <f>#REF!</f>
        <v>#REF!</v>
      </c>
      <c r="Y54" s="524" t="e">
        <f>#REF!</f>
        <v>#REF!</v>
      </c>
      <c r="Z54" s="524" t="e">
        <f>#REF!/1000</f>
        <v>#REF!</v>
      </c>
      <c r="AA54" s="524" t="e">
        <f>#REF!/1000</f>
        <v>#REF!</v>
      </c>
      <c r="AB54" s="524" t="e">
        <f>#REF!</f>
        <v>#REF!</v>
      </c>
      <c r="AC54" s="524" t="e">
        <f>#REF!</f>
        <v>#REF!</v>
      </c>
      <c r="AD54" s="524" t="e">
        <f>#REF!/1000</f>
        <v>#REF!</v>
      </c>
      <c r="AE54" s="524" t="e">
        <f>#REF!/1000</f>
        <v>#REF!</v>
      </c>
    </row>
    <row r="55" spans="1:31" s="283" customFormat="1">
      <c r="A55" s="292" t="s">
        <v>623</v>
      </c>
      <c r="B55" s="523" t="e">
        <f>#REF!</f>
        <v>#REF!</v>
      </c>
      <c r="C55" s="524" t="e">
        <f>#REF!/1000</f>
        <v>#REF!</v>
      </c>
      <c r="D55" s="523" t="e">
        <f>#REF!</f>
        <v>#REF!</v>
      </c>
      <c r="E55" s="524" t="e">
        <f>#REF!</f>
        <v>#REF!</v>
      </c>
      <c r="F55" s="523" t="e">
        <f>#REF!/1000</f>
        <v>#REF!</v>
      </c>
      <c r="G55" s="524" t="e">
        <f>#REF!/1000</f>
        <v>#REF!</v>
      </c>
      <c r="H55" s="523" t="e">
        <f>#REF!</f>
        <v>#REF!</v>
      </c>
      <c r="I55" s="524" t="e">
        <f>#REF!</f>
        <v>#REF!</v>
      </c>
      <c r="J55" s="524" t="e">
        <f>#REF!/1000</f>
        <v>#REF!</v>
      </c>
      <c r="K55" s="524" t="e">
        <f>#REF!/1000</f>
        <v>#REF!</v>
      </c>
      <c r="L55" s="524" t="e">
        <f>#REF!</f>
        <v>#REF!</v>
      </c>
      <c r="M55" s="524" t="e">
        <f>#REF!</f>
        <v>#REF!</v>
      </c>
      <c r="N55" s="524" t="e">
        <f>#REF!/1000</f>
        <v>#REF!</v>
      </c>
      <c r="O55" s="524" t="e">
        <f>#REF!/1000</f>
        <v>#REF!</v>
      </c>
      <c r="P55" s="524" t="e">
        <f>#REF!</f>
        <v>#REF!</v>
      </c>
      <c r="Q55" s="524" t="e">
        <f>#REF!</f>
        <v>#REF!</v>
      </c>
      <c r="R55" s="524" t="e">
        <f>#REF!/1000</f>
        <v>#REF!</v>
      </c>
      <c r="S55" s="524" t="e">
        <f>#REF!/1000</f>
        <v>#REF!</v>
      </c>
      <c r="T55" s="524" t="e">
        <f>#REF!</f>
        <v>#REF!</v>
      </c>
      <c r="U55" s="524" t="e">
        <f>#REF!</f>
        <v>#REF!</v>
      </c>
      <c r="V55" s="524" t="e">
        <f>#REF!/1000</f>
        <v>#REF!</v>
      </c>
      <c r="W55" s="524" t="e">
        <f>#REF!/1000</f>
        <v>#REF!</v>
      </c>
      <c r="X55" s="524" t="e">
        <f>#REF!</f>
        <v>#REF!</v>
      </c>
      <c r="Y55" s="524" t="e">
        <f>#REF!</f>
        <v>#REF!</v>
      </c>
      <c r="Z55" s="524" t="e">
        <f>#REF!/1000</f>
        <v>#REF!</v>
      </c>
      <c r="AA55" s="524" t="e">
        <f>#REF!/1000</f>
        <v>#REF!</v>
      </c>
      <c r="AB55" s="524" t="e">
        <f>#REF!</f>
        <v>#REF!</v>
      </c>
      <c r="AC55" s="524" t="e">
        <f>#REF!</f>
        <v>#REF!</v>
      </c>
      <c r="AD55" s="524" t="e">
        <f>#REF!/1000</f>
        <v>#REF!</v>
      </c>
      <c r="AE55" s="524" t="e">
        <f>#REF!/1000</f>
        <v>#REF!</v>
      </c>
    </row>
    <row r="56" spans="1:31" s="283" customFormat="1">
      <c r="A56" s="402" t="s">
        <v>624</v>
      </c>
      <c r="B56" s="525" t="e">
        <f>#REF!</f>
        <v>#REF!</v>
      </c>
      <c r="C56" s="526" t="e">
        <f>#REF!/1000</f>
        <v>#REF!</v>
      </c>
      <c r="D56" s="525" t="e">
        <f>#REF!</f>
        <v>#REF!</v>
      </c>
      <c r="E56" s="526" t="e">
        <f>#REF!</f>
        <v>#REF!</v>
      </c>
      <c r="F56" s="525" t="e">
        <f>#REF!/1000</f>
        <v>#REF!</v>
      </c>
      <c r="G56" s="526" t="e">
        <f>#REF!/1000</f>
        <v>#REF!</v>
      </c>
      <c r="H56" s="525" t="e">
        <f>#REF!</f>
        <v>#REF!</v>
      </c>
      <c r="I56" s="526" t="e">
        <f>#REF!</f>
        <v>#REF!</v>
      </c>
      <c r="J56" s="526" t="e">
        <f>#REF!/1000</f>
        <v>#REF!</v>
      </c>
      <c r="K56" s="526" t="e">
        <f>#REF!/1000</f>
        <v>#REF!</v>
      </c>
      <c r="L56" s="526" t="e">
        <f>#REF!</f>
        <v>#REF!</v>
      </c>
      <c r="M56" s="526" t="e">
        <f>#REF!</f>
        <v>#REF!</v>
      </c>
      <c r="N56" s="526" t="e">
        <f>#REF!/1000</f>
        <v>#REF!</v>
      </c>
      <c r="O56" s="526" t="e">
        <f>#REF!/1000</f>
        <v>#REF!</v>
      </c>
      <c r="P56" s="526" t="e">
        <f>#REF!</f>
        <v>#REF!</v>
      </c>
      <c r="Q56" s="526" t="e">
        <f>#REF!</f>
        <v>#REF!</v>
      </c>
      <c r="R56" s="526" t="e">
        <f>#REF!/1000</f>
        <v>#REF!</v>
      </c>
      <c r="S56" s="526" t="e">
        <f>#REF!/1000</f>
        <v>#REF!</v>
      </c>
      <c r="T56" s="526" t="e">
        <f>#REF!</f>
        <v>#REF!</v>
      </c>
      <c r="U56" s="526" t="e">
        <f>#REF!</f>
        <v>#REF!</v>
      </c>
      <c r="V56" s="526" t="e">
        <f>#REF!/1000</f>
        <v>#REF!</v>
      </c>
      <c r="W56" s="526" t="e">
        <f>#REF!/1000</f>
        <v>#REF!</v>
      </c>
      <c r="X56" s="526" t="e">
        <f>#REF!</f>
        <v>#REF!</v>
      </c>
      <c r="Y56" s="526" t="e">
        <f>#REF!</f>
        <v>#REF!</v>
      </c>
      <c r="Z56" s="526" t="e">
        <f>#REF!/1000</f>
        <v>#REF!</v>
      </c>
      <c r="AA56" s="526" t="e">
        <f>#REF!/1000</f>
        <v>#REF!</v>
      </c>
      <c r="AB56" s="526" t="e">
        <f>#REF!</f>
        <v>#REF!</v>
      </c>
      <c r="AC56" s="526" t="e">
        <f>#REF!</f>
        <v>#REF!</v>
      </c>
      <c r="AD56" s="526" t="e">
        <f>#REF!/1000</f>
        <v>#REF!</v>
      </c>
      <c r="AE56" s="526" t="e">
        <f>#REF!/1000</f>
        <v>#REF!</v>
      </c>
    </row>
    <row r="57" spans="1:31" ht="18.75" customHeight="1">
      <c r="B57" s="186" t="s">
        <v>246</v>
      </c>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B3:C4"/>
    <mergeCell ref="A3:A5"/>
    <mergeCell ref="L4:O4"/>
    <mergeCell ref="P3:S4"/>
    <mergeCell ref="T3:W4"/>
    <mergeCell ref="D3:K3"/>
    <mergeCell ref="L3:O3"/>
    <mergeCell ref="D4:G4"/>
    <mergeCell ref="H4:K4"/>
  </mergeCells>
  <phoneticPr fontId="2"/>
  <pageMargins left="0.59055118110236227" right="0" top="0.78740157480314965" bottom="0.39370078740157483" header="0.51181102362204722" footer="0.51181102362204722"/>
  <pageSetup paperSize="8" orientation="landscape" horizontalDpi="4294967292"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Q56"/>
  <sheetViews>
    <sheetView zoomScale="85" workbookViewId="0">
      <pane xSplit="1" ySplit="9" topLeftCell="B10" activePane="bottomRight" state="frozen"/>
      <selection sqref="A1:R1"/>
      <selection pane="topRight" sqref="A1:R1"/>
      <selection pane="bottomLeft" sqref="A1:R1"/>
      <selection pane="bottomRight"/>
    </sheetView>
  </sheetViews>
  <sheetFormatPr defaultColWidth="9" defaultRowHeight="13.2"/>
  <cols>
    <col min="1" max="1" width="14.88671875" style="187" customWidth="1"/>
    <col min="2" max="17" width="11.109375" style="186" customWidth="1"/>
    <col min="18" max="16384" width="9" style="186"/>
  </cols>
  <sheetData>
    <row r="1" spans="1:17" ht="28.5" customHeight="1">
      <c r="A1" s="184" t="s">
        <v>223</v>
      </c>
      <c r="B1" s="184"/>
      <c r="C1" s="184"/>
      <c r="D1" s="184"/>
      <c r="E1" s="184"/>
      <c r="F1" s="184"/>
      <c r="G1" s="184"/>
      <c r="H1" s="184"/>
      <c r="I1" s="184"/>
      <c r="J1" s="184"/>
      <c r="K1" s="184"/>
      <c r="L1" s="184"/>
      <c r="M1" s="184"/>
      <c r="N1" s="184"/>
      <c r="O1" s="184"/>
      <c r="P1" s="184"/>
      <c r="Q1" s="184"/>
    </row>
    <row r="2" spans="1:17">
      <c r="A2" s="443" t="s">
        <v>625</v>
      </c>
      <c r="Q2" s="189" t="s">
        <v>719</v>
      </c>
    </row>
    <row r="3" spans="1:17">
      <c r="A3" s="849" t="s">
        <v>577</v>
      </c>
      <c r="B3" s="791" t="s">
        <v>537</v>
      </c>
      <c r="C3" s="791"/>
      <c r="D3" s="792" t="s">
        <v>560</v>
      </c>
      <c r="E3" s="824"/>
      <c r="F3" s="824"/>
      <c r="G3" s="824"/>
      <c r="H3" s="824"/>
      <c r="I3" s="793"/>
      <c r="J3" s="820" t="s">
        <v>573</v>
      </c>
      <c r="K3" s="821"/>
      <c r="L3" s="820" t="s">
        <v>479</v>
      </c>
      <c r="M3" s="821"/>
      <c r="N3" s="820" t="s">
        <v>245</v>
      </c>
      <c r="O3" s="821"/>
      <c r="P3" s="820" t="s">
        <v>569</v>
      </c>
      <c r="Q3" s="821"/>
    </row>
    <row r="4" spans="1:17">
      <c r="A4" s="850"/>
      <c r="B4" s="791"/>
      <c r="C4" s="791"/>
      <c r="D4" s="792" t="s">
        <v>544</v>
      </c>
      <c r="E4" s="793"/>
      <c r="F4" s="792" t="s">
        <v>565</v>
      </c>
      <c r="G4" s="793"/>
      <c r="H4" s="792" t="s">
        <v>566</v>
      </c>
      <c r="I4" s="793"/>
      <c r="J4" s="822"/>
      <c r="K4" s="823"/>
      <c r="L4" s="822"/>
      <c r="M4" s="823"/>
      <c r="N4" s="822"/>
      <c r="O4" s="823"/>
      <c r="P4" s="822"/>
      <c r="Q4" s="823"/>
    </row>
    <row r="5" spans="1:17">
      <c r="A5" s="795"/>
      <c r="B5" s="192" t="s">
        <v>538</v>
      </c>
      <c r="C5" s="194" t="s">
        <v>539</v>
      </c>
      <c r="D5" s="192" t="s">
        <v>538</v>
      </c>
      <c r="E5" s="193" t="s">
        <v>539</v>
      </c>
      <c r="F5" s="192" t="s">
        <v>538</v>
      </c>
      <c r="G5" s="194" t="s">
        <v>539</v>
      </c>
      <c r="H5" s="192" t="s">
        <v>538</v>
      </c>
      <c r="I5" s="194" t="s">
        <v>539</v>
      </c>
      <c r="J5" s="192" t="s">
        <v>538</v>
      </c>
      <c r="K5" s="194" t="s">
        <v>539</v>
      </c>
      <c r="L5" s="192" t="s">
        <v>538</v>
      </c>
      <c r="M5" s="194" t="s">
        <v>539</v>
      </c>
      <c r="N5" s="192" t="s">
        <v>538</v>
      </c>
      <c r="O5" s="194" t="s">
        <v>539</v>
      </c>
      <c r="P5" s="192" t="s">
        <v>538</v>
      </c>
      <c r="Q5" s="192" t="s">
        <v>539</v>
      </c>
    </row>
    <row r="6" spans="1:17">
      <c r="A6" s="204"/>
      <c r="B6" s="507" t="s">
        <v>576</v>
      </c>
      <c r="C6" s="196" t="s">
        <v>576</v>
      </c>
      <c r="D6" s="195" t="s">
        <v>576</v>
      </c>
      <c r="E6" s="196" t="s">
        <v>576</v>
      </c>
      <c r="F6" s="195" t="s">
        <v>576</v>
      </c>
      <c r="G6" s="196" t="s">
        <v>576</v>
      </c>
      <c r="H6" s="195" t="s">
        <v>576</v>
      </c>
      <c r="I6" s="196" t="s">
        <v>576</v>
      </c>
      <c r="J6" s="195" t="s">
        <v>576</v>
      </c>
      <c r="K6" s="196" t="s">
        <v>576</v>
      </c>
      <c r="L6" s="195" t="s">
        <v>576</v>
      </c>
      <c r="M6" s="196" t="s">
        <v>576</v>
      </c>
      <c r="N6" s="195" t="s">
        <v>576</v>
      </c>
      <c r="O6" s="196" t="s">
        <v>576</v>
      </c>
      <c r="P6" s="195" t="s">
        <v>576</v>
      </c>
      <c r="Q6" s="195" t="s">
        <v>576</v>
      </c>
    </row>
    <row r="7" spans="1:17" s="200" customFormat="1" ht="18.899999999999999" customHeight="1">
      <c r="A7" s="384" t="s">
        <v>720</v>
      </c>
      <c r="B7" s="512">
        <v>103.36126925805536</v>
      </c>
      <c r="C7" s="513">
        <v>103.6444283546891</v>
      </c>
      <c r="D7" s="514">
        <v>102.70445210344576</v>
      </c>
      <c r="E7" s="513">
        <v>103.22945667923153</v>
      </c>
      <c r="F7" s="514">
        <v>101.54401983436301</v>
      </c>
      <c r="G7" s="513">
        <v>103.05287594144534</v>
      </c>
      <c r="H7" s="514">
        <v>102.72494321120497</v>
      </c>
      <c r="I7" s="513">
        <v>103.38047013955017</v>
      </c>
      <c r="J7" s="514">
        <v>104.35555900504015</v>
      </c>
      <c r="K7" s="513">
        <v>103.41098764036055</v>
      </c>
      <c r="L7" s="514">
        <v>103.99936011349801</v>
      </c>
      <c r="M7" s="513">
        <v>105.1243787506549</v>
      </c>
      <c r="N7" s="514">
        <v>101.12112959317218</v>
      </c>
      <c r="O7" s="513">
        <v>99.419707409802285</v>
      </c>
      <c r="P7" s="514">
        <v>118.47553885063557</v>
      </c>
      <c r="Q7" s="513">
        <v>119.45507607937441</v>
      </c>
    </row>
    <row r="8" spans="1:17" s="200" customFormat="1" ht="18.899999999999999" customHeight="1">
      <c r="A8" s="384" t="s">
        <v>721</v>
      </c>
      <c r="B8" s="512">
        <v>102.97096376430463</v>
      </c>
      <c r="C8" s="513">
        <v>102.00382578820204</v>
      </c>
      <c r="D8" s="514">
        <v>102.39414604358765</v>
      </c>
      <c r="E8" s="513">
        <v>102.71519629199952</v>
      </c>
      <c r="F8" s="514">
        <v>101.00470424161179</v>
      </c>
      <c r="G8" s="513">
        <v>103.02967795163759</v>
      </c>
      <c r="H8" s="514">
        <v>102.4183989864065</v>
      </c>
      <c r="I8" s="513">
        <v>102.44710095010431</v>
      </c>
      <c r="J8" s="514">
        <v>103.72381747618154</v>
      </c>
      <c r="K8" s="513">
        <v>102.93019839740994</v>
      </c>
      <c r="L8" s="514">
        <v>103.5514091416961</v>
      </c>
      <c r="M8" s="513">
        <v>99.152505035454581</v>
      </c>
      <c r="N8" s="514">
        <v>99.553578011763776</v>
      </c>
      <c r="O8" s="513">
        <v>88.201733839938441</v>
      </c>
      <c r="P8" s="514">
        <v>118.28908289150375</v>
      </c>
      <c r="Q8" s="513">
        <v>119.70774117668839</v>
      </c>
    </row>
    <row r="9" spans="1:17" s="200" customFormat="1" ht="18.899999999999999" customHeight="1">
      <c r="A9" s="389" t="s">
        <v>722</v>
      </c>
      <c r="B9" s="515">
        <v>102.10405972216898</v>
      </c>
      <c r="C9" s="516">
        <v>103.42511741995801</v>
      </c>
      <c r="D9" s="515">
        <v>101.36197315413862</v>
      </c>
      <c r="E9" s="516">
        <v>102.94973058382251</v>
      </c>
      <c r="F9" s="515">
        <v>100.87832827951301</v>
      </c>
      <c r="G9" s="516">
        <v>102.59117883469627</v>
      </c>
      <c r="H9" s="515">
        <v>101.37029873015682</v>
      </c>
      <c r="I9" s="516">
        <v>103.25713383758853</v>
      </c>
      <c r="J9" s="515">
        <v>104.79926726432664</v>
      </c>
      <c r="K9" s="516">
        <v>103.25476307006372</v>
      </c>
      <c r="L9" s="515">
        <v>102.19020705868056</v>
      </c>
      <c r="M9" s="516">
        <v>105.01258529768359</v>
      </c>
      <c r="N9" s="515">
        <v>99.932854085991934</v>
      </c>
      <c r="O9" s="516">
        <v>99.337769428199834</v>
      </c>
      <c r="P9" s="515">
        <v>114.91366802043392</v>
      </c>
      <c r="Q9" s="516">
        <v>117.16812784772293</v>
      </c>
    </row>
    <row r="10" spans="1:17" s="283" customFormat="1">
      <c r="A10" s="292" t="s">
        <v>578</v>
      </c>
      <c r="B10" s="517">
        <v>104.75191542344805</v>
      </c>
      <c r="C10" s="518">
        <v>103.49351712438948</v>
      </c>
      <c r="D10" s="517">
        <v>104.33220627052519</v>
      </c>
      <c r="E10" s="518">
        <v>103.15570482665311</v>
      </c>
      <c r="F10" s="517">
        <v>103.32210902468775</v>
      </c>
      <c r="G10" s="518">
        <v>102.06706761359681</v>
      </c>
      <c r="H10" s="518">
        <v>104.35778249085557</v>
      </c>
      <c r="I10" s="518">
        <v>104.38348295921993</v>
      </c>
      <c r="J10" s="518">
        <v>106.4135815436924</v>
      </c>
      <c r="K10" s="518">
        <v>102.66238212025172</v>
      </c>
      <c r="L10" s="518">
        <v>104.81530750022931</v>
      </c>
      <c r="M10" s="518">
        <v>105.01865644486334</v>
      </c>
      <c r="N10" s="518">
        <v>99.703327241318888</v>
      </c>
      <c r="O10" s="518">
        <v>100.103247914978</v>
      </c>
      <c r="P10" s="518">
        <v>113.12265310869638</v>
      </c>
      <c r="Q10" s="518">
        <v>114.24223906925413</v>
      </c>
    </row>
    <row r="11" spans="1:17" s="283" customFormat="1">
      <c r="A11" s="292" t="s">
        <v>579</v>
      </c>
      <c r="B11" s="517">
        <v>101.26849905364487</v>
      </c>
      <c r="C11" s="518">
        <v>101.86337732746465</v>
      </c>
      <c r="D11" s="517">
        <v>100.89517155465306</v>
      </c>
      <c r="E11" s="518">
        <v>101.33403966725176</v>
      </c>
      <c r="F11" s="517">
        <v>97.802756385049918</v>
      </c>
      <c r="G11" s="518">
        <v>99.898702965262075</v>
      </c>
      <c r="H11" s="518">
        <v>100.94956900347638</v>
      </c>
      <c r="I11" s="518">
        <v>102.61877300782578</v>
      </c>
      <c r="J11" s="518">
        <v>104.55825329489366</v>
      </c>
      <c r="K11" s="518">
        <v>102.33070095090568</v>
      </c>
      <c r="L11" s="518">
        <v>100.90223078347185</v>
      </c>
      <c r="M11" s="518">
        <v>103.44859038203748</v>
      </c>
      <c r="N11" s="518">
        <v>97.308154030843113</v>
      </c>
      <c r="O11" s="518">
        <v>98.089211363163059</v>
      </c>
      <c r="P11" s="518">
        <v>110.71461333822586</v>
      </c>
      <c r="Q11" s="518">
        <v>107.65538764761797</v>
      </c>
    </row>
    <row r="12" spans="1:17" s="283" customFormat="1">
      <c r="A12" s="292" t="s">
        <v>580</v>
      </c>
      <c r="B12" s="517">
        <v>100.34595632773242</v>
      </c>
      <c r="C12" s="518">
        <v>101.79997592885559</v>
      </c>
      <c r="D12" s="517">
        <v>99.763387778413289</v>
      </c>
      <c r="E12" s="518">
        <v>101.00564341653528</v>
      </c>
      <c r="F12" s="517">
        <v>96.247699007767253</v>
      </c>
      <c r="G12" s="518">
        <v>100.09268312830338</v>
      </c>
      <c r="H12" s="518">
        <v>99.830358948832725</v>
      </c>
      <c r="I12" s="518">
        <v>101.81705203875839</v>
      </c>
      <c r="J12" s="518">
        <v>101.60052056663382</v>
      </c>
      <c r="K12" s="518">
        <v>99.824696249228253</v>
      </c>
      <c r="L12" s="518">
        <v>100.749059579277</v>
      </c>
      <c r="M12" s="518">
        <v>105.34897336056032</v>
      </c>
      <c r="N12" s="518">
        <v>95.672607735374186</v>
      </c>
      <c r="O12" s="518">
        <v>95.541950338409947</v>
      </c>
      <c r="P12" s="518">
        <v>117.47651006711411</v>
      </c>
      <c r="Q12" s="518">
        <v>124.4581575224788</v>
      </c>
    </row>
    <row r="13" spans="1:17" s="283" customFormat="1">
      <c r="A13" s="292" t="s">
        <v>581</v>
      </c>
      <c r="B13" s="517">
        <v>100.43645205619013</v>
      </c>
      <c r="C13" s="518">
        <v>103.59888470069217</v>
      </c>
      <c r="D13" s="517">
        <v>99.563965334296867</v>
      </c>
      <c r="E13" s="518">
        <v>103.5390405592926</v>
      </c>
      <c r="F13" s="517">
        <v>99.788139323336949</v>
      </c>
      <c r="G13" s="518">
        <v>104.13364249376646</v>
      </c>
      <c r="H13" s="518">
        <v>99.560131943356566</v>
      </c>
      <c r="I13" s="518">
        <v>103.01837407154042</v>
      </c>
      <c r="J13" s="518">
        <v>102.97823734969778</v>
      </c>
      <c r="K13" s="518">
        <v>101.18115115931074</v>
      </c>
      <c r="L13" s="518">
        <v>100.81747201902809</v>
      </c>
      <c r="M13" s="518">
        <v>104.7813189154036</v>
      </c>
      <c r="N13" s="518">
        <v>99.869981797451644</v>
      </c>
      <c r="O13" s="518">
        <v>101.03362108060645</v>
      </c>
      <c r="P13" s="518">
        <v>108.23801871632479</v>
      </c>
      <c r="Q13" s="518">
        <v>110.72827459541037</v>
      </c>
    </row>
    <row r="14" spans="1:17" s="283" customFormat="1">
      <c r="A14" s="292" t="s">
        <v>582</v>
      </c>
      <c r="B14" s="517">
        <v>99.171524918932732</v>
      </c>
      <c r="C14" s="518">
        <v>101.86677899539396</v>
      </c>
      <c r="D14" s="517">
        <v>98.751881984060105</v>
      </c>
      <c r="E14" s="518">
        <v>101.28033012510507</v>
      </c>
      <c r="F14" s="517">
        <v>97.401131194173573</v>
      </c>
      <c r="G14" s="518">
        <v>100.53437835569372</v>
      </c>
      <c r="H14" s="518">
        <v>98.77832275800148</v>
      </c>
      <c r="I14" s="518">
        <v>102.00272915865582</v>
      </c>
      <c r="J14" s="518">
        <v>101.69176176466775</v>
      </c>
      <c r="K14" s="518">
        <v>101.76947980820476</v>
      </c>
      <c r="L14" s="518">
        <v>98.988796095031091</v>
      </c>
      <c r="M14" s="518">
        <v>103.83202302250989</v>
      </c>
      <c r="N14" s="518">
        <v>97.79231032787618</v>
      </c>
      <c r="O14" s="518">
        <v>98.167170541771185</v>
      </c>
      <c r="P14" s="518">
        <v>110.19507663725034</v>
      </c>
      <c r="Q14" s="518">
        <v>107.80752047151603</v>
      </c>
    </row>
    <row r="15" spans="1:17" s="283" customFormat="1">
      <c r="A15" s="292" t="s">
        <v>583</v>
      </c>
      <c r="B15" s="517">
        <v>100.02726589768062</v>
      </c>
      <c r="C15" s="518">
        <v>101.99745373548046</v>
      </c>
      <c r="D15" s="517">
        <v>99.532170513962726</v>
      </c>
      <c r="E15" s="518">
        <v>101.24568783208477</v>
      </c>
      <c r="F15" s="517">
        <v>98.272634008720189</v>
      </c>
      <c r="G15" s="518">
        <v>100.57618228950804</v>
      </c>
      <c r="H15" s="518">
        <v>99.553589049400472</v>
      </c>
      <c r="I15" s="518">
        <v>101.83326164485902</v>
      </c>
      <c r="J15" s="518">
        <v>102.01195161477024</v>
      </c>
      <c r="K15" s="518">
        <v>101.90818211784789</v>
      </c>
      <c r="L15" s="518">
        <v>100.03266889263193</v>
      </c>
      <c r="M15" s="518">
        <v>104.61109928562031</v>
      </c>
      <c r="N15" s="518">
        <v>99.210564716182688</v>
      </c>
      <c r="O15" s="518">
        <v>98.690006485285735</v>
      </c>
      <c r="P15" s="518">
        <v>114.45695073819617</v>
      </c>
      <c r="Q15" s="518">
        <v>119.88754381276425</v>
      </c>
    </row>
    <row r="16" spans="1:17" s="283" customFormat="1">
      <c r="A16" s="402" t="s">
        <v>584</v>
      </c>
      <c r="B16" s="519">
        <v>99.336389759934164</v>
      </c>
      <c r="C16" s="520">
        <v>101.95524955924033</v>
      </c>
      <c r="D16" s="519">
        <v>98.471105528246781</v>
      </c>
      <c r="E16" s="520">
        <v>101.63531626854892</v>
      </c>
      <c r="F16" s="519">
        <v>99.119002034222802</v>
      </c>
      <c r="G16" s="520">
        <v>101.02221531788456</v>
      </c>
      <c r="H16" s="520">
        <v>98.460440953799562</v>
      </c>
      <c r="I16" s="520">
        <v>102.14080192147124</v>
      </c>
      <c r="J16" s="520">
        <v>102.4491264131552</v>
      </c>
      <c r="K16" s="520">
        <v>101.60869424555673</v>
      </c>
      <c r="L16" s="520">
        <v>99.565564230220119</v>
      </c>
      <c r="M16" s="520">
        <v>103.12453956479982</v>
      </c>
      <c r="N16" s="520">
        <v>99.088717988025593</v>
      </c>
      <c r="O16" s="520">
        <v>100.10523517095112</v>
      </c>
      <c r="P16" s="520">
        <v>118.42731600146466</v>
      </c>
      <c r="Q16" s="520">
        <v>116.53912573071838</v>
      </c>
    </row>
    <row r="17" spans="1:17" s="283" customFormat="1">
      <c r="A17" s="292" t="s">
        <v>585</v>
      </c>
      <c r="B17" s="517">
        <v>100.27916222685849</v>
      </c>
      <c r="C17" s="518">
        <v>103.28785098212599</v>
      </c>
      <c r="D17" s="517">
        <v>99.412328187513666</v>
      </c>
      <c r="E17" s="518">
        <v>102.53861926584904</v>
      </c>
      <c r="F17" s="517">
        <v>99.550796504346465</v>
      </c>
      <c r="G17" s="518">
        <v>102.71532279988207</v>
      </c>
      <c r="H17" s="518">
        <v>99.409966271849868</v>
      </c>
      <c r="I17" s="518">
        <v>102.39662902322021</v>
      </c>
      <c r="J17" s="518">
        <v>102.99679836941205</v>
      </c>
      <c r="K17" s="518">
        <v>102.37522652653055</v>
      </c>
      <c r="L17" s="518">
        <v>100.52396512640051</v>
      </c>
      <c r="M17" s="518">
        <v>106.12903473487923</v>
      </c>
      <c r="N17" s="518">
        <v>99.517181694549095</v>
      </c>
      <c r="O17" s="518">
        <v>97.638845408081792</v>
      </c>
      <c r="P17" s="518">
        <v>110.51125627598122</v>
      </c>
      <c r="Q17" s="518">
        <v>117.06502941320689</v>
      </c>
    </row>
    <row r="18" spans="1:17" s="283" customFormat="1">
      <c r="A18" s="292" t="s">
        <v>586</v>
      </c>
      <c r="B18" s="517">
        <v>100.69487273759911</v>
      </c>
      <c r="C18" s="518">
        <v>103.04920081695383</v>
      </c>
      <c r="D18" s="517">
        <v>99.827164034432911</v>
      </c>
      <c r="E18" s="518">
        <v>102.93451620552257</v>
      </c>
      <c r="F18" s="517">
        <v>101.07021785404567</v>
      </c>
      <c r="G18" s="518">
        <v>103.1213355361739</v>
      </c>
      <c r="H18" s="518">
        <v>99.808140158028479</v>
      </c>
      <c r="I18" s="518">
        <v>102.79282107036147</v>
      </c>
      <c r="J18" s="518">
        <v>104.64315700724156</v>
      </c>
      <c r="K18" s="518">
        <v>103.04436058768749</v>
      </c>
      <c r="L18" s="518">
        <v>100.60094077257047</v>
      </c>
      <c r="M18" s="518">
        <v>103.24863132417026</v>
      </c>
      <c r="N18" s="518">
        <v>101.00261261711015</v>
      </c>
      <c r="O18" s="518">
        <v>96.964501148334392</v>
      </c>
      <c r="P18" s="518">
        <v>121.05533538822839</v>
      </c>
      <c r="Q18" s="518">
        <v>133.01815994570313</v>
      </c>
    </row>
    <row r="19" spans="1:17" s="283" customFormat="1">
      <c r="A19" s="292" t="s">
        <v>587</v>
      </c>
      <c r="B19" s="517">
        <v>100.29734159987559</v>
      </c>
      <c r="C19" s="518">
        <v>102.11217933908439</v>
      </c>
      <c r="D19" s="517">
        <v>99.300525760852437</v>
      </c>
      <c r="E19" s="518">
        <v>101.47938335959398</v>
      </c>
      <c r="F19" s="517">
        <v>97.150081854445119</v>
      </c>
      <c r="G19" s="518">
        <v>100.00756349368001</v>
      </c>
      <c r="H19" s="518">
        <v>99.335563025151146</v>
      </c>
      <c r="I19" s="518">
        <v>102.67707121439007</v>
      </c>
      <c r="J19" s="518">
        <v>103.41207526489806</v>
      </c>
      <c r="K19" s="518">
        <v>102.54138976872107</v>
      </c>
      <c r="L19" s="518">
        <v>100.75502449609084</v>
      </c>
      <c r="M19" s="518">
        <v>104.11201457603336</v>
      </c>
      <c r="N19" s="518">
        <v>97.71693402195848</v>
      </c>
      <c r="O19" s="518">
        <v>96.634021357159511</v>
      </c>
      <c r="P19" s="518">
        <v>118.43156843156844</v>
      </c>
      <c r="Q19" s="518">
        <v>132.8861490558541</v>
      </c>
    </row>
    <row r="20" spans="1:17" s="283" customFormat="1">
      <c r="A20" s="292" t="s">
        <v>588</v>
      </c>
      <c r="B20" s="517">
        <v>100.54174820915847</v>
      </c>
      <c r="C20" s="518">
        <v>103.72077165553534</v>
      </c>
      <c r="D20" s="517">
        <v>99.745161194939385</v>
      </c>
      <c r="E20" s="518">
        <v>103.4920150931095</v>
      </c>
      <c r="F20" s="517">
        <v>101.65416215830589</v>
      </c>
      <c r="G20" s="518">
        <v>104.33643939404908</v>
      </c>
      <c r="H20" s="518">
        <v>99.720577948126206</v>
      </c>
      <c r="I20" s="518">
        <v>102.86168817084021</v>
      </c>
      <c r="J20" s="518">
        <v>103.53268477183232</v>
      </c>
      <c r="K20" s="518">
        <v>102.73545080922169</v>
      </c>
      <c r="L20" s="518">
        <v>100.48578178958709</v>
      </c>
      <c r="M20" s="518">
        <v>104.44950190641404</v>
      </c>
      <c r="N20" s="518">
        <v>101.81265933258308</v>
      </c>
      <c r="O20" s="518">
        <v>101.05711408961618</v>
      </c>
      <c r="P20" s="518">
        <v>118.77140007009788</v>
      </c>
      <c r="Q20" s="518">
        <v>123.57153293347307</v>
      </c>
    </row>
    <row r="21" spans="1:17" s="283" customFormat="1">
      <c r="A21" s="402" t="s">
        <v>589</v>
      </c>
      <c r="B21" s="519">
        <v>99.918194947456371</v>
      </c>
      <c r="C21" s="520">
        <v>102.74660707166115</v>
      </c>
      <c r="D21" s="519">
        <v>99.189205511958107</v>
      </c>
      <c r="E21" s="520">
        <v>102.31625887867119</v>
      </c>
      <c r="F21" s="519">
        <v>99.983320233242551</v>
      </c>
      <c r="G21" s="520">
        <v>101.95629355784217</v>
      </c>
      <c r="H21" s="520">
        <v>99.176855336721999</v>
      </c>
      <c r="I21" s="520">
        <v>102.6160595209267</v>
      </c>
      <c r="J21" s="520">
        <v>103.15067770022353</v>
      </c>
      <c r="K21" s="520">
        <v>102.50960681005373</v>
      </c>
      <c r="L21" s="520">
        <v>99.673892319260332</v>
      </c>
      <c r="M21" s="520">
        <v>104.09804232380695</v>
      </c>
      <c r="N21" s="520">
        <v>99.763313609467446</v>
      </c>
      <c r="O21" s="520">
        <v>99.753526491557338</v>
      </c>
      <c r="P21" s="520">
        <v>117.47821441072975</v>
      </c>
      <c r="Q21" s="520">
        <v>119.37225713086386</v>
      </c>
    </row>
    <row r="22" spans="1:17" s="283" customFormat="1">
      <c r="A22" s="292" t="s">
        <v>590</v>
      </c>
      <c r="B22" s="517">
        <v>100.87589509908945</v>
      </c>
      <c r="C22" s="518">
        <v>103.86183358728861</v>
      </c>
      <c r="D22" s="517">
        <v>100.34134601857096</v>
      </c>
      <c r="E22" s="518">
        <v>103.87135827010421</v>
      </c>
      <c r="F22" s="517">
        <v>100.8461508758833</v>
      </c>
      <c r="G22" s="518">
        <v>103.45948673505825</v>
      </c>
      <c r="H22" s="518">
        <v>100.33400609826538</v>
      </c>
      <c r="I22" s="518">
        <v>104.18589478508981</v>
      </c>
      <c r="J22" s="518">
        <v>103.20869589514399</v>
      </c>
      <c r="K22" s="518">
        <v>102.50072496156636</v>
      </c>
      <c r="L22" s="518">
        <v>100.79777678255778</v>
      </c>
      <c r="M22" s="518">
        <v>104.46130730119356</v>
      </c>
      <c r="N22" s="518">
        <v>100.94588578048274</v>
      </c>
      <c r="O22" s="518">
        <v>100.65043703861004</v>
      </c>
      <c r="P22" s="518">
        <v>106.12325540961322</v>
      </c>
      <c r="Q22" s="518">
        <v>107.43010693561233</v>
      </c>
    </row>
    <row r="23" spans="1:17" s="283" customFormat="1">
      <c r="A23" s="292" t="s">
        <v>591</v>
      </c>
      <c r="B23" s="517">
        <v>100.74745696941964</v>
      </c>
      <c r="C23" s="518">
        <v>103.82929484836656</v>
      </c>
      <c r="D23" s="517">
        <v>100.0889681337013</v>
      </c>
      <c r="E23" s="518">
        <v>103.27119251225709</v>
      </c>
      <c r="F23" s="517">
        <v>99.910663740490563</v>
      </c>
      <c r="G23" s="518">
        <v>103.39169839946491</v>
      </c>
      <c r="H23" s="518">
        <v>100.09152914646504</v>
      </c>
      <c r="I23" s="518">
        <v>103.17597627898752</v>
      </c>
      <c r="J23" s="518">
        <v>103.65416398615707</v>
      </c>
      <c r="K23" s="518">
        <v>103.38394465244704</v>
      </c>
      <c r="L23" s="518">
        <v>100.6326582069125</v>
      </c>
      <c r="M23" s="518">
        <v>105.39038896468418</v>
      </c>
      <c r="N23" s="518">
        <v>100.02987433126702</v>
      </c>
      <c r="O23" s="518">
        <v>99.956163024689047</v>
      </c>
      <c r="P23" s="518">
        <v>119.07895353523992</v>
      </c>
      <c r="Q23" s="518">
        <v>124.40102845908815</v>
      </c>
    </row>
    <row r="24" spans="1:17" s="283" customFormat="1">
      <c r="A24" s="292" t="s">
        <v>592</v>
      </c>
      <c r="B24" s="517">
        <v>100.25488974691021</v>
      </c>
      <c r="C24" s="518">
        <v>102.41531900746085</v>
      </c>
      <c r="D24" s="517">
        <v>99.579337387126458</v>
      </c>
      <c r="E24" s="518">
        <v>101.99052374012609</v>
      </c>
      <c r="F24" s="517">
        <v>98.427169601224861</v>
      </c>
      <c r="G24" s="518">
        <v>101.89434528697009</v>
      </c>
      <c r="H24" s="518">
        <v>99.59810706519238</v>
      </c>
      <c r="I24" s="518">
        <v>102.06840370962502</v>
      </c>
      <c r="J24" s="518">
        <v>103.20394311583831</v>
      </c>
      <c r="K24" s="518">
        <v>101.79581765273518</v>
      </c>
      <c r="L24" s="518">
        <v>100.20695194122059</v>
      </c>
      <c r="M24" s="518">
        <v>103.92312994532722</v>
      </c>
      <c r="N24" s="518">
        <v>97.871274929850642</v>
      </c>
      <c r="O24" s="518">
        <v>98.288378076558828</v>
      </c>
      <c r="P24" s="518">
        <v>119.13126605723845</v>
      </c>
      <c r="Q24" s="518">
        <v>125.48803725642151</v>
      </c>
    </row>
    <row r="25" spans="1:17" s="283" customFormat="1">
      <c r="A25" s="292" t="s">
        <v>593</v>
      </c>
      <c r="B25" s="517">
        <v>124.11463088366541</v>
      </c>
      <c r="C25" s="518">
        <v>107.20116630537571</v>
      </c>
      <c r="D25" s="517">
        <v>123.17535253010172</v>
      </c>
      <c r="E25" s="518">
        <v>106.05313717047365</v>
      </c>
      <c r="F25" s="517">
        <v>115.0452413092581</v>
      </c>
      <c r="G25" s="518">
        <v>103.38298127244234</v>
      </c>
      <c r="H25" s="518">
        <v>123.32326884914484</v>
      </c>
      <c r="I25" s="518">
        <v>108.37145987859806</v>
      </c>
      <c r="J25" s="518">
        <v>126.16726482568548</v>
      </c>
      <c r="K25" s="518">
        <v>107.62026889701262</v>
      </c>
      <c r="L25" s="518">
        <v>124.86738642112036</v>
      </c>
      <c r="M25" s="518">
        <v>112.1241923121093</v>
      </c>
      <c r="N25" s="518">
        <v>98.985456063184245</v>
      </c>
      <c r="O25" s="518">
        <v>98.949521342759127</v>
      </c>
      <c r="P25" s="518">
        <v>171.5787068768563</v>
      </c>
      <c r="Q25" s="518">
        <v>134.15143399063535</v>
      </c>
    </row>
    <row r="26" spans="1:17" s="283" customFormat="1">
      <c r="A26" s="402" t="s">
        <v>594</v>
      </c>
      <c r="B26" s="519">
        <v>99.887420565239537</v>
      </c>
      <c r="C26" s="520">
        <v>102.26817295846851</v>
      </c>
      <c r="D26" s="519">
        <v>98.833809469153309</v>
      </c>
      <c r="E26" s="520">
        <v>101.65721315494682</v>
      </c>
      <c r="F26" s="519">
        <v>98.137407773636582</v>
      </c>
      <c r="G26" s="520">
        <v>101.73668200688482</v>
      </c>
      <c r="H26" s="520">
        <v>98.846905777415088</v>
      </c>
      <c r="I26" s="520">
        <v>101.58587786191309</v>
      </c>
      <c r="J26" s="520">
        <v>103.00756327170247</v>
      </c>
      <c r="K26" s="520">
        <v>102.17433473564887</v>
      </c>
      <c r="L26" s="520">
        <v>100.57044864765831</v>
      </c>
      <c r="M26" s="520">
        <v>104.99841323308226</v>
      </c>
      <c r="N26" s="520">
        <v>98.999369880277257</v>
      </c>
      <c r="O26" s="520">
        <v>95.977892346250329</v>
      </c>
      <c r="P26" s="520">
        <v>112.05891619407689</v>
      </c>
      <c r="Q26" s="520">
        <v>110.06402126689621</v>
      </c>
    </row>
    <row r="27" spans="1:17" s="283" customFormat="1">
      <c r="A27" s="292" t="s">
        <v>595</v>
      </c>
      <c r="B27" s="517">
        <v>101.98962724672793</v>
      </c>
      <c r="C27" s="518">
        <v>103.47829258618006</v>
      </c>
      <c r="D27" s="517">
        <v>100.5185097668557</v>
      </c>
      <c r="E27" s="518">
        <v>102.39501607627612</v>
      </c>
      <c r="F27" s="517">
        <v>99.504155210232014</v>
      </c>
      <c r="G27" s="518">
        <v>103.06133318259702</v>
      </c>
      <c r="H27" s="518">
        <v>100.53604881543095</v>
      </c>
      <c r="I27" s="518">
        <v>101.85030389579148</v>
      </c>
      <c r="J27" s="518">
        <v>104.6520960748916</v>
      </c>
      <c r="K27" s="518">
        <v>103.7234401665776</v>
      </c>
      <c r="L27" s="518">
        <v>104.05321845503491</v>
      </c>
      <c r="M27" s="518">
        <v>108.72324615445837</v>
      </c>
      <c r="N27" s="518">
        <v>99.745054945054946</v>
      </c>
      <c r="O27" s="518">
        <v>99.271212681765931</v>
      </c>
      <c r="P27" s="518">
        <v>114.57078960949596</v>
      </c>
      <c r="Q27" s="518">
        <v>116.79873768128779</v>
      </c>
    </row>
    <row r="28" spans="1:17" s="283" customFormat="1">
      <c r="A28" s="292" t="s">
        <v>596</v>
      </c>
      <c r="B28" s="517">
        <v>100.13804102909074</v>
      </c>
      <c r="C28" s="518">
        <v>102.68277232517416</v>
      </c>
      <c r="D28" s="517">
        <v>99.215004855627114</v>
      </c>
      <c r="E28" s="518">
        <v>102.91339023145396</v>
      </c>
      <c r="F28" s="517">
        <v>98.38902335523214</v>
      </c>
      <c r="G28" s="518">
        <v>103.07203994102481</v>
      </c>
      <c r="H28" s="518">
        <v>99.228431215004321</v>
      </c>
      <c r="I28" s="518">
        <v>102.78127615111048</v>
      </c>
      <c r="J28" s="518">
        <v>104.04633581634523</v>
      </c>
      <c r="K28" s="518">
        <v>102.54905383462545</v>
      </c>
      <c r="L28" s="518">
        <v>100.09006447086063</v>
      </c>
      <c r="M28" s="518">
        <v>101.80929582616443</v>
      </c>
      <c r="N28" s="518">
        <v>99.780944234660879</v>
      </c>
      <c r="O28" s="518">
        <v>103.23857537673568</v>
      </c>
      <c r="P28" s="518">
        <v>121.81483341704336</v>
      </c>
      <c r="Q28" s="518">
        <v>109.02747871805434</v>
      </c>
    </row>
    <row r="29" spans="1:17" s="283" customFormat="1">
      <c r="A29" s="292" t="s">
        <v>597</v>
      </c>
      <c r="B29" s="517">
        <v>105.59306515863696</v>
      </c>
      <c r="C29" s="518">
        <v>103.91862188801542</v>
      </c>
      <c r="D29" s="517">
        <v>105.16966625097679</v>
      </c>
      <c r="E29" s="518">
        <v>103.4678204969721</v>
      </c>
      <c r="F29" s="517">
        <v>104.59097365472051</v>
      </c>
      <c r="G29" s="518">
        <v>103.29040289053431</v>
      </c>
      <c r="H29" s="518">
        <v>105.17921697533541</v>
      </c>
      <c r="I29" s="518">
        <v>103.6257060417704</v>
      </c>
      <c r="J29" s="518">
        <v>108.60226111311337</v>
      </c>
      <c r="K29" s="518">
        <v>104.6947478674288</v>
      </c>
      <c r="L29" s="518">
        <v>105.06388593852859</v>
      </c>
      <c r="M29" s="518">
        <v>105.18850450229547</v>
      </c>
      <c r="N29" s="518">
        <v>101.23084481867699</v>
      </c>
      <c r="O29" s="518">
        <v>100.38012550470634</v>
      </c>
      <c r="P29" s="518">
        <v>114.10107576812941</v>
      </c>
      <c r="Q29" s="518">
        <v>112.65396986285785</v>
      </c>
    </row>
    <row r="30" spans="1:17" s="283" customFormat="1">
      <c r="A30" s="292" t="s">
        <v>598</v>
      </c>
      <c r="B30" s="517">
        <v>100.61644005443327</v>
      </c>
      <c r="C30" s="518">
        <v>102.41130419786981</v>
      </c>
      <c r="D30" s="517">
        <v>99.749922254833095</v>
      </c>
      <c r="E30" s="518">
        <v>101.75743482349635</v>
      </c>
      <c r="F30" s="517">
        <v>98.335896263663187</v>
      </c>
      <c r="G30" s="518">
        <v>101.43447489680513</v>
      </c>
      <c r="H30" s="518">
        <v>99.770985542224167</v>
      </c>
      <c r="I30" s="518">
        <v>101.98023260525318</v>
      </c>
      <c r="J30" s="518">
        <v>103.71572849834243</v>
      </c>
      <c r="K30" s="518">
        <v>104.18169313691207</v>
      </c>
      <c r="L30" s="518">
        <v>100.57350499125504</v>
      </c>
      <c r="M30" s="518">
        <v>103.61252616750751</v>
      </c>
      <c r="N30" s="518">
        <v>98.507433102081265</v>
      </c>
      <c r="O30" s="518">
        <v>96.041022218481217</v>
      </c>
      <c r="P30" s="518">
        <v>108.04936194082175</v>
      </c>
      <c r="Q30" s="518">
        <v>118.56046811892797</v>
      </c>
    </row>
    <row r="31" spans="1:17" s="283" customFormat="1">
      <c r="A31" s="402" t="s">
        <v>599</v>
      </c>
      <c r="B31" s="519">
        <v>100.96731479217651</v>
      </c>
      <c r="C31" s="520">
        <v>103.47372243827961</v>
      </c>
      <c r="D31" s="519">
        <v>100.18678106815135</v>
      </c>
      <c r="E31" s="520">
        <v>103.31168759502525</v>
      </c>
      <c r="F31" s="519">
        <v>100.98275350726618</v>
      </c>
      <c r="G31" s="520">
        <v>103.67638216870429</v>
      </c>
      <c r="H31" s="520">
        <v>100.17477595563233</v>
      </c>
      <c r="I31" s="520">
        <v>103.03748830917417</v>
      </c>
      <c r="J31" s="520">
        <v>104.32440305714223</v>
      </c>
      <c r="K31" s="520">
        <v>103.5466632147067</v>
      </c>
      <c r="L31" s="520">
        <v>100.90649454347388</v>
      </c>
      <c r="M31" s="520">
        <v>103.88523542901615</v>
      </c>
      <c r="N31" s="520">
        <v>100.65170989865162</v>
      </c>
      <c r="O31" s="520">
        <v>100.98319376433669</v>
      </c>
      <c r="P31" s="520">
        <v>115.44476565091702</v>
      </c>
      <c r="Q31" s="520">
        <v>119.95945215185189</v>
      </c>
    </row>
    <row r="32" spans="1:17" s="283" customFormat="1">
      <c r="A32" s="292" t="s">
        <v>600</v>
      </c>
      <c r="B32" s="517">
        <v>100.97314762666774</v>
      </c>
      <c r="C32" s="518">
        <v>103.66009156047559</v>
      </c>
      <c r="D32" s="517">
        <v>100.10133080370034</v>
      </c>
      <c r="E32" s="518">
        <v>103.30705260837891</v>
      </c>
      <c r="F32" s="517">
        <v>100.25912985441285</v>
      </c>
      <c r="G32" s="518">
        <v>103.0726780926821</v>
      </c>
      <c r="H32" s="518">
        <v>100.0989653211833</v>
      </c>
      <c r="I32" s="518">
        <v>103.47150940641056</v>
      </c>
      <c r="J32" s="518">
        <v>103.5216903522245</v>
      </c>
      <c r="K32" s="518">
        <v>103.55107349595984</v>
      </c>
      <c r="L32" s="518">
        <v>101.23225384273704</v>
      </c>
      <c r="M32" s="518">
        <v>104.7104723311554</v>
      </c>
      <c r="N32" s="518">
        <v>100.12087185495378</v>
      </c>
      <c r="O32" s="518">
        <v>99.468472022970246</v>
      </c>
      <c r="P32" s="518">
        <v>117.61313089377853</v>
      </c>
      <c r="Q32" s="518">
        <v>120.34850485907339</v>
      </c>
    </row>
    <row r="33" spans="1:17" s="283" customFormat="1">
      <c r="A33" s="292" t="s">
        <v>601</v>
      </c>
      <c r="B33" s="517">
        <v>103.46478331013169</v>
      </c>
      <c r="C33" s="518">
        <v>103.40003447727224</v>
      </c>
      <c r="D33" s="517">
        <v>102.42961126994553</v>
      </c>
      <c r="E33" s="518">
        <v>102.71187515371822</v>
      </c>
      <c r="F33" s="517">
        <v>101.66902428926304</v>
      </c>
      <c r="G33" s="518">
        <v>102.68189137980875</v>
      </c>
      <c r="H33" s="518">
        <v>102.44117232910614</v>
      </c>
      <c r="I33" s="518">
        <v>102.73509262222721</v>
      </c>
      <c r="J33" s="518">
        <v>104.50514164179445</v>
      </c>
      <c r="K33" s="518">
        <v>102.93034200016582</v>
      </c>
      <c r="L33" s="518">
        <v>104.77673129315994</v>
      </c>
      <c r="M33" s="518">
        <v>106.15593346111656</v>
      </c>
      <c r="N33" s="518">
        <v>99.884486066131728</v>
      </c>
      <c r="O33" s="518">
        <v>100.4787889301751</v>
      </c>
      <c r="P33" s="518">
        <v>115.4207155477032</v>
      </c>
      <c r="Q33" s="518">
        <v>112.56700747538014</v>
      </c>
    </row>
    <row r="34" spans="1:17" s="283" customFormat="1">
      <c r="A34" s="292" t="s">
        <v>602</v>
      </c>
      <c r="B34" s="517">
        <v>101.27905319177822</v>
      </c>
      <c r="C34" s="518">
        <v>103.04110726434401</v>
      </c>
      <c r="D34" s="517">
        <v>100.3470670593826</v>
      </c>
      <c r="E34" s="518">
        <v>101.88522085924482</v>
      </c>
      <c r="F34" s="517">
        <v>99.850050702280527</v>
      </c>
      <c r="G34" s="518">
        <v>100.96130709372466</v>
      </c>
      <c r="H34" s="518">
        <v>100.35536019325029</v>
      </c>
      <c r="I34" s="518">
        <v>102.68424183627643</v>
      </c>
      <c r="J34" s="518">
        <v>103.77969643567108</v>
      </c>
      <c r="K34" s="518">
        <v>103.11850946022243</v>
      </c>
      <c r="L34" s="518">
        <v>101.6933428846563</v>
      </c>
      <c r="M34" s="518">
        <v>107.03598914338156</v>
      </c>
      <c r="N34" s="518">
        <v>99.537881247970432</v>
      </c>
      <c r="O34" s="518">
        <v>98.789947701599417</v>
      </c>
      <c r="P34" s="518">
        <v>111.70369530718658</v>
      </c>
      <c r="Q34" s="518">
        <v>111.14692306242351</v>
      </c>
    </row>
    <row r="35" spans="1:17" s="283" customFormat="1">
      <c r="A35" s="292" t="s">
        <v>603</v>
      </c>
      <c r="B35" s="517">
        <v>101.64143343508573</v>
      </c>
      <c r="C35" s="518">
        <v>102.93698829185296</v>
      </c>
      <c r="D35" s="517">
        <v>100.17632321458795</v>
      </c>
      <c r="E35" s="518">
        <v>101.84859956986875</v>
      </c>
      <c r="F35" s="517">
        <v>98.692688004163415</v>
      </c>
      <c r="G35" s="518">
        <v>101.3948338778124</v>
      </c>
      <c r="H35" s="518">
        <v>100.20476533348047</v>
      </c>
      <c r="I35" s="518">
        <v>102.26472929298174</v>
      </c>
      <c r="J35" s="518">
        <v>103.91978908999435</v>
      </c>
      <c r="K35" s="518">
        <v>103.89795494643803</v>
      </c>
      <c r="L35" s="518">
        <v>103.39447661366472</v>
      </c>
      <c r="M35" s="518">
        <v>106.67672818245389</v>
      </c>
      <c r="N35" s="518">
        <v>98.856705494032383</v>
      </c>
      <c r="O35" s="518">
        <v>97.187161335481619</v>
      </c>
      <c r="P35" s="518">
        <v>114.8579306119323</v>
      </c>
      <c r="Q35" s="518">
        <v>117.66674558558911</v>
      </c>
    </row>
    <row r="36" spans="1:17" s="283" customFormat="1">
      <c r="A36" s="402" t="s">
        <v>604</v>
      </c>
      <c r="B36" s="519">
        <v>101.88331167282159</v>
      </c>
      <c r="C36" s="520">
        <v>103.54384824035085</v>
      </c>
      <c r="D36" s="519">
        <v>100.7579996664054</v>
      </c>
      <c r="E36" s="520">
        <v>102.87636036558409</v>
      </c>
      <c r="F36" s="519">
        <v>100.56984493093417</v>
      </c>
      <c r="G36" s="520">
        <v>102.91444330159298</v>
      </c>
      <c r="H36" s="520">
        <v>100.7616146131659</v>
      </c>
      <c r="I36" s="520">
        <v>102.84218241196939</v>
      </c>
      <c r="J36" s="520">
        <v>104.67651561272928</v>
      </c>
      <c r="K36" s="520">
        <v>104.00050345010021</v>
      </c>
      <c r="L36" s="520">
        <v>102.45611434536701</v>
      </c>
      <c r="M36" s="520">
        <v>105.00100710694693</v>
      </c>
      <c r="N36" s="520">
        <v>100.52344804727605</v>
      </c>
      <c r="O36" s="520">
        <v>99.403296039124754</v>
      </c>
      <c r="P36" s="520">
        <v>118.23694029850746</v>
      </c>
      <c r="Q36" s="520">
        <v>119.92150728501372</v>
      </c>
    </row>
    <row r="37" spans="1:17" s="283" customFormat="1">
      <c r="A37" s="292" t="s">
        <v>605</v>
      </c>
      <c r="B37" s="517">
        <v>119.00258067378142</v>
      </c>
      <c r="C37" s="518">
        <v>106.62360511982433</v>
      </c>
      <c r="D37" s="517">
        <v>118.44344867345423</v>
      </c>
      <c r="E37" s="518">
        <v>105.62227584499273</v>
      </c>
      <c r="F37" s="517">
        <v>112.70428271816331</v>
      </c>
      <c r="G37" s="518">
        <v>103.97865847760031</v>
      </c>
      <c r="H37" s="518">
        <v>118.54067342371171</v>
      </c>
      <c r="I37" s="518">
        <v>107.01962099567804</v>
      </c>
      <c r="J37" s="518">
        <v>120.8921807105506</v>
      </c>
      <c r="K37" s="518">
        <v>108.30648237185451</v>
      </c>
      <c r="L37" s="518">
        <v>119.17064840694462</v>
      </c>
      <c r="M37" s="518">
        <v>109.45848796730624</v>
      </c>
      <c r="N37" s="518">
        <v>100.07472772544565</v>
      </c>
      <c r="O37" s="518">
        <v>98.819069197223683</v>
      </c>
      <c r="P37" s="518">
        <v>114.2188908120789</v>
      </c>
      <c r="Q37" s="518">
        <v>115.47692204964849</v>
      </c>
    </row>
    <row r="38" spans="1:17" s="283" customFormat="1">
      <c r="A38" s="292" t="s">
        <v>606</v>
      </c>
      <c r="B38" s="517">
        <v>106.7257722935116</v>
      </c>
      <c r="C38" s="518">
        <v>103.58779371471705</v>
      </c>
      <c r="D38" s="517">
        <v>105.86712003827712</v>
      </c>
      <c r="E38" s="518">
        <v>103.54628081848838</v>
      </c>
      <c r="F38" s="517">
        <v>102.96521494684893</v>
      </c>
      <c r="G38" s="518">
        <v>101.54115172576314</v>
      </c>
      <c r="H38" s="518">
        <v>105.92139546150976</v>
      </c>
      <c r="I38" s="518">
        <v>105.15180479228219</v>
      </c>
      <c r="J38" s="518">
        <v>105.21087507263039</v>
      </c>
      <c r="K38" s="518">
        <v>102.87006253914512</v>
      </c>
      <c r="L38" s="518">
        <v>109.01234599197987</v>
      </c>
      <c r="M38" s="518">
        <v>104.17231103280851</v>
      </c>
      <c r="N38" s="518">
        <v>98.784982285945262</v>
      </c>
      <c r="O38" s="518">
        <v>96.7559921685353</v>
      </c>
      <c r="P38" s="518">
        <v>112.56746696445188</v>
      </c>
      <c r="Q38" s="518">
        <v>111.5475545051944</v>
      </c>
    </row>
    <row r="39" spans="1:17" s="283" customFormat="1">
      <c r="A39" s="292" t="s">
        <v>607</v>
      </c>
      <c r="B39" s="517">
        <v>100.88523747991755</v>
      </c>
      <c r="C39" s="518">
        <v>103.15595808301723</v>
      </c>
      <c r="D39" s="517">
        <v>99.790990780770898</v>
      </c>
      <c r="E39" s="518">
        <v>102.41347953769815</v>
      </c>
      <c r="F39" s="517">
        <v>100.934164318532</v>
      </c>
      <c r="G39" s="518">
        <v>104.08893280917815</v>
      </c>
      <c r="H39" s="518">
        <v>99.773183255172725</v>
      </c>
      <c r="I39" s="518">
        <v>101.16517722580043</v>
      </c>
      <c r="J39" s="518">
        <v>104.06125107271342</v>
      </c>
      <c r="K39" s="518">
        <v>103.62468450456458</v>
      </c>
      <c r="L39" s="518">
        <v>101.69168110694665</v>
      </c>
      <c r="M39" s="518">
        <v>105.83008784198282</v>
      </c>
      <c r="N39" s="518">
        <v>100.48630427174092</v>
      </c>
      <c r="O39" s="518">
        <v>99.187601262993155</v>
      </c>
      <c r="P39" s="518">
        <v>117.76132320415425</v>
      </c>
      <c r="Q39" s="518">
        <v>117.55991855175114</v>
      </c>
    </row>
    <row r="40" spans="1:17" s="283" customFormat="1">
      <c r="A40" s="292" t="s">
        <v>608</v>
      </c>
      <c r="B40" s="517">
        <v>100.71365917849351</v>
      </c>
      <c r="C40" s="518">
        <v>102.69089768922579</v>
      </c>
      <c r="D40" s="517">
        <v>100.10199358224997</v>
      </c>
      <c r="E40" s="518">
        <v>102.60353210365469</v>
      </c>
      <c r="F40" s="517">
        <v>101.14521052726649</v>
      </c>
      <c r="G40" s="518">
        <v>102.19173467822303</v>
      </c>
      <c r="H40" s="518">
        <v>100.08191374996697</v>
      </c>
      <c r="I40" s="518">
        <v>103.00802600204551</v>
      </c>
      <c r="J40" s="518">
        <v>102.50404811473514</v>
      </c>
      <c r="K40" s="518">
        <v>100.53220464175527</v>
      </c>
      <c r="L40" s="518">
        <v>101.02875160627451</v>
      </c>
      <c r="M40" s="518">
        <v>103.97088194185362</v>
      </c>
      <c r="N40" s="518">
        <v>100.88446794116909</v>
      </c>
      <c r="O40" s="518">
        <v>98.718424642996439</v>
      </c>
      <c r="P40" s="518">
        <v>111.87953151143336</v>
      </c>
      <c r="Q40" s="518">
        <v>111.48400645835126</v>
      </c>
    </row>
    <row r="41" spans="1:17" s="283" customFormat="1">
      <c r="A41" s="402" t="s">
        <v>609</v>
      </c>
      <c r="B41" s="519">
        <v>101.42228380776517</v>
      </c>
      <c r="C41" s="520">
        <v>102.26290934904343</v>
      </c>
      <c r="D41" s="519">
        <v>100.57278934251754</v>
      </c>
      <c r="E41" s="520">
        <v>101.42775010421016</v>
      </c>
      <c r="F41" s="519">
        <v>98.669250390524581</v>
      </c>
      <c r="G41" s="520">
        <v>100.35363377859137</v>
      </c>
      <c r="H41" s="520">
        <v>100.60704842365986</v>
      </c>
      <c r="I41" s="520">
        <v>102.44045780842588</v>
      </c>
      <c r="J41" s="520">
        <v>103.52804401963181</v>
      </c>
      <c r="K41" s="520">
        <v>103.00153184862224</v>
      </c>
      <c r="L41" s="520">
        <v>102.02325016527982</v>
      </c>
      <c r="M41" s="520">
        <v>104.78164766556388</v>
      </c>
      <c r="N41" s="520">
        <v>99.454582642092575</v>
      </c>
      <c r="O41" s="520">
        <v>98.954025434452348</v>
      </c>
      <c r="P41" s="520">
        <v>106.79596341847997</v>
      </c>
      <c r="Q41" s="520">
        <v>111.8178686306458</v>
      </c>
    </row>
    <row r="42" spans="1:17" s="283" customFormat="1">
      <c r="A42" s="292" t="s">
        <v>610</v>
      </c>
      <c r="B42" s="517">
        <v>100.72545550982794</v>
      </c>
      <c r="C42" s="518">
        <v>103.35105515685834</v>
      </c>
      <c r="D42" s="517">
        <v>99.904773930728481</v>
      </c>
      <c r="E42" s="518">
        <v>102.99186014147807</v>
      </c>
      <c r="F42" s="517">
        <v>99.627859673048135</v>
      </c>
      <c r="G42" s="518">
        <v>103.00253535186319</v>
      </c>
      <c r="H42" s="518">
        <v>99.909618105411099</v>
      </c>
      <c r="I42" s="518">
        <v>102.9828042058937</v>
      </c>
      <c r="J42" s="518">
        <v>103.11130464705435</v>
      </c>
      <c r="K42" s="518">
        <v>103.52037135076169</v>
      </c>
      <c r="L42" s="518">
        <v>101.06088516310703</v>
      </c>
      <c r="M42" s="518">
        <v>104.68707927111322</v>
      </c>
      <c r="N42" s="518">
        <v>100.19567697433533</v>
      </c>
      <c r="O42" s="518">
        <v>100.89727946880156</v>
      </c>
      <c r="P42" s="518">
        <v>116.89881949266778</v>
      </c>
      <c r="Q42" s="518">
        <v>117.12946854768722</v>
      </c>
    </row>
    <row r="43" spans="1:17" s="283" customFormat="1">
      <c r="A43" s="292" t="s">
        <v>611</v>
      </c>
      <c r="B43" s="517">
        <v>101.93289933666875</v>
      </c>
      <c r="C43" s="518">
        <v>102.81048146828043</v>
      </c>
      <c r="D43" s="517">
        <v>101.34537445910881</v>
      </c>
      <c r="E43" s="518">
        <v>102.17261585149447</v>
      </c>
      <c r="F43" s="517">
        <v>99.809810365976148</v>
      </c>
      <c r="G43" s="518">
        <v>101.50377435676599</v>
      </c>
      <c r="H43" s="518">
        <v>101.37117632729789</v>
      </c>
      <c r="I43" s="518">
        <v>102.72131021792721</v>
      </c>
      <c r="J43" s="518">
        <v>105.66270583815131</v>
      </c>
      <c r="K43" s="518">
        <v>103.39704726239765</v>
      </c>
      <c r="L43" s="518">
        <v>101.43781421975856</v>
      </c>
      <c r="M43" s="518">
        <v>104.65176556975115</v>
      </c>
      <c r="N43" s="518">
        <v>99.464869685858687</v>
      </c>
      <c r="O43" s="518">
        <v>97.608561203332812</v>
      </c>
      <c r="P43" s="518">
        <v>116.83411027166051</v>
      </c>
      <c r="Q43" s="518">
        <v>113.86110388593968</v>
      </c>
    </row>
    <row r="44" spans="1:17" s="283" customFormat="1">
      <c r="A44" s="292" t="s">
        <v>612</v>
      </c>
      <c r="B44" s="517">
        <v>100.37738146487465</v>
      </c>
      <c r="C44" s="518">
        <v>101.57746504300431</v>
      </c>
      <c r="D44" s="517">
        <v>99.452023393440783</v>
      </c>
      <c r="E44" s="518">
        <v>100.79200550418139</v>
      </c>
      <c r="F44" s="517">
        <v>97.711098846835327</v>
      </c>
      <c r="G44" s="518">
        <v>100.02832257484712</v>
      </c>
      <c r="H44" s="518">
        <v>99.484882648017887</v>
      </c>
      <c r="I44" s="518">
        <v>101.51489170393229</v>
      </c>
      <c r="J44" s="518">
        <v>103.76275900538832</v>
      </c>
      <c r="K44" s="518">
        <v>101.88472799701196</v>
      </c>
      <c r="L44" s="518">
        <v>100.57495723003207</v>
      </c>
      <c r="M44" s="518">
        <v>104.28855035547913</v>
      </c>
      <c r="N44" s="518">
        <v>97.676909687353557</v>
      </c>
      <c r="O44" s="518">
        <v>97.849559216859589</v>
      </c>
      <c r="P44" s="518">
        <v>110.50505050505051</v>
      </c>
      <c r="Q44" s="518">
        <v>115.49730117156238</v>
      </c>
    </row>
    <row r="45" spans="1:17" s="283" customFormat="1">
      <c r="A45" s="292" t="s">
        <v>613</v>
      </c>
      <c r="B45" s="517">
        <v>100.54394209822473</v>
      </c>
      <c r="C45" s="518">
        <v>102.16687893676604</v>
      </c>
      <c r="D45" s="517">
        <v>99.379911613442701</v>
      </c>
      <c r="E45" s="518">
        <v>101.49481241963191</v>
      </c>
      <c r="F45" s="517">
        <v>98.302963625111744</v>
      </c>
      <c r="G45" s="518">
        <v>100.38167054029768</v>
      </c>
      <c r="H45" s="518">
        <v>99.400417981751986</v>
      </c>
      <c r="I45" s="518">
        <v>102.50095452649435</v>
      </c>
      <c r="J45" s="518">
        <v>102.78184310661784</v>
      </c>
      <c r="K45" s="518">
        <v>102.58749829694038</v>
      </c>
      <c r="L45" s="518">
        <v>101.67876620103577</v>
      </c>
      <c r="M45" s="518">
        <v>104.74787087665658</v>
      </c>
      <c r="N45" s="518">
        <v>97.702490855251696</v>
      </c>
      <c r="O45" s="518">
        <v>96.520539436369575</v>
      </c>
      <c r="P45" s="518">
        <v>121.84203408168786</v>
      </c>
      <c r="Q45" s="518">
        <v>124.73720193500219</v>
      </c>
    </row>
    <row r="46" spans="1:17" s="283" customFormat="1">
      <c r="A46" s="402" t="s">
        <v>614</v>
      </c>
      <c r="B46" s="519">
        <v>100.8196082141732</v>
      </c>
      <c r="C46" s="520">
        <v>102.49936821127446</v>
      </c>
      <c r="D46" s="519">
        <v>99.839265051342679</v>
      </c>
      <c r="E46" s="520">
        <v>101.27579087050992</v>
      </c>
      <c r="F46" s="519">
        <v>100.21876902952253</v>
      </c>
      <c r="G46" s="520">
        <v>100.61837419291291</v>
      </c>
      <c r="H46" s="520">
        <v>99.832776306641165</v>
      </c>
      <c r="I46" s="520">
        <v>101.8295544950965</v>
      </c>
      <c r="J46" s="520">
        <v>104.606982613241</v>
      </c>
      <c r="K46" s="520">
        <v>104.11995320699161</v>
      </c>
      <c r="L46" s="520">
        <v>100.87163284626037</v>
      </c>
      <c r="M46" s="520">
        <v>105.96625735453875</v>
      </c>
      <c r="N46" s="520">
        <v>99.329530522040372</v>
      </c>
      <c r="O46" s="520">
        <v>95.962518920772027</v>
      </c>
      <c r="P46" s="520">
        <v>130.92171899869774</v>
      </c>
      <c r="Q46" s="520">
        <v>134.48891212532718</v>
      </c>
    </row>
    <row r="47" spans="1:17" s="283" customFormat="1">
      <c r="A47" s="292" t="s">
        <v>615</v>
      </c>
      <c r="B47" s="517">
        <v>100.94129182976661</v>
      </c>
      <c r="C47" s="518">
        <v>103.49086432050692</v>
      </c>
      <c r="D47" s="517">
        <v>100.177398607146</v>
      </c>
      <c r="E47" s="518">
        <v>103.13268600246397</v>
      </c>
      <c r="F47" s="517">
        <v>99.325117642164429</v>
      </c>
      <c r="G47" s="518">
        <v>103.00546957255661</v>
      </c>
      <c r="H47" s="518">
        <v>100.19440562665744</v>
      </c>
      <c r="I47" s="518">
        <v>103.24029777610517</v>
      </c>
      <c r="J47" s="518">
        <v>103.17245100548573</v>
      </c>
      <c r="K47" s="518">
        <v>102.43403438880318</v>
      </c>
      <c r="L47" s="518">
        <v>101.3363983141911</v>
      </c>
      <c r="M47" s="518">
        <v>105.17846465893139</v>
      </c>
      <c r="N47" s="518">
        <v>100.2969756523638</v>
      </c>
      <c r="O47" s="518">
        <v>99.155010018066122</v>
      </c>
      <c r="P47" s="518">
        <v>111.63348946135831</v>
      </c>
      <c r="Q47" s="518">
        <v>119.04547811947212</v>
      </c>
    </row>
    <row r="48" spans="1:17" s="283" customFormat="1">
      <c r="A48" s="292" t="s">
        <v>616</v>
      </c>
      <c r="B48" s="517">
        <v>99.75673083765129</v>
      </c>
      <c r="C48" s="518">
        <v>100.83450816318145</v>
      </c>
      <c r="D48" s="517">
        <v>98.77909740454443</v>
      </c>
      <c r="E48" s="518">
        <v>99.731948493602573</v>
      </c>
      <c r="F48" s="517">
        <v>98.341956896676663</v>
      </c>
      <c r="G48" s="518">
        <v>99.406504472156456</v>
      </c>
      <c r="H48" s="518">
        <v>98.790411672668029</v>
      </c>
      <c r="I48" s="518">
        <v>100.11075382350521</v>
      </c>
      <c r="J48" s="518">
        <v>103.07653036017193</v>
      </c>
      <c r="K48" s="518">
        <v>101.10439812379688</v>
      </c>
      <c r="L48" s="518">
        <v>100.06865688097302</v>
      </c>
      <c r="M48" s="518">
        <v>105.36232849075802</v>
      </c>
      <c r="N48" s="518">
        <v>98.35953742203742</v>
      </c>
      <c r="O48" s="518">
        <v>95.630264887218303</v>
      </c>
      <c r="P48" s="518">
        <v>118.67455621301775</v>
      </c>
      <c r="Q48" s="518">
        <v>115.19097786235139</v>
      </c>
    </row>
    <row r="49" spans="1:17" s="283" customFormat="1">
      <c r="A49" s="292" t="s">
        <v>617</v>
      </c>
      <c r="B49" s="517">
        <v>102.30933765324963</v>
      </c>
      <c r="C49" s="518">
        <v>102.70684985319649</v>
      </c>
      <c r="D49" s="517">
        <v>101.49505217748536</v>
      </c>
      <c r="E49" s="518">
        <v>102.02561003524802</v>
      </c>
      <c r="F49" s="517">
        <v>100.80316119026568</v>
      </c>
      <c r="G49" s="518">
        <v>101.68738795805396</v>
      </c>
      <c r="H49" s="518">
        <v>101.51007191822524</v>
      </c>
      <c r="I49" s="518">
        <v>102.39651524607612</v>
      </c>
      <c r="J49" s="518">
        <v>105.32350923484957</v>
      </c>
      <c r="K49" s="518">
        <v>103.34847853268008</v>
      </c>
      <c r="L49" s="518">
        <v>102.35777175033698</v>
      </c>
      <c r="M49" s="518">
        <v>104.68215110555319</v>
      </c>
      <c r="N49" s="518">
        <v>99.978902016523051</v>
      </c>
      <c r="O49" s="518">
        <v>99.212273863044373</v>
      </c>
      <c r="P49" s="518">
        <v>116.95758807170931</v>
      </c>
      <c r="Q49" s="518">
        <v>116.97381148403809</v>
      </c>
    </row>
    <row r="50" spans="1:17" s="283" customFormat="1">
      <c r="A50" s="292" t="s">
        <v>618</v>
      </c>
      <c r="B50" s="517">
        <v>100.56451469182097</v>
      </c>
      <c r="C50" s="518">
        <v>102.67674670237984</v>
      </c>
      <c r="D50" s="517">
        <v>100.17232941421238</v>
      </c>
      <c r="E50" s="518">
        <v>102.42343475911666</v>
      </c>
      <c r="F50" s="517">
        <v>97.712313964340098</v>
      </c>
      <c r="G50" s="518">
        <v>101.34524107422887</v>
      </c>
      <c r="H50" s="518">
        <v>100.22062294160385</v>
      </c>
      <c r="I50" s="518">
        <v>103.50143635690299</v>
      </c>
      <c r="J50" s="518">
        <v>104.1634160808687</v>
      </c>
      <c r="K50" s="518">
        <v>102.13880033398839</v>
      </c>
      <c r="L50" s="518">
        <v>99.934485426537634</v>
      </c>
      <c r="M50" s="518">
        <v>103.99128950058764</v>
      </c>
      <c r="N50" s="518">
        <v>97.917252146760347</v>
      </c>
      <c r="O50" s="518">
        <v>95.764014968675909</v>
      </c>
      <c r="P50" s="518">
        <v>110.78804347826087</v>
      </c>
      <c r="Q50" s="518">
        <v>110.25619192608708</v>
      </c>
    </row>
    <row r="51" spans="1:17" s="283" customFormat="1">
      <c r="A51" s="402" t="s">
        <v>619</v>
      </c>
      <c r="B51" s="519">
        <v>101.64293850358381</v>
      </c>
      <c r="C51" s="520">
        <v>102.77543717083049</v>
      </c>
      <c r="D51" s="519">
        <v>100.71444048396833</v>
      </c>
      <c r="E51" s="520">
        <v>102.31427564429399</v>
      </c>
      <c r="F51" s="519">
        <v>99.194996680758891</v>
      </c>
      <c r="G51" s="520">
        <v>102.35275144855243</v>
      </c>
      <c r="H51" s="520">
        <v>100.75127758356493</v>
      </c>
      <c r="I51" s="520">
        <v>102.27113901496448</v>
      </c>
      <c r="J51" s="520">
        <v>103.41997197088047</v>
      </c>
      <c r="K51" s="520">
        <v>102.20901269194407</v>
      </c>
      <c r="L51" s="520">
        <v>102.39125197027985</v>
      </c>
      <c r="M51" s="520">
        <v>104.72349957827778</v>
      </c>
      <c r="N51" s="520">
        <v>98.996635372475453</v>
      </c>
      <c r="O51" s="520">
        <v>98.830434889882923</v>
      </c>
      <c r="P51" s="520">
        <v>112.21827619177709</v>
      </c>
      <c r="Q51" s="520">
        <v>117.69045150744884</v>
      </c>
    </row>
    <row r="52" spans="1:17" s="283" customFormat="1">
      <c r="A52" s="292" t="s">
        <v>620</v>
      </c>
      <c r="B52" s="517">
        <v>101.81316029882603</v>
      </c>
      <c r="C52" s="518">
        <v>102.51313441829166</v>
      </c>
      <c r="D52" s="517">
        <v>101.09791018297931</v>
      </c>
      <c r="E52" s="518">
        <v>102.00389847403395</v>
      </c>
      <c r="F52" s="517">
        <v>99.023463906881844</v>
      </c>
      <c r="G52" s="518">
        <v>101.15747209495555</v>
      </c>
      <c r="H52" s="518">
        <v>101.14014251781474</v>
      </c>
      <c r="I52" s="518">
        <v>102.81451386879741</v>
      </c>
      <c r="J52" s="518">
        <v>105.13005471741988</v>
      </c>
      <c r="K52" s="518">
        <v>103.88678452226681</v>
      </c>
      <c r="L52" s="518">
        <v>101.78255613852225</v>
      </c>
      <c r="M52" s="518">
        <v>103.58395068437409</v>
      </c>
      <c r="N52" s="518">
        <v>99.169193239240286</v>
      </c>
      <c r="O52" s="518">
        <v>98.998074171343148</v>
      </c>
      <c r="P52" s="518">
        <v>122.50546637512667</v>
      </c>
      <c r="Q52" s="518">
        <v>123.52484114314831</v>
      </c>
    </row>
    <row r="53" spans="1:17" s="283" customFormat="1">
      <c r="A53" s="292" t="s">
        <v>621</v>
      </c>
      <c r="B53" s="517">
        <v>101.07478201065999</v>
      </c>
      <c r="C53" s="518">
        <v>102.98265134709969</v>
      </c>
      <c r="D53" s="517">
        <v>100.30253185596764</v>
      </c>
      <c r="E53" s="518">
        <v>102.59176597067604</v>
      </c>
      <c r="F53" s="517">
        <v>100.31934592932019</v>
      </c>
      <c r="G53" s="518">
        <v>103.61282588532738</v>
      </c>
      <c r="H53" s="518">
        <v>100.30213733026292</v>
      </c>
      <c r="I53" s="518">
        <v>101.59750422122644</v>
      </c>
      <c r="J53" s="518">
        <v>104.52524543227311</v>
      </c>
      <c r="K53" s="518">
        <v>102.5752230886927</v>
      </c>
      <c r="L53" s="518">
        <v>101.25175155979389</v>
      </c>
      <c r="M53" s="518">
        <v>104.85810893263918</v>
      </c>
      <c r="N53" s="518">
        <v>100.06753401529447</v>
      </c>
      <c r="O53" s="518">
        <v>99.451904005655095</v>
      </c>
      <c r="P53" s="518">
        <v>108.71665304302593</v>
      </c>
      <c r="Q53" s="518">
        <v>107.25830635265352</v>
      </c>
    </row>
    <row r="54" spans="1:17" s="283" customFormat="1">
      <c r="A54" s="292" t="s">
        <v>622</v>
      </c>
      <c r="B54" s="517">
        <v>101.41409701401614</v>
      </c>
      <c r="C54" s="518">
        <v>103.19424422222963</v>
      </c>
      <c r="D54" s="517">
        <v>100.47094411851873</v>
      </c>
      <c r="E54" s="518">
        <v>102.58802429892839</v>
      </c>
      <c r="F54" s="517">
        <v>99.931655424479246</v>
      </c>
      <c r="G54" s="518">
        <v>101.43281921815455</v>
      </c>
      <c r="H54" s="518">
        <v>100.48207955018181</v>
      </c>
      <c r="I54" s="518">
        <v>103.67028298273641</v>
      </c>
      <c r="J54" s="518">
        <v>105.7980002987704</v>
      </c>
      <c r="K54" s="518">
        <v>103.50959198239693</v>
      </c>
      <c r="L54" s="518">
        <v>101.49432824409499</v>
      </c>
      <c r="M54" s="518">
        <v>105.12296001177459</v>
      </c>
      <c r="N54" s="518">
        <v>100.04655436447167</v>
      </c>
      <c r="O54" s="518">
        <v>98.569527748788133</v>
      </c>
      <c r="P54" s="518">
        <v>111.87499999999999</v>
      </c>
      <c r="Q54" s="518">
        <v>115.25412030193367</v>
      </c>
    </row>
    <row r="55" spans="1:17" s="283" customFormat="1">
      <c r="A55" s="292" t="s">
        <v>623</v>
      </c>
      <c r="B55" s="517">
        <v>101.14684052481202</v>
      </c>
      <c r="C55" s="518">
        <v>103.57014046023225</v>
      </c>
      <c r="D55" s="517">
        <v>100.47145587384234</v>
      </c>
      <c r="E55" s="518">
        <v>103.27466235499658</v>
      </c>
      <c r="F55" s="517">
        <v>100.62044966869499</v>
      </c>
      <c r="G55" s="518">
        <v>103.82447502940697</v>
      </c>
      <c r="H55" s="518">
        <v>100.46779597825916</v>
      </c>
      <c r="I55" s="518">
        <v>102.67791012531364</v>
      </c>
      <c r="J55" s="518">
        <v>103.91991655161186</v>
      </c>
      <c r="K55" s="518">
        <v>102.53329382185396</v>
      </c>
      <c r="L55" s="518">
        <v>101.12725428826548</v>
      </c>
      <c r="M55" s="518">
        <v>105.17783853170404</v>
      </c>
      <c r="N55" s="518">
        <v>100.40858745479912</v>
      </c>
      <c r="O55" s="518">
        <v>99.081558060048309</v>
      </c>
      <c r="P55" s="518">
        <v>122.84723446775996</v>
      </c>
      <c r="Q55" s="518">
        <v>120.47413529133468</v>
      </c>
    </row>
    <row r="56" spans="1:17" s="283" customFormat="1">
      <c r="A56" s="402" t="s">
        <v>624</v>
      </c>
      <c r="B56" s="519">
        <v>104.24477670249976</v>
      </c>
      <c r="C56" s="520">
        <v>105.20825476406254</v>
      </c>
      <c r="D56" s="519">
        <v>103.83525015948236</v>
      </c>
      <c r="E56" s="520">
        <v>104.52141189505588</v>
      </c>
      <c r="F56" s="519">
        <v>101.17076113182715</v>
      </c>
      <c r="G56" s="520">
        <v>103.58734319121292</v>
      </c>
      <c r="H56" s="520">
        <v>103.90803525888043</v>
      </c>
      <c r="I56" s="520">
        <v>105.67989841938817</v>
      </c>
      <c r="J56" s="520">
        <v>105.43302525793452</v>
      </c>
      <c r="K56" s="520">
        <v>104.28224746644143</v>
      </c>
      <c r="L56" s="520">
        <v>104.37842561710011</v>
      </c>
      <c r="M56" s="520">
        <v>107.69496999556736</v>
      </c>
      <c r="N56" s="520">
        <v>102.0436170296191</v>
      </c>
      <c r="O56" s="520">
        <v>103.75554198670575</v>
      </c>
      <c r="P56" s="520">
        <v>118.62511114230895</v>
      </c>
      <c r="Q56" s="520">
        <v>123.24265956933147</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B3:C4"/>
    <mergeCell ref="A3:A5"/>
    <mergeCell ref="D4:E4"/>
    <mergeCell ref="F4:G4"/>
    <mergeCell ref="N3:O4"/>
    <mergeCell ref="P3:Q4"/>
    <mergeCell ref="H4:I4"/>
    <mergeCell ref="D3:I3"/>
    <mergeCell ref="J3:K4"/>
    <mergeCell ref="L3:M4"/>
  </mergeCells>
  <phoneticPr fontId="2"/>
  <pageMargins left="0.78740157480314965" right="0.78740157480314965" top="0.59055118110236227" bottom="0.59055118110236227" header="0.51181102362204722" footer="0.47244094488188981"/>
  <pageSetup paperSize="8" orientation="landscape" horizontalDpi="4294967292"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Q56"/>
  <sheetViews>
    <sheetView workbookViewId="0"/>
  </sheetViews>
  <sheetFormatPr defaultColWidth="9" defaultRowHeight="13.2"/>
  <cols>
    <col min="1" max="1" width="14.88671875" style="187" customWidth="1"/>
    <col min="2" max="17" width="11.109375" style="186" customWidth="1"/>
    <col min="18" max="16384" width="9" style="186"/>
  </cols>
  <sheetData>
    <row r="1" spans="1:17" ht="28.5" customHeight="1">
      <c r="A1" s="184" t="s">
        <v>409</v>
      </c>
      <c r="B1" s="184"/>
      <c r="C1" s="184"/>
      <c r="D1" s="184"/>
      <c r="E1" s="184"/>
      <c r="F1" s="184"/>
      <c r="G1" s="184"/>
      <c r="H1" s="184"/>
      <c r="I1" s="184"/>
      <c r="J1" s="184"/>
      <c r="K1" s="184"/>
      <c r="L1" s="184"/>
      <c r="M1" s="184"/>
      <c r="N1" s="184"/>
      <c r="O1" s="184"/>
      <c r="P1" s="184"/>
      <c r="Q1" s="184"/>
    </row>
    <row r="2" spans="1:17">
      <c r="A2" s="443" t="s">
        <v>625</v>
      </c>
      <c r="Q2" s="189" t="e">
        <f>"（"&amp;#REF!&amp;"年"&amp;#REF!&amp;"月診療分）"</f>
        <v>#REF!</v>
      </c>
    </row>
    <row r="3" spans="1:17">
      <c r="A3" s="849" t="s">
        <v>577</v>
      </c>
      <c r="B3" s="791" t="s">
        <v>537</v>
      </c>
      <c r="C3" s="791"/>
      <c r="D3" s="792" t="s">
        <v>560</v>
      </c>
      <c r="E3" s="824"/>
      <c r="F3" s="824"/>
      <c r="G3" s="824"/>
      <c r="H3" s="824"/>
      <c r="I3" s="793"/>
      <c r="J3" s="820" t="s">
        <v>573</v>
      </c>
      <c r="K3" s="821"/>
      <c r="L3" s="820" t="s">
        <v>479</v>
      </c>
      <c r="M3" s="821"/>
      <c r="N3" s="820" t="s">
        <v>245</v>
      </c>
      <c r="O3" s="821"/>
      <c r="P3" s="820" t="s">
        <v>569</v>
      </c>
      <c r="Q3" s="821"/>
    </row>
    <row r="4" spans="1:17">
      <c r="A4" s="850"/>
      <c r="B4" s="791"/>
      <c r="C4" s="791"/>
      <c r="D4" s="792" t="s">
        <v>544</v>
      </c>
      <c r="E4" s="793"/>
      <c r="F4" s="792" t="s">
        <v>565</v>
      </c>
      <c r="G4" s="793"/>
      <c r="H4" s="792" t="s">
        <v>566</v>
      </c>
      <c r="I4" s="793"/>
      <c r="J4" s="822"/>
      <c r="K4" s="823"/>
      <c r="L4" s="822"/>
      <c r="M4" s="823"/>
      <c r="N4" s="822"/>
      <c r="O4" s="823"/>
      <c r="P4" s="822"/>
      <c r="Q4" s="823"/>
    </row>
    <row r="5" spans="1:17">
      <c r="A5" s="795"/>
      <c r="B5" s="192" t="s">
        <v>538</v>
      </c>
      <c r="C5" s="194" t="s">
        <v>539</v>
      </c>
      <c r="D5" s="192" t="s">
        <v>538</v>
      </c>
      <c r="E5" s="193" t="s">
        <v>539</v>
      </c>
      <c r="F5" s="192" t="s">
        <v>538</v>
      </c>
      <c r="G5" s="194" t="s">
        <v>539</v>
      </c>
      <c r="H5" s="192" t="s">
        <v>538</v>
      </c>
      <c r="I5" s="194" t="s">
        <v>539</v>
      </c>
      <c r="J5" s="192" t="s">
        <v>538</v>
      </c>
      <c r="K5" s="194" t="s">
        <v>539</v>
      </c>
      <c r="L5" s="192" t="s">
        <v>538</v>
      </c>
      <c r="M5" s="194" t="s">
        <v>539</v>
      </c>
      <c r="N5" s="192" t="s">
        <v>538</v>
      </c>
      <c r="O5" s="194" t="s">
        <v>539</v>
      </c>
      <c r="P5" s="192" t="s">
        <v>538</v>
      </c>
      <c r="Q5" s="192" t="s">
        <v>539</v>
      </c>
    </row>
    <row r="6" spans="1:17">
      <c r="A6" s="204"/>
      <c r="B6" s="507" t="s">
        <v>576</v>
      </c>
      <c r="C6" s="196" t="s">
        <v>576</v>
      </c>
      <c r="D6" s="195" t="s">
        <v>576</v>
      </c>
      <c r="E6" s="196" t="s">
        <v>576</v>
      </c>
      <c r="F6" s="195" t="s">
        <v>576</v>
      </c>
      <c r="G6" s="196" t="s">
        <v>576</v>
      </c>
      <c r="H6" s="195" t="s">
        <v>576</v>
      </c>
      <c r="I6" s="196" t="s">
        <v>576</v>
      </c>
      <c r="J6" s="195" t="s">
        <v>576</v>
      </c>
      <c r="K6" s="196" t="s">
        <v>576</v>
      </c>
      <c r="L6" s="195" t="s">
        <v>576</v>
      </c>
      <c r="M6" s="196" t="s">
        <v>576</v>
      </c>
      <c r="N6" s="195" t="s">
        <v>576</v>
      </c>
      <c r="O6" s="196" t="s">
        <v>576</v>
      </c>
      <c r="P6" s="195" t="s">
        <v>576</v>
      </c>
      <c r="Q6" s="195" t="s">
        <v>576</v>
      </c>
    </row>
    <row r="7" spans="1:17" s="200" customFormat="1" ht="18.899999999999999" customHeight="1">
      <c r="A7" s="384" t="e">
        <f>IF(#REF!&lt;=2,"平成"&amp;#REF!&amp;"年"&amp;#REF!&amp;"月","平成"&amp;#REF!&amp;"年"&amp;#REF!&amp;"月")</f>
        <v>#REF!</v>
      </c>
      <c r="B7" s="512">
        <v>98.06008714091827</v>
      </c>
      <c r="C7" s="513">
        <v>102.64188177418636</v>
      </c>
      <c r="D7" s="514">
        <v>96.975609115214581</v>
      </c>
      <c r="E7" s="513">
        <v>101.95621693319174</v>
      </c>
      <c r="F7" s="514">
        <v>97.991009945321252</v>
      </c>
      <c r="G7" s="513">
        <v>103.21863411039828</v>
      </c>
      <c r="H7" s="514">
        <v>96.915322377204589</v>
      </c>
      <c r="I7" s="513">
        <v>99.941823563509303</v>
      </c>
      <c r="J7" s="514">
        <v>96.423025666628675</v>
      </c>
      <c r="K7" s="513">
        <v>97.773194632015347</v>
      </c>
      <c r="L7" s="514">
        <v>100.57475975462285</v>
      </c>
      <c r="M7" s="513">
        <v>108.04014967359339</v>
      </c>
      <c r="N7" s="514">
        <v>97.945974423461678</v>
      </c>
      <c r="O7" s="513">
        <v>101.08346837406211</v>
      </c>
      <c r="P7" s="514">
        <v>99.690242643262778</v>
      </c>
      <c r="Q7" s="513">
        <v>104.75154384253922</v>
      </c>
    </row>
    <row r="8" spans="1:17" s="200" customFormat="1" ht="18.899999999999999" customHeight="1">
      <c r="A8" s="384" t="e">
        <f>IF(#REF!&lt;=2,"平成"&amp;#REF!&amp;"年"&amp;#REF!&amp;"月","平成"&amp;#REF!&amp;"年"&amp;#REF!&amp;"月")</f>
        <v>#REF!</v>
      </c>
      <c r="B8" s="512">
        <v>97.200549117761568</v>
      </c>
      <c r="C8" s="513">
        <v>97.955369079280786</v>
      </c>
      <c r="D8" s="514">
        <v>96.115301193404861</v>
      </c>
      <c r="E8" s="513">
        <v>97.34463146588574</v>
      </c>
      <c r="F8" s="514">
        <v>96.041008924399051</v>
      </c>
      <c r="G8" s="513">
        <v>98.046237251211977</v>
      </c>
      <c r="H8" s="514">
        <v>96.119629030094828</v>
      </c>
      <c r="I8" s="513">
        <v>96.236836905751133</v>
      </c>
      <c r="J8" s="514">
        <v>97.764460990051305</v>
      </c>
      <c r="K8" s="513">
        <v>94.785244567801129</v>
      </c>
      <c r="L8" s="514">
        <v>99.320452087946038</v>
      </c>
      <c r="M8" s="513">
        <v>102.17257375546835</v>
      </c>
      <c r="N8" s="514">
        <v>96.014673800441187</v>
      </c>
      <c r="O8" s="513">
        <v>97.696885466259857</v>
      </c>
      <c r="P8" s="514">
        <v>101.27616130678918</v>
      </c>
      <c r="Q8" s="513">
        <v>102.79296836594042</v>
      </c>
    </row>
    <row r="9" spans="1:17" s="200" customFormat="1" ht="18.899999999999999" customHeight="1">
      <c r="A9" s="389" t="e">
        <f>"平成"&amp;#REF!&amp;"年"&amp;#REF!&amp;"月"</f>
        <v>#REF!</v>
      </c>
      <c r="B9" s="515" t="e">
        <f>#REF!/#REF!*100</f>
        <v>#REF!</v>
      </c>
      <c r="C9" s="516" t="e">
        <f>#REF!/#REF!*100</f>
        <v>#REF!</v>
      </c>
      <c r="D9" s="515" t="e">
        <f>#REF!/#REF!*100</f>
        <v>#REF!</v>
      </c>
      <c r="E9" s="516" t="e">
        <f>#REF!/#REF!*100</f>
        <v>#REF!</v>
      </c>
      <c r="F9" s="515" t="e">
        <f>#REF!/#REF!*100</f>
        <v>#REF!</v>
      </c>
      <c r="G9" s="516" t="e">
        <f>#REF!/#REF!*100</f>
        <v>#REF!</v>
      </c>
      <c r="H9" s="515" t="e">
        <f>#REF!/#REF!*100</f>
        <v>#REF!</v>
      </c>
      <c r="I9" s="516" t="e">
        <f>#REF!/#REF!*100</f>
        <v>#REF!</v>
      </c>
      <c r="J9" s="515" t="e">
        <f>#REF!/#REF!*100</f>
        <v>#REF!</v>
      </c>
      <c r="K9" s="516" t="e">
        <f>#REF!/#REF!*100</f>
        <v>#REF!</v>
      </c>
      <c r="L9" s="515" t="e">
        <f>#REF!/#REF!*100</f>
        <v>#REF!</v>
      </c>
      <c r="M9" s="516" t="e">
        <f>#REF!/#REF!*100</f>
        <v>#REF!</v>
      </c>
      <c r="N9" s="515" t="e">
        <f>#REF!/#REF!*100</f>
        <v>#REF!</v>
      </c>
      <c r="O9" s="516" t="e">
        <f>#REF!/#REF!*100</f>
        <v>#REF!</v>
      </c>
      <c r="P9" s="515" t="e">
        <f>#REF!/#REF!*100</f>
        <v>#REF!</v>
      </c>
      <c r="Q9" s="516" t="e">
        <f>#REF!/#REF!*100</f>
        <v>#REF!</v>
      </c>
    </row>
    <row r="10" spans="1:17" s="283" customFormat="1">
      <c r="A10" s="292" t="s">
        <v>578</v>
      </c>
      <c r="B10" s="517" t="e">
        <f>#REF!/#REF!*100</f>
        <v>#REF!</v>
      </c>
      <c r="C10" s="518" t="e">
        <f>#REF!/#REF!*100</f>
        <v>#REF!</v>
      </c>
      <c r="D10" s="517" t="e">
        <f>#REF!/#REF!*100</f>
        <v>#REF!</v>
      </c>
      <c r="E10" s="518" t="e">
        <f>#REF!/#REF!*100</f>
        <v>#REF!</v>
      </c>
      <c r="F10" s="517" t="e">
        <f>#REF!/#REF!*100</f>
        <v>#REF!</v>
      </c>
      <c r="G10" s="518" t="e">
        <f>#REF!/#REF!*100</f>
        <v>#REF!</v>
      </c>
      <c r="H10" s="518" t="e">
        <f>#REF!/#REF!*100</f>
        <v>#REF!</v>
      </c>
      <c r="I10" s="518" t="e">
        <f>#REF!/#REF!*100</f>
        <v>#REF!</v>
      </c>
      <c r="J10" s="518" t="e">
        <f>#REF!/#REF!*100</f>
        <v>#REF!</v>
      </c>
      <c r="K10" s="518" t="e">
        <f>#REF!/#REF!*100</f>
        <v>#REF!</v>
      </c>
      <c r="L10" s="518" t="e">
        <f>#REF!/#REF!*100</f>
        <v>#REF!</v>
      </c>
      <c r="M10" s="518" t="e">
        <f>#REF!/#REF!*100</f>
        <v>#REF!</v>
      </c>
      <c r="N10" s="518" t="e">
        <f>#REF!/#REF!*100</f>
        <v>#REF!</v>
      </c>
      <c r="O10" s="518" t="e">
        <f>#REF!/#REF!*100</f>
        <v>#REF!</v>
      </c>
      <c r="P10" s="518" t="e">
        <f>#REF!/#REF!*100</f>
        <v>#REF!</v>
      </c>
      <c r="Q10" s="518" t="e">
        <f>#REF!/#REF!*100</f>
        <v>#REF!</v>
      </c>
    </row>
    <row r="11" spans="1:17" s="283" customFormat="1">
      <c r="A11" s="292" t="s">
        <v>579</v>
      </c>
      <c r="B11" s="517" t="e">
        <f>#REF!/#REF!*100</f>
        <v>#REF!</v>
      </c>
      <c r="C11" s="518" t="e">
        <f>#REF!/#REF!*100</f>
        <v>#REF!</v>
      </c>
      <c r="D11" s="517" t="e">
        <f>#REF!/#REF!*100</f>
        <v>#REF!</v>
      </c>
      <c r="E11" s="518" t="e">
        <f>#REF!/#REF!*100</f>
        <v>#REF!</v>
      </c>
      <c r="F11" s="517" t="e">
        <f>#REF!/#REF!*100</f>
        <v>#REF!</v>
      </c>
      <c r="G11" s="518" t="e">
        <f>#REF!/#REF!*100</f>
        <v>#REF!</v>
      </c>
      <c r="H11" s="518" t="e">
        <f>#REF!/#REF!*100</f>
        <v>#REF!</v>
      </c>
      <c r="I11" s="518" t="e">
        <f>#REF!/#REF!*100</f>
        <v>#REF!</v>
      </c>
      <c r="J11" s="518" t="e">
        <f>#REF!/#REF!*100</f>
        <v>#REF!</v>
      </c>
      <c r="K11" s="518" t="e">
        <f>#REF!/#REF!*100</f>
        <v>#REF!</v>
      </c>
      <c r="L11" s="518" t="e">
        <f>#REF!/#REF!*100</f>
        <v>#REF!</v>
      </c>
      <c r="M11" s="518" t="e">
        <f>#REF!/#REF!*100</f>
        <v>#REF!</v>
      </c>
      <c r="N11" s="518" t="e">
        <f>#REF!/#REF!*100</f>
        <v>#REF!</v>
      </c>
      <c r="O11" s="518" t="e">
        <f>#REF!/#REF!*100</f>
        <v>#REF!</v>
      </c>
      <c r="P11" s="518" t="e">
        <f>#REF!/#REF!*100</f>
        <v>#REF!</v>
      </c>
      <c r="Q11" s="518" t="e">
        <f>#REF!/#REF!*100</f>
        <v>#REF!</v>
      </c>
    </row>
    <row r="12" spans="1:17" s="283" customFormat="1">
      <c r="A12" s="292" t="s">
        <v>580</v>
      </c>
      <c r="B12" s="517" t="e">
        <f>#REF!/#REF!*100</f>
        <v>#REF!</v>
      </c>
      <c r="C12" s="518" t="e">
        <f>#REF!/#REF!*100</f>
        <v>#REF!</v>
      </c>
      <c r="D12" s="517" t="e">
        <f>#REF!/#REF!*100</f>
        <v>#REF!</v>
      </c>
      <c r="E12" s="518" t="e">
        <f>#REF!/#REF!*100</f>
        <v>#REF!</v>
      </c>
      <c r="F12" s="517" t="e">
        <f>#REF!/#REF!*100</f>
        <v>#REF!</v>
      </c>
      <c r="G12" s="518" t="e">
        <f>#REF!/#REF!*100</f>
        <v>#REF!</v>
      </c>
      <c r="H12" s="518" t="e">
        <f>#REF!/#REF!*100</f>
        <v>#REF!</v>
      </c>
      <c r="I12" s="518" t="e">
        <f>#REF!/#REF!*100</f>
        <v>#REF!</v>
      </c>
      <c r="J12" s="518" t="e">
        <f>#REF!/#REF!*100</f>
        <v>#REF!</v>
      </c>
      <c r="K12" s="518" t="e">
        <f>#REF!/#REF!*100</f>
        <v>#REF!</v>
      </c>
      <c r="L12" s="518" t="e">
        <f>#REF!/#REF!*100</f>
        <v>#REF!</v>
      </c>
      <c r="M12" s="518" t="e">
        <f>#REF!/#REF!*100</f>
        <v>#REF!</v>
      </c>
      <c r="N12" s="518" t="e">
        <f>#REF!/#REF!*100</f>
        <v>#REF!</v>
      </c>
      <c r="O12" s="518" t="e">
        <f>#REF!/#REF!*100</f>
        <v>#REF!</v>
      </c>
      <c r="P12" s="518" t="e">
        <f>#REF!/#REF!*100</f>
        <v>#REF!</v>
      </c>
      <c r="Q12" s="518" t="e">
        <f>#REF!/#REF!*100</f>
        <v>#REF!</v>
      </c>
    </row>
    <row r="13" spans="1:17" s="283" customFormat="1">
      <c r="A13" s="292" t="s">
        <v>581</v>
      </c>
      <c r="B13" s="517" t="e">
        <f>#REF!/#REF!*100</f>
        <v>#REF!</v>
      </c>
      <c r="C13" s="518" t="e">
        <f>#REF!/#REF!*100</f>
        <v>#REF!</v>
      </c>
      <c r="D13" s="517" t="e">
        <f>#REF!/#REF!*100</f>
        <v>#REF!</v>
      </c>
      <c r="E13" s="518" t="e">
        <f>#REF!/#REF!*100</f>
        <v>#REF!</v>
      </c>
      <c r="F13" s="517" t="e">
        <f>#REF!/#REF!*100</f>
        <v>#REF!</v>
      </c>
      <c r="G13" s="518" t="e">
        <f>#REF!/#REF!*100</f>
        <v>#REF!</v>
      </c>
      <c r="H13" s="518" t="e">
        <f>#REF!/#REF!*100</f>
        <v>#REF!</v>
      </c>
      <c r="I13" s="518" t="e">
        <f>#REF!/#REF!*100</f>
        <v>#REF!</v>
      </c>
      <c r="J13" s="518" t="e">
        <f>#REF!/#REF!*100</f>
        <v>#REF!</v>
      </c>
      <c r="K13" s="518" t="e">
        <f>#REF!/#REF!*100</f>
        <v>#REF!</v>
      </c>
      <c r="L13" s="518" t="e">
        <f>#REF!/#REF!*100</f>
        <v>#REF!</v>
      </c>
      <c r="M13" s="518" t="e">
        <f>#REF!/#REF!*100</f>
        <v>#REF!</v>
      </c>
      <c r="N13" s="518" t="e">
        <f>#REF!/#REF!*100</f>
        <v>#REF!</v>
      </c>
      <c r="O13" s="518" t="e">
        <f>#REF!/#REF!*100</f>
        <v>#REF!</v>
      </c>
      <c r="P13" s="518" t="e">
        <f>#REF!/#REF!*100</f>
        <v>#REF!</v>
      </c>
      <c r="Q13" s="518" t="e">
        <f>#REF!/#REF!*100</f>
        <v>#REF!</v>
      </c>
    </row>
    <row r="14" spans="1:17" s="283" customFormat="1">
      <c r="A14" s="292" t="s">
        <v>582</v>
      </c>
      <c r="B14" s="517" t="e">
        <f>#REF!/#REF!*100</f>
        <v>#REF!</v>
      </c>
      <c r="C14" s="518" t="e">
        <f>#REF!/#REF!*100</f>
        <v>#REF!</v>
      </c>
      <c r="D14" s="517" t="e">
        <f>#REF!/#REF!*100</f>
        <v>#REF!</v>
      </c>
      <c r="E14" s="518" t="e">
        <f>#REF!/#REF!*100</f>
        <v>#REF!</v>
      </c>
      <c r="F14" s="517" t="e">
        <f>#REF!/#REF!*100</f>
        <v>#REF!</v>
      </c>
      <c r="G14" s="518" t="e">
        <f>#REF!/#REF!*100</f>
        <v>#REF!</v>
      </c>
      <c r="H14" s="518" t="e">
        <f>#REF!/#REF!*100</f>
        <v>#REF!</v>
      </c>
      <c r="I14" s="518" t="e">
        <f>#REF!/#REF!*100</f>
        <v>#REF!</v>
      </c>
      <c r="J14" s="518" t="e">
        <f>#REF!/#REF!*100</f>
        <v>#REF!</v>
      </c>
      <c r="K14" s="518" t="e">
        <f>#REF!/#REF!*100</f>
        <v>#REF!</v>
      </c>
      <c r="L14" s="518" t="e">
        <f>#REF!/#REF!*100</f>
        <v>#REF!</v>
      </c>
      <c r="M14" s="518" t="e">
        <f>#REF!/#REF!*100</f>
        <v>#REF!</v>
      </c>
      <c r="N14" s="518" t="e">
        <f>#REF!/#REF!*100</f>
        <v>#REF!</v>
      </c>
      <c r="O14" s="518" t="e">
        <f>#REF!/#REF!*100</f>
        <v>#REF!</v>
      </c>
      <c r="P14" s="518" t="e">
        <f>#REF!/#REF!*100</f>
        <v>#REF!</v>
      </c>
      <c r="Q14" s="518" t="e">
        <f>#REF!/#REF!*100</f>
        <v>#REF!</v>
      </c>
    </row>
    <row r="15" spans="1:17" s="283" customFormat="1">
      <c r="A15" s="292" t="s">
        <v>583</v>
      </c>
      <c r="B15" s="517" t="e">
        <f>#REF!/#REF!*100</f>
        <v>#REF!</v>
      </c>
      <c r="C15" s="518" t="e">
        <f>#REF!/#REF!*100</f>
        <v>#REF!</v>
      </c>
      <c r="D15" s="517" t="e">
        <f>#REF!/#REF!*100</f>
        <v>#REF!</v>
      </c>
      <c r="E15" s="518" t="e">
        <f>#REF!/#REF!*100</f>
        <v>#REF!</v>
      </c>
      <c r="F15" s="517" t="e">
        <f>#REF!/#REF!*100</f>
        <v>#REF!</v>
      </c>
      <c r="G15" s="518" t="e">
        <f>#REF!/#REF!*100</f>
        <v>#REF!</v>
      </c>
      <c r="H15" s="518" t="e">
        <f>#REF!/#REF!*100</f>
        <v>#REF!</v>
      </c>
      <c r="I15" s="518" t="e">
        <f>#REF!/#REF!*100</f>
        <v>#REF!</v>
      </c>
      <c r="J15" s="518" t="e">
        <f>#REF!/#REF!*100</f>
        <v>#REF!</v>
      </c>
      <c r="K15" s="518" t="e">
        <f>#REF!/#REF!*100</f>
        <v>#REF!</v>
      </c>
      <c r="L15" s="518" t="e">
        <f>#REF!/#REF!*100</f>
        <v>#REF!</v>
      </c>
      <c r="M15" s="518" t="e">
        <f>#REF!/#REF!*100</f>
        <v>#REF!</v>
      </c>
      <c r="N15" s="518" t="e">
        <f>#REF!/#REF!*100</f>
        <v>#REF!</v>
      </c>
      <c r="O15" s="518" t="e">
        <f>#REF!/#REF!*100</f>
        <v>#REF!</v>
      </c>
      <c r="P15" s="518" t="e">
        <f>#REF!/#REF!*100</f>
        <v>#REF!</v>
      </c>
      <c r="Q15" s="518" t="e">
        <f>#REF!/#REF!*100</f>
        <v>#REF!</v>
      </c>
    </row>
    <row r="16" spans="1:17" s="283" customFormat="1">
      <c r="A16" s="402" t="s">
        <v>584</v>
      </c>
      <c r="B16" s="519" t="e">
        <f>#REF!/#REF!*100</f>
        <v>#REF!</v>
      </c>
      <c r="C16" s="520" t="e">
        <f>#REF!/#REF!*100</f>
        <v>#REF!</v>
      </c>
      <c r="D16" s="519" t="e">
        <f>#REF!/#REF!*100</f>
        <v>#REF!</v>
      </c>
      <c r="E16" s="520" t="e">
        <f>#REF!/#REF!*100</f>
        <v>#REF!</v>
      </c>
      <c r="F16" s="519" t="e">
        <f>#REF!/#REF!*100</f>
        <v>#REF!</v>
      </c>
      <c r="G16" s="520" t="e">
        <f>#REF!/#REF!*100</f>
        <v>#REF!</v>
      </c>
      <c r="H16" s="520" t="e">
        <f>#REF!/#REF!*100</f>
        <v>#REF!</v>
      </c>
      <c r="I16" s="520" t="e">
        <f>#REF!/#REF!*100</f>
        <v>#REF!</v>
      </c>
      <c r="J16" s="520" t="e">
        <f>#REF!/#REF!*100</f>
        <v>#REF!</v>
      </c>
      <c r="K16" s="520" t="e">
        <f>#REF!/#REF!*100</f>
        <v>#REF!</v>
      </c>
      <c r="L16" s="520" t="e">
        <f>#REF!/#REF!*100</f>
        <v>#REF!</v>
      </c>
      <c r="M16" s="520" t="e">
        <f>#REF!/#REF!*100</f>
        <v>#REF!</v>
      </c>
      <c r="N16" s="520" t="e">
        <f>#REF!/#REF!*100</f>
        <v>#REF!</v>
      </c>
      <c r="O16" s="520" t="e">
        <f>#REF!/#REF!*100</f>
        <v>#REF!</v>
      </c>
      <c r="P16" s="520" t="e">
        <f>#REF!/#REF!*100</f>
        <v>#REF!</v>
      </c>
      <c r="Q16" s="520" t="e">
        <f>#REF!/#REF!*100</f>
        <v>#REF!</v>
      </c>
    </row>
    <row r="17" spans="1:17" s="283" customFormat="1">
      <c r="A17" s="292" t="s">
        <v>585</v>
      </c>
      <c r="B17" s="517" t="e">
        <f>#REF!/#REF!*100</f>
        <v>#REF!</v>
      </c>
      <c r="C17" s="518" t="e">
        <f>#REF!/#REF!*100</f>
        <v>#REF!</v>
      </c>
      <c r="D17" s="517" t="e">
        <f>#REF!/#REF!*100</f>
        <v>#REF!</v>
      </c>
      <c r="E17" s="518" t="e">
        <f>#REF!/#REF!*100</f>
        <v>#REF!</v>
      </c>
      <c r="F17" s="517" t="e">
        <f>#REF!/#REF!*100</f>
        <v>#REF!</v>
      </c>
      <c r="G17" s="518" t="e">
        <f>#REF!/#REF!*100</f>
        <v>#REF!</v>
      </c>
      <c r="H17" s="518" t="e">
        <f>#REF!/#REF!*100</f>
        <v>#REF!</v>
      </c>
      <c r="I17" s="518" t="e">
        <f>#REF!/#REF!*100</f>
        <v>#REF!</v>
      </c>
      <c r="J17" s="518" t="e">
        <f>#REF!/#REF!*100</f>
        <v>#REF!</v>
      </c>
      <c r="K17" s="518" t="e">
        <f>#REF!/#REF!*100</f>
        <v>#REF!</v>
      </c>
      <c r="L17" s="518" t="e">
        <f>#REF!/#REF!*100</f>
        <v>#REF!</v>
      </c>
      <c r="M17" s="518" t="e">
        <f>#REF!/#REF!*100</f>
        <v>#REF!</v>
      </c>
      <c r="N17" s="518" t="e">
        <f>#REF!/#REF!*100</f>
        <v>#REF!</v>
      </c>
      <c r="O17" s="518" t="e">
        <f>#REF!/#REF!*100</f>
        <v>#REF!</v>
      </c>
      <c r="P17" s="518" t="e">
        <f>#REF!/#REF!*100</f>
        <v>#REF!</v>
      </c>
      <c r="Q17" s="518" t="e">
        <f>#REF!/#REF!*100</f>
        <v>#REF!</v>
      </c>
    </row>
    <row r="18" spans="1:17" s="283" customFormat="1">
      <c r="A18" s="292" t="s">
        <v>586</v>
      </c>
      <c r="B18" s="517" t="e">
        <f>#REF!/#REF!*100</f>
        <v>#REF!</v>
      </c>
      <c r="C18" s="518" t="e">
        <f>#REF!/#REF!*100</f>
        <v>#REF!</v>
      </c>
      <c r="D18" s="517" t="e">
        <f>#REF!/#REF!*100</f>
        <v>#REF!</v>
      </c>
      <c r="E18" s="518" t="e">
        <f>#REF!/#REF!*100</f>
        <v>#REF!</v>
      </c>
      <c r="F18" s="517" t="e">
        <f>#REF!/#REF!*100</f>
        <v>#REF!</v>
      </c>
      <c r="G18" s="518" t="e">
        <f>#REF!/#REF!*100</f>
        <v>#REF!</v>
      </c>
      <c r="H18" s="518" t="e">
        <f>#REF!/#REF!*100</f>
        <v>#REF!</v>
      </c>
      <c r="I18" s="518" t="e">
        <f>#REF!/#REF!*100</f>
        <v>#REF!</v>
      </c>
      <c r="J18" s="518" t="e">
        <f>#REF!/#REF!*100</f>
        <v>#REF!</v>
      </c>
      <c r="K18" s="518" t="e">
        <f>#REF!/#REF!*100</f>
        <v>#REF!</v>
      </c>
      <c r="L18" s="518" t="e">
        <f>#REF!/#REF!*100</f>
        <v>#REF!</v>
      </c>
      <c r="M18" s="518" t="e">
        <f>#REF!/#REF!*100</f>
        <v>#REF!</v>
      </c>
      <c r="N18" s="518" t="e">
        <f>#REF!/#REF!*100</f>
        <v>#REF!</v>
      </c>
      <c r="O18" s="518" t="e">
        <f>#REF!/#REF!*100</f>
        <v>#REF!</v>
      </c>
      <c r="P18" s="521" t="e">
        <f>#REF!/#REF!*100</f>
        <v>#REF!</v>
      </c>
      <c r="Q18" s="518" t="e">
        <f>#REF!/#REF!*100</f>
        <v>#REF!</v>
      </c>
    </row>
    <row r="19" spans="1:17" s="283" customFormat="1">
      <c r="A19" s="292" t="s">
        <v>587</v>
      </c>
      <c r="B19" s="517" t="e">
        <f>#REF!/#REF!*100</f>
        <v>#REF!</v>
      </c>
      <c r="C19" s="518" t="e">
        <f>#REF!/#REF!*100</f>
        <v>#REF!</v>
      </c>
      <c r="D19" s="517" t="e">
        <f>#REF!/#REF!*100</f>
        <v>#REF!</v>
      </c>
      <c r="E19" s="518" t="e">
        <f>#REF!/#REF!*100</f>
        <v>#REF!</v>
      </c>
      <c r="F19" s="517" t="e">
        <f>#REF!/#REF!*100</f>
        <v>#REF!</v>
      </c>
      <c r="G19" s="518" t="e">
        <f>#REF!/#REF!*100</f>
        <v>#REF!</v>
      </c>
      <c r="H19" s="518" t="e">
        <f>#REF!/#REF!*100</f>
        <v>#REF!</v>
      </c>
      <c r="I19" s="518" t="e">
        <f>#REF!/#REF!*100</f>
        <v>#REF!</v>
      </c>
      <c r="J19" s="518" t="e">
        <f>#REF!/#REF!*100</f>
        <v>#REF!</v>
      </c>
      <c r="K19" s="518" t="e">
        <f>#REF!/#REF!*100</f>
        <v>#REF!</v>
      </c>
      <c r="L19" s="518" t="e">
        <f>#REF!/#REF!*100</f>
        <v>#REF!</v>
      </c>
      <c r="M19" s="518" t="e">
        <f>#REF!/#REF!*100</f>
        <v>#REF!</v>
      </c>
      <c r="N19" s="518" t="e">
        <f>#REF!/#REF!*100</f>
        <v>#REF!</v>
      </c>
      <c r="O19" s="518" t="e">
        <f>#REF!/#REF!*100</f>
        <v>#REF!</v>
      </c>
      <c r="P19" s="518" t="e">
        <f>#REF!/#REF!*100</f>
        <v>#REF!</v>
      </c>
      <c r="Q19" s="518" t="e">
        <f>#REF!/#REF!*100</f>
        <v>#REF!</v>
      </c>
    </row>
    <row r="20" spans="1:17" s="283" customFormat="1">
      <c r="A20" s="292" t="s">
        <v>588</v>
      </c>
      <c r="B20" s="517" t="e">
        <f>#REF!/#REF!*100</f>
        <v>#REF!</v>
      </c>
      <c r="C20" s="518" t="e">
        <f>#REF!/#REF!*100</f>
        <v>#REF!</v>
      </c>
      <c r="D20" s="517" t="e">
        <f>#REF!/#REF!*100</f>
        <v>#REF!</v>
      </c>
      <c r="E20" s="518" t="e">
        <f>#REF!/#REF!*100</f>
        <v>#REF!</v>
      </c>
      <c r="F20" s="517" t="e">
        <f>#REF!/#REF!*100</f>
        <v>#REF!</v>
      </c>
      <c r="G20" s="518" t="e">
        <f>#REF!/#REF!*100</f>
        <v>#REF!</v>
      </c>
      <c r="H20" s="518" t="e">
        <f>#REF!/#REF!*100</f>
        <v>#REF!</v>
      </c>
      <c r="I20" s="518" t="e">
        <f>#REF!/#REF!*100</f>
        <v>#REF!</v>
      </c>
      <c r="J20" s="518" t="e">
        <f>#REF!/#REF!*100</f>
        <v>#REF!</v>
      </c>
      <c r="K20" s="518" t="e">
        <f>#REF!/#REF!*100</f>
        <v>#REF!</v>
      </c>
      <c r="L20" s="518" t="e">
        <f>#REF!/#REF!*100</f>
        <v>#REF!</v>
      </c>
      <c r="M20" s="518" t="e">
        <f>#REF!/#REF!*100</f>
        <v>#REF!</v>
      </c>
      <c r="N20" s="518" t="e">
        <f>#REF!/#REF!*100</f>
        <v>#REF!</v>
      </c>
      <c r="O20" s="518" t="e">
        <f>#REF!/#REF!*100</f>
        <v>#REF!</v>
      </c>
      <c r="P20" s="518" t="e">
        <f>#REF!/#REF!*100</f>
        <v>#REF!</v>
      </c>
      <c r="Q20" s="518" t="e">
        <f>#REF!/#REF!*100</f>
        <v>#REF!</v>
      </c>
    </row>
    <row r="21" spans="1:17" s="283" customFormat="1">
      <c r="A21" s="402" t="s">
        <v>589</v>
      </c>
      <c r="B21" s="519" t="e">
        <f>#REF!/#REF!*100</f>
        <v>#REF!</v>
      </c>
      <c r="C21" s="520" t="e">
        <f>#REF!/#REF!*100</f>
        <v>#REF!</v>
      </c>
      <c r="D21" s="519" t="e">
        <f>#REF!/#REF!*100</f>
        <v>#REF!</v>
      </c>
      <c r="E21" s="520" t="e">
        <f>#REF!/#REF!*100</f>
        <v>#REF!</v>
      </c>
      <c r="F21" s="519" t="e">
        <f>#REF!/#REF!*100</f>
        <v>#REF!</v>
      </c>
      <c r="G21" s="520" t="e">
        <f>#REF!/#REF!*100</f>
        <v>#REF!</v>
      </c>
      <c r="H21" s="520" t="e">
        <f>#REF!/#REF!*100</f>
        <v>#REF!</v>
      </c>
      <c r="I21" s="520" t="e">
        <f>#REF!/#REF!*100</f>
        <v>#REF!</v>
      </c>
      <c r="J21" s="520" t="e">
        <f>#REF!/#REF!*100</f>
        <v>#REF!</v>
      </c>
      <c r="K21" s="520" t="e">
        <f>#REF!/#REF!*100</f>
        <v>#REF!</v>
      </c>
      <c r="L21" s="520" t="e">
        <f>#REF!/#REF!*100</f>
        <v>#REF!</v>
      </c>
      <c r="M21" s="520" t="e">
        <f>#REF!/#REF!*100</f>
        <v>#REF!</v>
      </c>
      <c r="N21" s="520" t="e">
        <f>#REF!/#REF!*100</f>
        <v>#REF!</v>
      </c>
      <c r="O21" s="520" t="e">
        <f>#REF!/#REF!*100</f>
        <v>#REF!</v>
      </c>
      <c r="P21" s="520" t="e">
        <f>#REF!/#REF!*100</f>
        <v>#REF!</v>
      </c>
      <c r="Q21" s="520" t="e">
        <f>#REF!/#REF!*100</f>
        <v>#REF!</v>
      </c>
    </row>
    <row r="22" spans="1:17" s="283" customFormat="1">
      <c r="A22" s="292" t="s">
        <v>590</v>
      </c>
      <c r="B22" s="517" t="e">
        <f>#REF!/#REF!*100</f>
        <v>#REF!</v>
      </c>
      <c r="C22" s="518" t="e">
        <f>#REF!/#REF!*100</f>
        <v>#REF!</v>
      </c>
      <c r="D22" s="517" t="e">
        <f>#REF!/#REF!*100</f>
        <v>#REF!</v>
      </c>
      <c r="E22" s="518" t="e">
        <f>#REF!/#REF!*100</f>
        <v>#REF!</v>
      </c>
      <c r="F22" s="517" t="e">
        <f>#REF!/#REF!*100</f>
        <v>#REF!</v>
      </c>
      <c r="G22" s="518" t="e">
        <f>#REF!/#REF!*100</f>
        <v>#REF!</v>
      </c>
      <c r="H22" s="518" t="e">
        <f>#REF!/#REF!*100</f>
        <v>#REF!</v>
      </c>
      <c r="I22" s="518" t="e">
        <f>#REF!/#REF!*100</f>
        <v>#REF!</v>
      </c>
      <c r="J22" s="518" t="e">
        <f>#REF!/#REF!*100</f>
        <v>#REF!</v>
      </c>
      <c r="K22" s="518" t="e">
        <f>#REF!/#REF!*100</f>
        <v>#REF!</v>
      </c>
      <c r="L22" s="518" t="e">
        <f>#REF!/#REF!*100</f>
        <v>#REF!</v>
      </c>
      <c r="M22" s="518" t="e">
        <f>#REF!/#REF!*100</f>
        <v>#REF!</v>
      </c>
      <c r="N22" s="518" t="e">
        <f>#REF!/#REF!*100</f>
        <v>#REF!</v>
      </c>
      <c r="O22" s="518" t="e">
        <f>#REF!/#REF!*100</f>
        <v>#REF!</v>
      </c>
      <c r="P22" s="518" t="e">
        <f>#REF!/#REF!*100</f>
        <v>#REF!</v>
      </c>
      <c r="Q22" s="518" t="e">
        <f>#REF!/#REF!*100</f>
        <v>#REF!</v>
      </c>
    </row>
    <row r="23" spans="1:17" s="283" customFormat="1">
      <c r="A23" s="292" t="s">
        <v>591</v>
      </c>
      <c r="B23" s="517" t="e">
        <f>#REF!/#REF!*100</f>
        <v>#REF!</v>
      </c>
      <c r="C23" s="518" t="e">
        <f>#REF!/#REF!*100</f>
        <v>#REF!</v>
      </c>
      <c r="D23" s="517" t="e">
        <f>#REF!/#REF!*100</f>
        <v>#REF!</v>
      </c>
      <c r="E23" s="518" t="e">
        <f>#REF!/#REF!*100</f>
        <v>#REF!</v>
      </c>
      <c r="F23" s="517" t="e">
        <f>#REF!/#REF!*100</f>
        <v>#REF!</v>
      </c>
      <c r="G23" s="518" t="e">
        <f>#REF!/#REF!*100</f>
        <v>#REF!</v>
      </c>
      <c r="H23" s="518" t="e">
        <f>#REF!/#REF!*100</f>
        <v>#REF!</v>
      </c>
      <c r="I23" s="518" t="e">
        <f>#REF!/#REF!*100</f>
        <v>#REF!</v>
      </c>
      <c r="J23" s="518" t="e">
        <f>#REF!/#REF!*100</f>
        <v>#REF!</v>
      </c>
      <c r="K23" s="518" t="e">
        <f>#REF!/#REF!*100</f>
        <v>#REF!</v>
      </c>
      <c r="L23" s="518" t="e">
        <f>#REF!/#REF!*100</f>
        <v>#REF!</v>
      </c>
      <c r="M23" s="518" t="e">
        <f>#REF!/#REF!*100</f>
        <v>#REF!</v>
      </c>
      <c r="N23" s="518" t="e">
        <f>#REF!/#REF!*100</f>
        <v>#REF!</v>
      </c>
      <c r="O23" s="518" t="e">
        <f>#REF!/#REF!*100</f>
        <v>#REF!</v>
      </c>
      <c r="P23" s="518" t="e">
        <f>#REF!/#REF!*100</f>
        <v>#REF!</v>
      </c>
      <c r="Q23" s="518" t="e">
        <f>#REF!/#REF!*100</f>
        <v>#REF!</v>
      </c>
    </row>
    <row r="24" spans="1:17" s="283" customFormat="1">
      <c r="A24" s="292" t="s">
        <v>592</v>
      </c>
      <c r="B24" s="517" t="e">
        <f>#REF!/#REF!*100</f>
        <v>#REF!</v>
      </c>
      <c r="C24" s="518" t="e">
        <f>#REF!/#REF!*100</f>
        <v>#REF!</v>
      </c>
      <c r="D24" s="517" t="e">
        <f>#REF!/#REF!*100</f>
        <v>#REF!</v>
      </c>
      <c r="E24" s="518" t="e">
        <f>#REF!/#REF!*100</f>
        <v>#REF!</v>
      </c>
      <c r="F24" s="517" t="e">
        <f>#REF!/#REF!*100</f>
        <v>#REF!</v>
      </c>
      <c r="G24" s="518" t="e">
        <f>#REF!/#REF!*100</f>
        <v>#REF!</v>
      </c>
      <c r="H24" s="518" t="e">
        <f>#REF!/#REF!*100</f>
        <v>#REF!</v>
      </c>
      <c r="I24" s="518" t="e">
        <f>#REF!/#REF!*100</f>
        <v>#REF!</v>
      </c>
      <c r="J24" s="518" t="e">
        <f>#REF!/#REF!*100</f>
        <v>#REF!</v>
      </c>
      <c r="K24" s="518" t="e">
        <f>#REF!/#REF!*100</f>
        <v>#REF!</v>
      </c>
      <c r="L24" s="518" t="e">
        <f>#REF!/#REF!*100</f>
        <v>#REF!</v>
      </c>
      <c r="M24" s="518" t="e">
        <f>#REF!/#REF!*100</f>
        <v>#REF!</v>
      </c>
      <c r="N24" s="518" t="e">
        <f>#REF!/#REF!*100</f>
        <v>#REF!</v>
      </c>
      <c r="O24" s="518" t="e">
        <f>#REF!/#REF!*100</f>
        <v>#REF!</v>
      </c>
      <c r="P24" s="518" t="e">
        <f>#REF!/#REF!*100</f>
        <v>#REF!</v>
      </c>
      <c r="Q24" s="518" t="e">
        <f>#REF!/#REF!*100</f>
        <v>#REF!</v>
      </c>
    </row>
    <row r="25" spans="1:17" s="283" customFormat="1">
      <c r="A25" s="292" t="s">
        <v>593</v>
      </c>
      <c r="B25" s="517" t="e">
        <f>#REF!/#REF!*100</f>
        <v>#REF!</v>
      </c>
      <c r="C25" s="518" t="e">
        <f>#REF!/#REF!*100</f>
        <v>#REF!</v>
      </c>
      <c r="D25" s="517" t="e">
        <f>#REF!/#REF!*100</f>
        <v>#REF!</v>
      </c>
      <c r="E25" s="518" t="e">
        <f>#REF!/#REF!*100</f>
        <v>#REF!</v>
      </c>
      <c r="F25" s="517" t="e">
        <f>#REF!/#REF!*100</f>
        <v>#REF!</v>
      </c>
      <c r="G25" s="518" t="e">
        <f>#REF!/#REF!*100</f>
        <v>#REF!</v>
      </c>
      <c r="H25" s="518" t="e">
        <f>#REF!/#REF!*100</f>
        <v>#REF!</v>
      </c>
      <c r="I25" s="518" t="e">
        <f>#REF!/#REF!*100</f>
        <v>#REF!</v>
      </c>
      <c r="J25" s="518" t="e">
        <f>#REF!/#REF!*100</f>
        <v>#REF!</v>
      </c>
      <c r="K25" s="518" t="e">
        <f>#REF!/#REF!*100</f>
        <v>#REF!</v>
      </c>
      <c r="L25" s="518" t="e">
        <f>#REF!/#REF!*100</f>
        <v>#REF!</v>
      </c>
      <c r="M25" s="518" t="e">
        <f>#REF!/#REF!*100</f>
        <v>#REF!</v>
      </c>
      <c r="N25" s="518" t="e">
        <f>#REF!/#REF!*100</f>
        <v>#REF!</v>
      </c>
      <c r="O25" s="518" t="e">
        <f>#REF!/#REF!*100</f>
        <v>#REF!</v>
      </c>
      <c r="P25" s="518" t="e">
        <f>#REF!/#REF!*100</f>
        <v>#REF!</v>
      </c>
      <c r="Q25" s="518" t="e">
        <f>#REF!/#REF!*100</f>
        <v>#REF!</v>
      </c>
    </row>
    <row r="26" spans="1:17" s="283" customFormat="1">
      <c r="A26" s="402" t="s">
        <v>594</v>
      </c>
      <c r="B26" s="519" t="e">
        <f>#REF!/#REF!*100</f>
        <v>#REF!</v>
      </c>
      <c r="C26" s="520" t="e">
        <f>#REF!/#REF!*100</f>
        <v>#REF!</v>
      </c>
      <c r="D26" s="519" t="e">
        <f>#REF!/#REF!*100</f>
        <v>#REF!</v>
      </c>
      <c r="E26" s="520" t="e">
        <f>#REF!/#REF!*100</f>
        <v>#REF!</v>
      </c>
      <c r="F26" s="519" t="e">
        <f>#REF!/#REF!*100</f>
        <v>#REF!</v>
      </c>
      <c r="G26" s="520" t="e">
        <f>#REF!/#REF!*100</f>
        <v>#REF!</v>
      </c>
      <c r="H26" s="520" t="e">
        <f>#REF!/#REF!*100</f>
        <v>#REF!</v>
      </c>
      <c r="I26" s="520" t="e">
        <f>#REF!/#REF!*100</f>
        <v>#REF!</v>
      </c>
      <c r="J26" s="520" t="e">
        <f>#REF!/#REF!*100</f>
        <v>#REF!</v>
      </c>
      <c r="K26" s="520" t="e">
        <f>#REF!/#REF!*100</f>
        <v>#REF!</v>
      </c>
      <c r="L26" s="520" t="e">
        <f>#REF!/#REF!*100</f>
        <v>#REF!</v>
      </c>
      <c r="M26" s="520" t="e">
        <f>#REF!/#REF!*100</f>
        <v>#REF!</v>
      </c>
      <c r="N26" s="520" t="e">
        <f>#REF!/#REF!*100</f>
        <v>#REF!</v>
      </c>
      <c r="O26" s="520" t="e">
        <f>#REF!/#REF!*100</f>
        <v>#REF!</v>
      </c>
      <c r="P26" s="520" t="e">
        <f>#REF!/#REF!*100</f>
        <v>#REF!</v>
      </c>
      <c r="Q26" s="520" t="e">
        <f>#REF!/#REF!*100</f>
        <v>#REF!</v>
      </c>
    </row>
    <row r="27" spans="1:17" s="283" customFormat="1">
      <c r="A27" s="292" t="s">
        <v>595</v>
      </c>
      <c r="B27" s="517" t="e">
        <f>#REF!/#REF!*100</f>
        <v>#REF!</v>
      </c>
      <c r="C27" s="518" t="e">
        <f>#REF!/#REF!*100</f>
        <v>#REF!</v>
      </c>
      <c r="D27" s="517" t="e">
        <f>#REF!/#REF!*100</f>
        <v>#REF!</v>
      </c>
      <c r="E27" s="518" t="e">
        <f>#REF!/#REF!*100</f>
        <v>#REF!</v>
      </c>
      <c r="F27" s="517" t="e">
        <f>#REF!/#REF!*100</f>
        <v>#REF!</v>
      </c>
      <c r="G27" s="518" t="e">
        <f>#REF!/#REF!*100</f>
        <v>#REF!</v>
      </c>
      <c r="H27" s="518" t="e">
        <f>#REF!/#REF!*100</f>
        <v>#REF!</v>
      </c>
      <c r="I27" s="518" t="e">
        <f>#REF!/#REF!*100</f>
        <v>#REF!</v>
      </c>
      <c r="J27" s="518" t="e">
        <f>#REF!/#REF!*100</f>
        <v>#REF!</v>
      </c>
      <c r="K27" s="518" t="e">
        <f>#REF!/#REF!*100</f>
        <v>#REF!</v>
      </c>
      <c r="L27" s="518" t="e">
        <f>#REF!/#REF!*100</f>
        <v>#REF!</v>
      </c>
      <c r="M27" s="518" t="e">
        <f>#REF!/#REF!*100</f>
        <v>#REF!</v>
      </c>
      <c r="N27" s="518" t="e">
        <f>#REF!/#REF!*100</f>
        <v>#REF!</v>
      </c>
      <c r="O27" s="518" t="e">
        <f>#REF!/#REF!*100</f>
        <v>#REF!</v>
      </c>
      <c r="P27" s="518" t="e">
        <f>#REF!/#REF!*100</f>
        <v>#REF!</v>
      </c>
      <c r="Q27" s="518" t="e">
        <f>#REF!/#REF!*100</f>
        <v>#REF!</v>
      </c>
    </row>
    <row r="28" spans="1:17" s="283" customFormat="1">
      <c r="A28" s="292" t="s">
        <v>596</v>
      </c>
      <c r="B28" s="517" t="e">
        <f>#REF!/#REF!*100</f>
        <v>#REF!</v>
      </c>
      <c r="C28" s="518" t="e">
        <f>#REF!/#REF!*100</f>
        <v>#REF!</v>
      </c>
      <c r="D28" s="517" t="e">
        <f>#REF!/#REF!*100</f>
        <v>#REF!</v>
      </c>
      <c r="E28" s="518" t="e">
        <f>#REF!/#REF!*100</f>
        <v>#REF!</v>
      </c>
      <c r="F28" s="517" t="e">
        <f>#REF!/#REF!*100</f>
        <v>#REF!</v>
      </c>
      <c r="G28" s="518" t="e">
        <f>#REF!/#REF!*100</f>
        <v>#REF!</v>
      </c>
      <c r="H28" s="518" t="e">
        <f>#REF!/#REF!*100</f>
        <v>#REF!</v>
      </c>
      <c r="I28" s="518" t="e">
        <f>#REF!/#REF!*100</f>
        <v>#REF!</v>
      </c>
      <c r="J28" s="518" t="e">
        <f>#REF!/#REF!*100</f>
        <v>#REF!</v>
      </c>
      <c r="K28" s="518" t="e">
        <f>#REF!/#REF!*100</f>
        <v>#REF!</v>
      </c>
      <c r="L28" s="518" t="e">
        <f>#REF!/#REF!*100</f>
        <v>#REF!</v>
      </c>
      <c r="M28" s="518" t="e">
        <f>#REF!/#REF!*100</f>
        <v>#REF!</v>
      </c>
      <c r="N28" s="518" t="e">
        <f>#REF!/#REF!*100</f>
        <v>#REF!</v>
      </c>
      <c r="O28" s="518" t="e">
        <f>#REF!/#REF!*100</f>
        <v>#REF!</v>
      </c>
      <c r="P28" s="518" t="e">
        <f>#REF!/#REF!*100</f>
        <v>#REF!</v>
      </c>
      <c r="Q28" s="518" t="e">
        <f>#REF!/#REF!*100</f>
        <v>#REF!</v>
      </c>
    </row>
    <row r="29" spans="1:17" s="283" customFormat="1">
      <c r="A29" s="292" t="s">
        <v>597</v>
      </c>
      <c r="B29" s="517" t="e">
        <f>#REF!/#REF!*100</f>
        <v>#REF!</v>
      </c>
      <c r="C29" s="518" t="e">
        <f>#REF!/#REF!*100</f>
        <v>#REF!</v>
      </c>
      <c r="D29" s="517" t="e">
        <f>#REF!/#REF!*100</f>
        <v>#REF!</v>
      </c>
      <c r="E29" s="518" t="e">
        <f>#REF!/#REF!*100</f>
        <v>#REF!</v>
      </c>
      <c r="F29" s="517" t="e">
        <f>#REF!/#REF!*100</f>
        <v>#REF!</v>
      </c>
      <c r="G29" s="518" t="e">
        <f>#REF!/#REF!*100</f>
        <v>#REF!</v>
      </c>
      <c r="H29" s="518" t="e">
        <f>#REF!/#REF!*100</f>
        <v>#REF!</v>
      </c>
      <c r="I29" s="518" t="e">
        <f>#REF!/#REF!*100</f>
        <v>#REF!</v>
      </c>
      <c r="J29" s="518" t="e">
        <f>#REF!/#REF!*100</f>
        <v>#REF!</v>
      </c>
      <c r="K29" s="518" t="e">
        <f>#REF!/#REF!*100</f>
        <v>#REF!</v>
      </c>
      <c r="L29" s="518" t="e">
        <f>#REF!/#REF!*100</f>
        <v>#REF!</v>
      </c>
      <c r="M29" s="518" t="e">
        <f>#REF!/#REF!*100</f>
        <v>#REF!</v>
      </c>
      <c r="N29" s="518" t="e">
        <f>#REF!/#REF!*100</f>
        <v>#REF!</v>
      </c>
      <c r="O29" s="518" t="e">
        <f>#REF!/#REF!*100</f>
        <v>#REF!</v>
      </c>
      <c r="P29" s="518" t="e">
        <f>#REF!/#REF!*100</f>
        <v>#REF!</v>
      </c>
      <c r="Q29" s="518" t="e">
        <f>#REF!/#REF!*100</f>
        <v>#REF!</v>
      </c>
    </row>
    <row r="30" spans="1:17" s="283" customFormat="1">
      <c r="A30" s="292" t="s">
        <v>598</v>
      </c>
      <c r="B30" s="517" t="e">
        <f>#REF!/#REF!*100</f>
        <v>#REF!</v>
      </c>
      <c r="C30" s="518" t="e">
        <f>#REF!/#REF!*100</f>
        <v>#REF!</v>
      </c>
      <c r="D30" s="517" t="e">
        <f>#REF!/#REF!*100</f>
        <v>#REF!</v>
      </c>
      <c r="E30" s="518" t="e">
        <f>#REF!/#REF!*100</f>
        <v>#REF!</v>
      </c>
      <c r="F30" s="517" t="e">
        <f>#REF!/#REF!*100</f>
        <v>#REF!</v>
      </c>
      <c r="G30" s="518" t="e">
        <f>#REF!/#REF!*100</f>
        <v>#REF!</v>
      </c>
      <c r="H30" s="518" t="e">
        <f>#REF!/#REF!*100</f>
        <v>#REF!</v>
      </c>
      <c r="I30" s="518" t="e">
        <f>#REF!/#REF!*100</f>
        <v>#REF!</v>
      </c>
      <c r="J30" s="518" t="e">
        <f>#REF!/#REF!*100</f>
        <v>#REF!</v>
      </c>
      <c r="K30" s="518" t="e">
        <f>#REF!/#REF!*100</f>
        <v>#REF!</v>
      </c>
      <c r="L30" s="518" t="e">
        <f>#REF!/#REF!*100</f>
        <v>#REF!</v>
      </c>
      <c r="M30" s="518" t="e">
        <f>#REF!/#REF!*100</f>
        <v>#REF!</v>
      </c>
      <c r="N30" s="518" t="e">
        <f>#REF!/#REF!*100</f>
        <v>#REF!</v>
      </c>
      <c r="O30" s="518" t="e">
        <f>#REF!/#REF!*100</f>
        <v>#REF!</v>
      </c>
      <c r="P30" s="518" t="e">
        <f>#REF!/#REF!*100</f>
        <v>#REF!</v>
      </c>
      <c r="Q30" s="518" t="e">
        <f>#REF!/#REF!*100</f>
        <v>#REF!</v>
      </c>
    </row>
    <row r="31" spans="1:17" s="283" customFormat="1">
      <c r="A31" s="402" t="s">
        <v>599</v>
      </c>
      <c r="B31" s="519" t="e">
        <f>#REF!/#REF!*100</f>
        <v>#REF!</v>
      </c>
      <c r="C31" s="520" t="e">
        <f>#REF!/#REF!*100</f>
        <v>#REF!</v>
      </c>
      <c r="D31" s="519" t="e">
        <f>#REF!/#REF!*100</f>
        <v>#REF!</v>
      </c>
      <c r="E31" s="520" t="e">
        <f>#REF!/#REF!*100</f>
        <v>#REF!</v>
      </c>
      <c r="F31" s="519" t="e">
        <f>#REF!/#REF!*100</f>
        <v>#REF!</v>
      </c>
      <c r="G31" s="520" t="e">
        <f>#REF!/#REF!*100</f>
        <v>#REF!</v>
      </c>
      <c r="H31" s="520" t="e">
        <f>#REF!/#REF!*100</f>
        <v>#REF!</v>
      </c>
      <c r="I31" s="520" t="e">
        <f>#REF!/#REF!*100</f>
        <v>#REF!</v>
      </c>
      <c r="J31" s="520" t="e">
        <f>#REF!/#REF!*100</f>
        <v>#REF!</v>
      </c>
      <c r="K31" s="520" t="e">
        <f>#REF!/#REF!*100</f>
        <v>#REF!</v>
      </c>
      <c r="L31" s="520" t="e">
        <f>#REF!/#REF!*100</f>
        <v>#REF!</v>
      </c>
      <c r="M31" s="520" t="e">
        <f>#REF!/#REF!*100</f>
        <v>#REF!</v>
      </c>
      <c r="N31" s="520" t="e">
        <f>#REF!/#REF!*100</f>
        <v>#REF!</v>
      </c>
      <c r="O31" s="520" t="e">
        <f>#REF!/#REF!*100</f>
        <v>#REF!</v>
      </c>
      <c r="P31" s="520" t="e">
        <f>#REF!/#REF!*100</f>
        <v>#REF!</v>
      </c>
      <c r="Q31" s="520" t="e">
        <f>#REF!/#REF!*100</f>
        <v>#REF!</v>
      </c>
    </row>
    <row r="32" spans="1:17" s="283" customFormat="1">
      <c r="A32" s="292" t="s">
        <v>600</v>
      </c>
      <c r="B32" s="517" t="e">
        <f>#REF!/#REF!*100</f>
        <v>#REF!</v>
      </c>
      <c r="C32" s="518" t="e">
        <f>#REF!/#REF!*100</f>
        <v>#REF!</v>
      </c>
      <c r="D32" s="517" t="e">
        <f>#REF!/#REF!*100</f>
        <v>#REF!</v>
      </c>
      <c r="E32" s="518" t="e">
        <f>#REF!/#REF!*100</f>
        <v>#REF!</v>
      </c>
      <c r="F32" s="517" t="e">
        <f>#REF!/#REF!*100</f>
        <v>#REF!</v>
      </c>
      <c r="G32" s="518" t="e">
        <f>#REF!/#REF!*100</f>
        <v>#REF!</v>
      </c>
      <c r="H32" s="518" t="e">
        <f>#REF!/#REF!*100</f>
        <v>#REF!</v>
      </c>
      <c r="I32" s="518" t="e">
        <f>#REF!/#REF!*100</f>
        <v>#REF!</v>
      </c>
      <c r="J32" s="518" t="e">
        <f>#REF!/#REF!*100</f>
        <v>#REF!</v>
      </c>
      <c r="K32" s="518" t="e">
        <f>#REF!/#REF!*100</f>
        <v>#REF!</v>
      </c>
      <c r="L32" s="518" t="e">
        <f>#REF!/#REF!*100</f>
        <v>#REF!</v>
      </c>
      <c r="M32" s="518" t="e">
        <f>#REF!/#REF!*100</f>
        <v>#REF!</v>
      </c>
      <c r="N32" s="518" t="e">
        <f>#REF!/#REF!*100</f>
        <v>#REF!</v>
      </c>
      <c r="O32" s="518" t="e">
        <f>#REF!/#REF!*100</f>
        <v>#REF!</v>
      </c>
      <c r="P32" s="518" t="e">
        <f>#REF!/#REF!*100</f>
        <v>#REF!</v>
      </c>
      <c r="Q32" s="518" t="e">
        <f>#REF!/#REF!*100</f>
        <v>#REF!</v>
      </c>
    </row>
    <row r="33" spans="1:17" s="283" customFormat="1">
      <c r="A33" s="292" t="s">
        <v>601</v>
      </c>
      <c r="B33" s="517" t="e">
        <f>#REF!/#REF!*100</f>
        <v>#REF!</v>
      </c>
      <c r="C33" s="518" t="e">
        <f>#REF!/#REF!*100</f>
        <v>#REF!</v>
      </c>
      <c r="D33" s="517" t="e">
        <f>#REF!/#REF!*100</f>
        <v>#REF!</v>
      </c>
      <c r="E33" s="518" t="e">
        <f>#REF!/#REF!*100</f>
        <v>#REF!</v>
      </c>
      <c r="F33" s="517" t="e">
        <f>#REF!/#REF!*100</f>
        <v>#REF!</v>
      </c>
      <c r="G33" s="518" t="e">
        <f>#REF!/#REF!*100</f>
        <v>#REF!</v>
      </c>
      <c r="H33" s="518" t="e">
        <f>#REF!/#REF!*100</f>
        <v>#REF!</v>
      </c>
      <c r="I33" s="518" t="e">
        <f>#REF!/#REF!*100</f>
        <v>#REF!</v>
      </c>
      <c r="J33" s="518" t="e">
        <f>#REF!/#REF!*100</f>
        <v>#REF!</v>
      </c>
      <c r="K33" s="518" t="e">
        <f>#REF!/#REF!*100</f>
        <v>#REF!</v>
      </c>
      <c r="L33" s="518" t="e">
        <f>#REF!/#REF!*100</f>
        <v>#REF!</v>
      </c>
      <c r="M33" s="518" t="e">
        <f>#REF!/#REF!*100</f>
        <v>#REF!</v>
      </c>
      <c r="N33" s="518" t="e">
        <f>#REF!/#REF!*100</f>
        <v>#REF!</v>
      </c>
      <c r="O33" s="518" t="e">
        <f>#REF!/#REF!*100</f>
        <v>#REF!</v>
      </c>
      <c r="P33" s="518" t="e">
        <f>#REF!/#REF!*100</f>
        <v>#REF!</v>
      </c>
      <c r="Q33" s="518" t="e">
        <f>#REF!/#REF!*100</f>
        <v>#REF!</v>
      </c>
    </row>
    <row r="34" spans="1:17" s="283" customFormat="1">
      <c r="A34" s="292" t="s">
        <v>602</v>
      </c>
      <c r="B34" s="517" t="e">
        <f>#REF!/#REF!*100</f>
        <v>#REF!</v>
      </c>
      <c r="C34" s="518" t="e">
        <f>#REF!/#REF!*100</f>
        <v>#REF!</v>
      </c>
      <c r="D34" s="517" t="e">
        <f>#REF!/#REF!*100</f>
        <v>#REF!</v>
      </c>
      <c r="E34" s="518" t="e">
        <f>#REF!/#REF!*100</f>
        <v>#REF!</v>
      </c>
      <c r="F34" s="517" t="e">
        <f>#REF!/#REF!*100</f>
        <v>#REF!</v>
      </c>
      <c r="G34" s="518" t="e">
        <f>#REF!/#REF!*100</f>
        <v>#REF!</v>
      </c>
      <c r="H34" s="518" t="e">
        <f>#REF!/#REF!*100</f>
        <v>#REF!</v>
      </c>
      <c r="I34" s="518" t="e">
        <f>#REF!/#REF!*100</f>
        <v>#REF!</v>
      </c>
      <c r="J34" s="518" t="e">
        <f>#REF!/#REF!*100</f>
        <v>#REF!</v>
      </c>
      <c r="K34" s="518" t="e">
        <f>#REF!/#REF!*100</f>
        <v>#REF!</v>
      </c>
      <c r="L34" s="518" t="e">
        <f>#REF!/#REF!*100</f>
        <v>#REF!</v>
      </c>
      <c r="M34" s="518" t="e">
        <f>#REF!/#REF!*100</f>
        <v>#REF!</v>
      </c>
      <c r="N34" s="518" t="e">
        <f>#REF!/#REF!*100</f>
        <v>#REF!</v>
      </c>
      <c r="O34" s="518" t="e">
        <f>#REF!/#REF!*100</f>
        <v>#REF!</v>
      </c>
      <c r="P34" s="518" t="e">
        <f>#REF!/#REF!*100</f>
        <v>#REF!</v>
      </c>
      <c r="Q34" s="518" t="e">
        <f>#REF!/#REF!*100</f>
        <v>#REF!</v>
      </c>
    </row>
    <row r="35" spans="1:17" s="283" customFormat="1">
      <c r="A35" s="292" t="s">
        <v>603</v>
      </c>
      <c r="B35" s="517" t="e">
        <f>#REF!/#REF!*100</f>
        <v>#REF!</v>
      </c>
      <c r="C35" s="518" t="e">
        <f>#REF!/#REF!*100</f>
        <v>#REF!</v>
      </c>
      <c r="D35" s="517" t="e">
        <f>#REF!/#REF!*100</f>
        <v>#REF!</v>
      </c>
      <c r="E35" s="518" t="e">
        <f>#REF!/#REF!*100</f>
        <v>#REF!</v>
      </c>
      <c r="F35" s="517" t="e">
        <f>#REF!/#REF!*100</f>
        <v>#REF!</v>
      </c>
      <c r="G35" s="518" t="e">
        <f>#REF!/#REF!*100</f>
        <v>#REF!</v>
      </c>
      <c r="H35" s="518" t="e">
        <f>#REF!/#REF!*100</f>
        <v>#REF!</v>
      </c>
      <c r="I35" s="518" t="e">
        <f>#REF!/#REF!*100</f>
        <v>#REF!</v>
      </c>
      <c r="J35" s="518" t="e">
        <f>#REF!/#REF!*100</f>
        <v>#REF!</v>
      </c>
      <c r="K35" s="518" t="e">
        <f>#REF!/#REF!*100</f>
        <v>#REF!</v>
      </c>
      <c r="L35" s="518" t="e">
        <f>#REF!/#REF!*100</f>
        <v>#REF!</v>
      </c>
      <c r="M35" s="518" t="e">
        <f>#REF!/#REF!*100</f>
        <v>#REF!</v>
      </c>
      <c r="N35" s="518" t="e">
        <f>#REF!/#REF!*100</f>
        <v>#REF!</v>
      </c>
      <c r="O35" s="518" t="e">
        <f>#REF!/#REF!*100</f>
        <v>#REF!</v>
      </c>
      <c r="P35" s="518" t="e">
        <f>#REF!/#REF!*100</f>
        <v>#REF!</v>
      </c>
      <c r="Q35" s="518" t="e">
        <f>#REF!/#REF!*100</f>
        <v>#REF!</v>
      </c>
    </row>
    <row r="36" spans="1:17" s="283" customFormat="1">
      <c r="A36" s="402" t="s">
        <v>604</v>
      </c>
      <c r="B36" s="519" t="e">
        <f>#REF!/#REF!*100</f>
        <v>#REF!</v>
      </c>
      <c r="C36" s="520" t="e">
        <f>#REF!/#REF!*100</f>
        <v>#REF!</v>
      </c>
      <c r="D36" s="519" t="e">
        <f>#REF!/#REF!*100</f>
        <v>#REF!</v>
      </c>
      <c r="E36" s="520" t="e">
        <f>#REF!/#REF!*100</f>
        <v>#REF!</v>
      </c>
      <c r="F36" s="519" t="e">
        <f>#REF!/#REF!*100</f>
        <v>#REF!</v>
      </c>
      <c r="G36" s="520" t="e">
        <f>#REF!/#REF!*100</f>
        <v>#REF!</v>
      </c>
      <c r="H36" s="520" t="e">
        <f>#REF!/#REF!*100</f>
        <v>#REF!</v>
      </c>
      <c r="I36" s="520" t="e">
        <f>#REF!/#REF!*100</f>
        <v>#REF!</v>
      </c>
      <c r="J36" s="520" t="e">
        <f>#REF!/#REF!*100</f>
        <v>#REF!</v>
      </c>
      <c r="K36" s="520" t="e">
        <f>#REF!/#REF!*100</f>
        <v>#REF!</v>
      </c>
      <c r="L36" s="520" t="e">
        <f>#REF!/#REF!*100</f>
        <v>#REF!</v>
      </c>
      <c r="M36" s="520" t="e">
        <f>#REF!/#REF!*100</f>
        <v>#REF!</v>
      </c>
      <c r="N36" s="520" t="e">
        <f>#REF!/#REF!*100</f>
        <v>#REF!</v>
      </c>
      <c r="O36" s="520" t="e">
        <f>#REF!/#REF!*100</f>
        <v>#REF!</v>
      </c>
      <c r="P36" s="520" t="e">
        <f>#REF!/#REF!*100</f>
        <v>#REF!</v>
      </c>
      <c r="Q36" s="520" t="e">
        <f>#REF!/#REF!*100</f>
        <v>#REF!</v>
      </c>
    </row>
    <row r="37" spans="1:17" s="283" customFormat="1">
      <c r="A37" s="292" t="s">
        <v>605</v>
      </c>
      <c r="B37" s="517" t="e">
        <f>#REF!/#REF!*100</f>
        <v>#REF!</v>
      </c>
      <c r="C37" s="518" t="e">
        <f>#REF!/#REF!*100</f>
        <v>#REF!</v>
      </c>
      <c r="D37" s="517" t="e">
        <f>#REF!/#REF!*100</f>
        <v>#REF!</v>
      </c>
      <c r="E37" s="518" t="e">
        <f>#REF!/#REF!*100</f>
        <v>#REF!</v>
      </c>
      <c r="F37" s="517" t="e">
        <f>#REF!/#REF!*100</f>
        <v>#REF!</v>
      </c>
      <c r="G37" s="518" t="e">
        <f>#REF!/#REF!*100</f>
        <v>#REF!</v>
      </c>
      <c r="H37" s="518" t="e">
        <f>#REF!/#REF!*100</f>
        <v>#REF!</v>
      </c>
      <c r="I37" s="518" t="e">
        <f>#REF!/#REF!*100</f>
        <v>#REF!</v>
      </c>
      <c r="J37" s="518" t="e">
        <f>#REF!/#REF!*100</f>
        <v>#REF!</v>
      </c>
      <c r="K37" s="518" t="e">
        <f>#REF!/#REF!*100</f>
        <v>#REF!</v>
      </c>
      <c r="L37" s="518" t="e">
        <f>#REF!/#REF!*100</f>
        <v>#REF!</v>
      </c>
      <c r="M37" s="518" t="e">
        <f>#REF!/#REF!*100</f>
        <v>#REF!</v>
      </c>
      <c r="N37" s="518" t="e">
        <f>#REF!/#REF!*100</f>
        <v>#REF!</v>
      </c>
      <c r="O37" s="518" t="e">
        <f>#REF!/#REF!*100</f>
        <v>#REF!</v>
      </c>
      <c r="P37" s="518" t="e">
        <f>#REF!/#REF!*100</f>
        <v>#REF!</v>
      </c>
      <c r="Q37" s="518" t="e">
        <f>#REF!/#REF!*100</f>
        <v>#REF!</v>
      </c>
    </row>
    <row r="38" spans="1:17" s="283" customFormat="1">
      <c r="A38" s="292" t="s">
        <v>606</v>
      </c>
      <c r="B38" s="517" t="e">
        <f>#REF!/#REF!*100</f>
        <v>#REF!</v>
      </c>
      <c r="C38" s="518" t="e">
        <f>#REF!/#REF!*100</f>
        <v>#REF!</v>
      </c>
      <c r="D38" s="517" t="e">
        <f>#REF!/#REF!*100</f>
        <v>#REF!</v>
      </c>
      <c r="E38" s="518" t="e">
        <f>#REF!/#REF!*100</f>
        <v>#REF!</v>
      </c>
      <c r="F38" s="517" t="e">
        <f>#REF!/#REF!*100</f>
        <v>#REF!</v>
      </c>
      <c r="G38" s="518" t="e">
        <f>#REF!/#REF!*100</f>
        <v>#REF!</v>
      </c>
      <c r="H38" s="518" t="e">
        <f>#REF!/#REF!*100</f>
        <v>#REF!</v>
      </c>
      <c r="I38" s="518" t="e">
        <f>#REF!/#REF!*100</f>
        <v>#REF!</v>
      </c>
      <c r="J38" s="518" t="e">
        <f>#REF!/#REF!*100</f>
        <v>#REF!</v>
      </c>
      <c r="K38" s="518" t="e">
        <f>#REF!/#REF!*100</f>
        <v>#REF!</v>
      </c>
      <c r="L38" s="518" t="e">
        <f>#REF!/#REF!*100</f>
        <v>#REF!</v>
      </c>
      <c r="M38" s="518" t="e">
        <f>#REF!/#REF!*100</f>
        <v>#REF!</v>
      </c>
      <c r="N38" s="518" t="e">
        <f>#REF!/#REF!*100</f>
        <v>#REF!</v>
      </c>
      <c r="O38" s="518" t="e">
        <f>#REF!/#REF!*100</f>
        <v>#REF!</v>
      </c>
      <c r="P38" s="518" t="e">
        <f>#REF!/#REF!*100</f>
        <v>#REF!</v>
      </c>
      <c r="Q38" s="518" t="e">
        <f>#REF!/#REF!*100</f>
        <v>#REF!</v>
      </c>
    </row>
    <row r="39" spans="1:17" s="283" customFormat="1">
      <c r="A39" s="292" t="s">
        <v>607</v>
      </c>
      <c r="B39" s="517" t="e">
        <f>#REF!/#REF!*100</f>
        <v>#REF!</v>
      </c>
      <c r="C39" s="518" t="e">
        <f>#REF!/#REF!*100</f>
        <v>#REF!</v>
      </c>
      <c r="D39" s="517" t="e">
        <f>#REF!/#REF!*100</f>
        <v>#REF!</v>
      </c>
      <c r="E39" s="518" t="e">
        <f>#REF!/#REF!*100</f>
        <v>#REF!</v>
      </c>
      <c r="F39" s="517" t="e">
        <f>#REF!/#REF!*100</f>
        <v>#REF!</v>
      </c>
      <c r="G39" s="518" t="e">
        <f>#REF!/#REF!*100</f>
        <v>#REF!</v>
      </c>
      <c r="H39" s="518" t="e">
        <f>#REF!/#REF!*100</f>
        <v>#REF!</v>
      </c>
      <c r="I39" s="518" t="e">
        <f>#REF!/#REF!*100</f>
        <v>#REF!</v>
      </c>
      <c r="J39" s="518" t="e">
        <f>#REF!/#REF!*100</f>
        <v>#REF!</v>
      </c>
      <c r="K39" s="518" t="e">
        <f>#REF!/#REF!*100</f>
        <v>#REF!</v>
      </c>
      <c r="L39" s="518" t="e">
        <f>#REF!/#REF!*100</f>
        <v>#REF!</v>
      </c>
      <c r="M39" s="518" t="e">
        <f>#REF!/#REF!*100</f>
        <v>#REF!</v>
      </c>
      <c r="N39" s="518" t="e">
        <f>#REF!/#REF!*100</f>
        <v>#REF!</v>
      </c>
      <c r="O39" s="518" t="e">
        <f>#REF!/#REF!*100</f>
        <v>#REF!</v>
      </c>
      <c r="P39" s="518" t="e">
        <f>#REF!/#REF!*100</f>
        <v>#REF!</v>
      </c>
      <c r="Q39" s="518" t="e">
        <f>#REF!/#REF!*100</f>
        <v>#REF!</v>
      </c>
    </row>
    <row r="40" spans="1:17" s="283" customFormat="1">
      <c r="A40" s="292" t="s">
        <v>608</v>
      </c>
      <c r="B40" s="517" t="e">
        <f>#REF!/#REF!*100</f>
        <v>#REF!</v>
      </c>
      <c r="C40" s="518" t="e">
        <f>#REF!/#REF!*100</f>
        <v>#REF!</v>
      </c>
      <c r="D40" s="517" t="e">
        <f>#REF!/#REF!*100</f>
        <v>#REF!</v>
      </c>
      <c r="E40" s="518" t="e">
        <f>#REF!/#REF!*100</f>
        <v>#REF!</v>
      </c>
      <c r="F40" s="517" t="e">
        <f>#REF!/#REF!*100</f>
        <v>#REF!</v>
      </c>
      <c r="G40" s="518" t="e">
        <f>#REF!/#REF!*100</f>
        <v>#REF!</v>
      </c>
      <c r="H40" s="518" t="e">
        <f>#REF!/#REF!*100</f>
        <v>#REF!</v>
      </c>
      <c r="I40" s="518" t="e">
        <f>#REF!/#REF!*100</f>
        <v>#REF!</v>
      </c>
      <c r="J40" s="518" t="e">
        <f>#REF!/#REF!*100</f>
        <v>#REF!</v>
      </c>
      <c r="K40" s="518" t="e">
        <f>#REF!/#REF!*100</f>
        <v>#REF!</v>
      </c>
      <c r="L40" s="518" t="e">
        <f>#REF!/#REF!*100</f>
        <v>#REF!</v>
      </c>
      <c r="M40" s="518" t="e">
        <f>#REF!/#REF!*100</f>
        <v>#REF!</v>
      </c>
      <c r="N40" s="518" t="e">
        <f>#REF!/#REF!*100</f>
        <v>#REF!</v>
      </c>
      <c r="O40" s="518" t="e">
        <f>#REF!/#REF!*100</f>
        <v>#REF!</v>
      </c>
      <c r="P40" s="518" t="e">
        <f>#REF!/#REF!*100</f>
        <v>#REF!</v>
      </c>
      <c r="Q40" s="518" t="e">
        <f>#REF!/#REF!*100</f>
        <v>#REF!</v>
      </c>
    </row>
    <row r="41" spans="1:17" s="283" customFormat="1">
      <c r="A41" s="402" t="s">
        <v>609</v>
      </c>
      <c r="B41" s="519" t="e">
        <f>#REF!/#REF!*100</f>
        <v>#REF!</v>
      </c>
      <c r="C41" s="520" t="e">
        <f>#REF!/#REF!*100</f>
        <v>#REF!</v>
      </c>
      <c r="D41" s="519" t="e">
        <f>#REF!/#REF!*100</f>
        <v>#REF!</v>
      </c>
      <c r="E41" s="520" t="e">
        <f>#REF!/#REF!*100</f>
        <v>#REF!</v>
      </c>
      <c r="F41" s="519" t="e">
        <f>#REF!/#REF!*100</f>
        <v>#REF!</v>
      </c>
      <c r="G41" s="520" t="e">
        <f>#REF!/#REF!*100</f>
        <v>#REF!</v>
      </c>
      <c r="H41" s="520" t="e">
        <f>#REF!/#REF!*100</f>
        <v>#REF!</v>
      </c>
      <c r="I41" s="520" t="e">
        <f>#REF!/#REF!*100</f>
        <v>#REF!</v>
      </c>
      <c r="J41" s="520" t="e">
        <f>#REF!/#REF!*100</f>
        <v>#REF!</v>
      </c>
      <c r="K41" s="520" t="e">
        <f>#REF!/#REF!*100</f>
        <v>#REF!</v>
      </c>
      <c r="L41" s="520" t="e">
        <f>#REF!/#REF!*100</f>
        <v>#REF!</v>
      </c>
      <c r="M41" s="520" t="e">
        <f>#REF!/#REF!*100</f>
        <v>#REF!</v>
      </c>
      <c r="N41" s="520" t="e">
        <f>#REF!/#REF!*100</f>
        <v>#REF!</v>
      </c>
      <c r="O41" s="520" t="e">
        <f>#REF!/#REF!*100</f>
        <v>#REF!</v>
      </c>
      <c r="P41" s="520" t="e">
        <f>#REF!/#REF!*100</f>
        <v>#REF!</v>
      </c>
      <c r="Q41" s="520" t="e">
        <f>#REF!/#REF!*100</f>
        <v>#REF!</v>
      </c>
    </row>
    <row r="42" spans="1:17" s="283" customFormat="1">
      <c r="A42" s="292" t="s">
        <v>610</v>
      </c>
      <c r="B42" s="517" t="e">
        <f>#REF!/#REF!*100</f>
        <v>#REF!</v>
      </c>
      <c r="C42" s="518" t="e">
        <f>#REF!/#REF!*100</f>
        <v>#REF!</v>
      </c>
      <c r="D42" s="517" t="e">
        <f>#REF!/#REF!*100</f>
        <v>#REF!</v>
      </c>
      <c r="E42" s="518" t="e">
        <f>#REF!/#REF!*100</f>
        <v>#REF!</v>
      </c>
      <c r="F42" s="517" t="e">
        <f>#REF!/#REF!*100</f>
        <v>#REF!</v>
      </c>
      <c r="G42" s="518" t="e">
        <f>#REF!/#REF!*100</f>
        <v>#REF!</v>
      </c>
      <c r="H42" s="518" t="e">
        <f>#REF!/#REF!*100</f>
        <v>#REF!</v>
      </c>
      <c r="I42" s="518" t="e">
        <f>#REF!/#REF!*100</f>
        <v>#REF!</v>
      </c>
      <c r="J42" s="518" t="e">
        <f>#REF!/#REF!*100</f>
        <v>#REF!</v>
      </c>
      <c r="K42" s="518" t="e">
        <f>#REF!/#REF!*100</f>
        <v>#REF!</v>
      </c>
      <c r="L42" s="518" t="e">
        <f>#REF!/#REF!*100</f>
        <v>#REF!</v>
      </c>
      <c r="M42" s="518" t="e">
        <f>#REF!/#REF!*100</f>
        <v>#REF!</v>
      </c>
      <c r="N42" s="518" t="e">
        <f>#REF!/#REF!*100</f>
        <v>#REF!</v>
      </c>
      <c r="O42" s="518" t="e">
        <f>#REF!/#REF!*100</f>
        <v>#REF!</v>
      </c>
      <c r="P42" s="518" t="e">
        <f>#REF!/#REF!*100</f>
        <v>#REF!</v>
      </c>
      <c r="Q42" s="518" t="e">
        <f>#REF!/#REF!*100</f>
        <v>#REF!</v>
      </c>
    </row>
    <row r="43" spans="1:17" s="283" customFormat="1">
      <c r="A43" s="292" t="s">
        <v>611</v>
      </c>
      <c r="B43" s="517" t="e">
        <f>#REF!/#REF!*100</f>
        <v>#REF!</v>
      </c>
      <c r="C43" s="518" t="e">
        <f>#REF!/#REF!*100</f>
        <v>#REF!</v>
      </c>
      <c r="D43" s="517" t="e">
        <f>#REF!/#REF!*100</f>
        <v>#REF!</v>
      </c>
      <c r="E43" s="518" t="e">
        <f>#REF!/#REF!*100</f>
        <v>#REF!</v>
      </c>
      <c r="F43" s="517" t="e">
        <f>#REF!/#REF!*100</f>
        <v>#REF!</v>
      </c>
      <c r="G43" s="518" t="e">
        <f>#REF!/#REF!*100</f>
        <v>#REF!</v>
      </c>
      <c r="H43" s="518" t="e">
        <f>#REF!/#REF!*100</f>
        <v>#REF!</v>
      </c>
      <c r="I43" s="518" t="e">
        <f>#REF!/#REF!*100</f>
        <v>#REF!</v>
      </c>
      <c r="J43" s="518" t="e">
        <f>#REF!/#REF!*100</f>
        <v>#REF!</v>
      </c>
      <c r="K43" s="518" t="e">
        <f>#REF!/#REF!*100</f>
        <v>#REF!</v>
      </c>
      <c r="L43" s="518" t="e">
        <f>#REF!/#REF!*100</f>
        <v>#REF!</v>
      </c>
      <c r="M43" s="518" t="e">
        <f>#REF!/#REF!*100</f>
        <v>#REF!</v>
      </c>
      <c r="N43" s="518" t="e">
        <f>#REF!/#REF!*100</f>
        <v>#REF!</v>
      </c>
      <c r="O43" s="518" t="e">
        <f>#REF!/#REF!*100</f>
        <v>#REF!</v>
      </c>
      <c r="P43" s="518" t="e">
        <f>#REF!/#REF!*100</f>
        <v>#REF!</v>
      </c>
      <c r="Q43" s="518" t="e">
        <f>#REF!/#REF!*100</f>
        <v>#REF!</v>
      </c>
    </row>
    <row r="44" spans="1:17" s="283" customFormat="1">
      <c r="A44" s="292" t="s">
        <v>612</v>
      </c>
      <c r="B44" s="517" t="e">
        <f>#REF!/#REF!*100</f>
        <v>#REF!</v>
      </c>
      <c r="C44" s="518" t="e">
        <f>#REF!/#REF!*100</f>
        <v>#REF!</v>
      </c>
      <c r="D44" s="517" t="e">
        <f>#REF!/#REF!*100</f>
        <v>#REF!</v>
      </c>
      <c r="E44" s="518" t="e">
        <f>#REF!/#REF!*100</f>
        <v>#REF!</v>
      </c>
      <c r="F44" s="517" t="e">
        <f>#REF!/#REF!*100</f>
        <v>#REF!</v>
      </c>
      <c r="G44" s="518" t="e">
        <f>#REF!/#REF!*100</f>
        <v>#REF!</v>
      </c>
      <c r="H44" s="518" t="e">
        <f>#REF!/#REF!*100</f>
        <v>#REF!</v>
      </c>
      <c r="I44" s="518" t="e">
        <f>#REF!/#REF!*100</f>
        <v>#REF!</v>
      </c>
      <c r="J44" s="518" t="e">
        <f>#REF!/#REF!*100</f>
        <v>#REF!</v>
      </c>
      <c r="K44" s="518" t="e">
        <f>#REF!/#REF!*100</f>
        <v>#REF!</v>
      </c>
      <c r="L44" s="518" t="e">
        <f>#REF!/#REF!*100</f>
        <v>#REF!</v>
      </c>
      <c r="M44" s="518" t="e">
        <f>#REF!/#REF!*100</f>
        <v>#REF!</v>
      </c>
      <c r="N44" s="518" t="e">
        <f>#REF!/#REF!*100</f>
        <v>#REF!</v>
      </c>
      <c r="O44" s="518" t="e">
        <f>#REF!/#REF!*100</f>
        <v>#REF!</v>
      </c>
      <c r="P44" s="518" t="e">
        <f>#REF!/#REF!*100</f>
        <v>#REF!</v>
      </c>
      <c r="Q44" s="518" t="e">
        <f>#REF!/#REF!*100</f>
        <v>#REF!</v>
      </c>
    </row>
    <row r="45" spans="1:17" s="283" customFormat="1">
      <c r="A45" s="292" t="s">
        <v>613</v>
      </c>
      <c r="B45" s="517" t="e">
        <f>#REF!/#REF!*100</f>
        <v>#REF!</v>
      </c>
      <c r="C45" s="518" t="e">
        <f>#REF!/#REF!*100</f>
        <v>#REF!</v>
      </c>
      <c r="D45" s="517" t="e">
        <f>#REF!/#REF!*100</f>
        <v>#REF!</v>
      </c>
      <c r="E45" s="518" t="e">
        <f>#REF!/#REF!*100</f>
        <v>#REF!</v>
      </c>
      <c r="F45" s="517" t="e">
        <f>#REF!/#REF!*100</f>
        <v>#REF!</v>
      </c>
      <c r="G45" s="518" t="e">
        <f>#REF!/#REF!*100</f>
        <v>#REF!</v>
      </c>
      <c r="H45" s="518" t="e">
        <f>#REF!/#REF!*100</f>
        <v>#REF!</v>
      </c>
      <c r="I45" s="518" t="e">
        <f>#REF!/#REF!*100</f>
        <v>#REF!</v>
      </c>
      <c r="J45" s="518" t="e">
        <f>#REF!/#REF!*100</f>
        <v>#REF!</v>
      </c>
      <c r="K45" s="518" t="e">
        <f>#REF!/#REF!*100</f>
        <v>#REF!</v>
      </c>
      <c r="L45" s="518" t="e">
        <f>#REF!/#REF!*100</f>
        <v>#REF!</v>
      </c>
      <c r="M45" s="518" t="e">
        <f>#REF!/#REF!*100</f>
        <v>#REF!</v>
      </c>
      <c r="N45" s="518" t="e">
        <f>#REF!/#REF!*100</f>
        <v>#REF!</v>
      </c>
      <c r="O45" s="518" t="e">
        <f>#REF!/#REF!*100</f>
        <v>#REF!</v>
      </c>
      <c r="P45" s="518" t="e">
        <f>#REF!/#REF!*100</f>
        <v>#REF!</v>
      </c>
      <c r="Q45" s="518" t="e">
        <f>#REF!/#REF!*100</f>
        <v>#REF!</v>
      </c>
    </row>
    <row r="46" spans="1:17" s="283" customFormat="1">
      <c r="A46" s="402" t="s">
        <v>614</v>
      </c>
      <c r="B46" s="519" t="e">
        <f>#REF!/#REF!*100</f>
        <v>#REF!</v>
      </c>
      <c r="C46" s="520" t="e">
        <f>#REF!/#REF!*100</f>
        <v>#REF!</v>
      </c>
      <c r="D46" s="519" t="e">
        <f>#REF!/#REF!*100</f>
        <v>#REF!</v>
      </c>
      <c r="E46" s="520" t="e">
        <f>#REF!/#REF!*100</f>
        <v>#REF!</v>
      </c>
      <c r="F46" s="519" t="e">
        <f>#REF!/#REF!*100</f>
        <v>#REF!</v>
      </c>
      <c r="G46" s="520" t="e">
        <f>#REF!/#REF!*100</f>
        <v>#REF!</v>
      </c>
      <c r="H46" s="520" t="e">
        <f>#REF!/#REF!*100</f>
        <v>#REF!</v>
      </c>
      <c r="I46" s="520" t="e">
        <f>#REF!/#REF!*100</f>
        <v>#REF!</v>
      </c>
      <c r="J46" s="520" t="e">
        <f>#REF!/#REF!*100</f>
        <v>#REF!</v>
      </c>
      <c r="K46" s="520" t="e">
        <f>#REF!/#REF!*100</f>
        <v>#REF!</v>
      </c>
      <c r="L46" s="520" t="e">
        <f>#REF!/#REF!*100</f>
        <v>#REF!</v>
      </c>
      <c r="M46" s="520" t="e">
        <f>#REF!/#REF!*100</f>
        <v>#REF!</v>
      </c>
      <c r="N46" s="520" t="e">
        <f>#REF!/#REF!*100</f>
        <v>#REF!</v>
      </c>
      <c r="O46" s="520" t="e">
        <f>#REF!/#REF!*100</f>
        <v>#REF!</v>
      </c>
      <c r="P46" s="520" t="e">
        <f>#REF!/#REF!*100</f>
        <v>#REF!</v>
      </c>
      <c r="Q46" s="520" t="e">
        <f>#REF!/#REF!*100</f>
        <v>#REF!</v>
      </c>
    </row>
    <row r="47" spans="1:17" s="283" customFormat="1">
      <c r="A47" s="292" t="s">
        <v>615</v>
      </c>
      <c r="B47" s="517" t="e">
        <f>#REF!/#REF!*100</f>
        <v>#REF!</v>
      </c>
      <c r="C47" s="518" t="e">
        <f>#REF!/#REF!*100</f>
        <v>#REF!</v>
      </c>
      <c r="D47" s="517" t="e">
        <f>#REF!/#REF!*100</f>
        <v>#REF!</v>
      </c>
      <c r="E47" s="518" t="e">
        <f>#REF!/#REF!*100</f>
        <v>#REF!</v>
      </c>
      <c r="F47" s="517" t="e">
        <f>#REF!/#REF!*100</f>
        <v>#REF!</v>
      </c>
      <c r="G47" s="518" t="e">
        <f>#REF!/#REF!*100</f>
        <v>#REF!</v>
      </c>
      <c r="H47" s="518" t="e">
        <f>#REF!/#REF!*100</f>
        <v>#REF!</v>
      </c>
      <c r="I47" s="518" t="e">
        <f>#REF!/#REF!*100</f>
        <v>#REF!</v>
      </c>
      <c r="J47" s="518" t="e">
        <f>#REF!/#REF!*100</f>
        <v>#REF!</v>
      </c>
      <c r="K47" s="518" t="e">
        <f>#REF!/#REF!*100</f>
        <v>#REF!</v>
      </c>
      <c r="L47" s="518" t="e">
        <f>#REF!/#REF!*100</f>
        <v>#REF!</v>
      </c>
      <c r="M47" s="518" t="e">
        <f>#REF!/#REF!*100</f>
        <v>#REF!</v>
      </c>
      <c r="N47" s="518" t="e">
        <f>#REF!/#REF!*100</f>
        <v>#REF!</v>
      </c>
      <c r="O47" s="518" t="e">
        <f>#REF!/#REF!*100</f>
        <v>#REF!</v>
      </c>
      <c r="P47" s="518" t="e">
        <f>#REF!/#REF!*100</f>
        <v>#REF!</v>
      </c>
      <c r="Q47" s="518" t="e">
        <f>#REF!/#REF!*100</f>
        <v>#REF!</v>
      </c>
    </row>
    <row r="48" spans="1:17" s="283" customFormat="1">
      <c r="A48" s="292" t="s">
        <v>616</v>
      </c>
      <c r="B48" s="517" t="e">
        <f>#REF!/#REF!*100</f>
        <v>#REF!</v>
      </c>
      <c r="C48" s="518" t="e">
        <f>#REF!/#REF!*100</f>
        <v>#REF!</v>
      </c>
      <c r="D48" s="517" t="e">
        <f>#REF!/#REF!*100</f>
        <v>#REF!</v>
      </c>
      <c r="E48" s="518" t="e">
        <f>#REF!/#REF!*100</f>
        <v>#REF!</v>
      </c>
      <c r="F48" s="517" t="e">
        <f>#REF!/#REF!*100</f>
        <v>#REF!</v>
      </c>
      <c r="G48" s="518" t="e">
        <f>#REF!/#REF!*100</f>
        <v>#REF!</v>
      </c>
      <c r="H48" s="518" t="e">
        <f>#REF!/#REF!*100</f>
        <v>#REF!</v>
      </c>
      <c r="I48" s="518" t="e">
        <f>#REF!/#REF!*100</f>
        <v>#REF!</v>
      </c>
      <c r="J48" s="518" t="e">
        <f>#REF!/#REF!*100</f>
        <v>#REF!</v>
      </c>
      <c r="K48" s="518" t="e">
        <f>#REF!/#REF!*100</f>
        <v>#REF!</v>
      </c>
      <c r="L48" s="518" t="e">
        <f>#REF!/#REF!*100</f>
        <v>#REF!</v>
      </c>
      <c r="M48" s="518" t="e">
        <f>#REF!/#REF!*100</f>
        <v>#REF!</v>
      </c>
      <c r="N48" s="518" t="e">
        <f>#REF!/#REF!*100</f>
        <v>#REF!</v>
      </c>
      <c r="O48" s="518" t="e">
        <f>#REF!/#REF!*100</f>
        <v>#REF!</v>
      </c>
      <c r="P48" s="518" t="e">
        <f>#REF!/#REF!*100</f>
        <v>#REF!</v>
      </c>
      <c r="Q48" s="518" t="e">
        <f>#REF!/#REF!*100</f>
        <v>#REF!</v>
      </c>
    </row>
    <row r="49" spans="1:17" s="283" customFormat="1">
      <c r="A49" s="292" t="s">
        <v>617</v>
      </c>
      <c r="B49" s="517" t="e">
        <f>#REF!/#REF!*100</f>
        <v>#REF!</v>
      </c>
      <c r="C49" s="518" t="e">
        <f>#REF!/#REF!*100</f>
        <v>#REF!</v>
      </c>
      <c r="D49" s="517" t="e">
        <f>#REF!/#REF!*100</f>
        <v>#REF!</v>
      </c>
      <c r="E49" s="518" t="e">
        <f>#REF!/#REF!*100</f>
        <v>#REF!</v>
      </c>
      <c r="F49" s="517" t="e">
        <f>#REF!/#REF!*100</f>
        <v>#REF!</v>
      </c>
      <c r="G49" s="518" t="e">
        <f>#REF!/#REF!*100</f>
        <v>#REF!</v>
      </c>
      <c r="H49" s="518" t="e">
        <f>#REF!/#REF!*100</f>
        <v>#REF!</v>
      </c>
      <c r="I49" s="518" t="e">
        <f>#REF!/#REF!*100</f>
        <v>#REF!</v>
      </c>
      <c r="J49" s="518" t="e">
        <f>#REF!/#REF!*100</f>
        <v>#REF!</v>
      </c>
      <c r="K49" s="518" t="e">
        <f>#REF!/#REF!*100</f>
        <v>#REF!</v>
      </c>
      <c r="L49" s="518" t="e">
        <f>#REF!/#REF!*100</f>
        <v>#REF!</v>
      </c>
      <c r="M49" s="518" t="e">
        <f>#REF!/#REF!*100</f>
        <v>#REF!</v>
      </c>
      <c r="N49" s="518" t="e">
        <f>#REF!/#REF!*100</f>
        <v>#REF!</v>
      </c>
      <c r="O49" s="518" t="e">
        <f>#REF!/#REF!*100</f>
        <v>#REF!</v>
      </c>
      <c r="P49" s="518" t="e">
        <f>#REF!/#REF!*100</f>
        <v>#REF!</v>
      </c>
      <c r="Q49" s="518" t="e">
        <f>#REF!/#REF!*100</f>
        <v>#REF!</v>
      </c>
    </row>
    <row r="50" spans="1:17" s="283" customFormat="1">
      <c r="A50" s="292" t="s">
        <v>618</v>
      </c>
      <c r="B50" s="517" t="e">
        <f>#REF!/#REF!*100</f>
        <v>#REF!</v>
      </c>
      <c r="C50" s="518" t="e">
        <f>#REF!/#REF!*100</f>
        <v>#REF!</v>
      </c>
      <c r="D50" s="517" t="e">
        <f>#REF!/#REF!*100</f>
        <v>#REF!</v>
      </c>
      <c r="E50" s="518" t="e">
        <f>#REF!/#REF!*100</f>
        <v>#REF!</v>
      </c>
      <c r="F50" s="517" t="e">
        <f>#REF!/#REF!*100</f>
        <v>#REF!</v>
      </c>
      <c r="G50" s="518" t="e">
        <f>#REF!/#REF!*100</f>
        <v>#REF!</v>
      </c>
      <c r="H50" s="518" t="e">
        <f>#REF!/#REF!*100</f>
        <v>#REF!</v>
      </c>
      <c r="I50" s="518" t="e">
        <f>#REF!/#REF!*100</f>
        <v>#REF!</v>
      </c>
      <c r="J50" s="518" t="e">
        <f>#REF!/#REF!*100</f>
        <v>#REF!</v>
      </c>
      <c r="K50" s="518" t="e">
        <f>#REF!/#REF!*100</f>
        <v>#REF!</v>
      </c>
      <c r="L50" s="518" t="e">
        <f>#REF!/#REF!*100</f>
        <v>#REF!</v>
      </c>
      <c r="M50" s="518" t="e">
        <f>#REF!/#REF!*100</f>
        <v>#REF!</v>
      </c>
      <c r="N50" s="518" t="e">
        <f>#REF!/#REF!*100</f>
        <v>#REF!</v>
      </c>
      <c r="O50" s="518" t="e">
        <f>#REF!/#REF!*100</f>
        <v>#REF!</v>
      </c>
      <c r="P50" s="518" t="e">
        <f>#REF!/#REF!*100</f>
        <v>#REF!</v>
      </c>
      <c r="Q50" s="518" t="e">
        <f>#REF!/#REF!*100</f>
        <v>#REF!</v>
      </c>
    </row>
    <row r="51" spans="1:17" s="283" customFormat="1">
      <c r="A51" s="402" t="s">
        <v>619</v>
      </c>
      <c r="B51" s="519" t="e">
        <f>#REF!/#REF!*100</f>
        <v>#REF!</v>
      </c>
      <c r="C51" s="520" t="e">
        <f>#REF!/#REF!*100</f>
        <v>#REF!</v>
      </c>
      <c r="D51" s="519" t="e">
        <f>#REF!/#REF!*100</f>
        <v>#REF!</v>
      </c>
      <c r="E51" s="520" t="e">
        <f>#REF!/#REF!*100</f>
        <v>#REF!</v>
      </c>
      <c r="F51" s="519" t="e">
        <f>#REF!/#REF!*100</f>
        <v>#REF!</v>
      </c>
      <c r="G51" s="520" t="e">
        <f>#REF!/#REF!*100</f>
        <v>#REF!</v>
      </c>
      <c r="H51" s="520" t="e">
        <f>#REF!/#REF!*100</f>
        <v>#REF!</v>
      </c>
      <c r="I51" s="520" t="e">
        <f>#REF!/#REF!*100</f>
        <v>#REF!</v>
      </c>
      <c r="J51" s="520" t="e">
        <f>#REF!/#REF!*100</f>
        <v>#REF!</v>
      </c>
      <c r="K51" s="520" t="e">
        <f>#REF!/#REF!*100</f>
        <v>#REF!</v>
      </c>
      <c r="L51" s="520" t="e">
        <f>#REF!/#REF!*100</f>
        <v>#REF!</v>
      </c>
      <c r="M51" s="520" t="e">
        <f>#REF!/#REF!*100</f>
        <v>#REF!</v>
      </c>
      <c r="N51" s="520" t="e">
        <f>#REF!/#REF!*100</f>
        <v>#REF!</v>
      </c>
      <c r="O51" s="520" t="e">
        <f>#REF!/#REF!*100</f>
        <v>#REF!</v>
      </c>
      <c r="P51" s="520" t="e">
        <f>#REF!/#REF!*100</f>
        <v>#REF!</v>
      </c>
      <c r="Q51" s="520" t="e">
        <f>#REF!/#REF!*100</f>
        <v>#REF!</v>
      </c>
    </row>
    <row r="52" spans="1:17" s="283" customFormat="1">
      <c r="A52" s="292" t="s">
        <v>620</v>
      </c>
      <c r="B52" s="517" t="e">
        <f>#REF!/#REF!*100</f>
        <v>#REF!</v>
      </c>
      <c r="C52" s="518" t="e">
        <f>#REF!/#REF!*100</f>
        <v>#REF!</v>
      </c>
      <c r="D52" s="517" t="e">
        <f>#REF!/#REF!*100</f>
        <v>#REF!</v>
      </c>
      <c r="E52" s="518" t="e">
        <f>#REF!/#REF!*100</f>
        <v>#REF!</v>
      </c>
      <c r="F52" s="517" t="e">
        <f>#REF!/#REF!*100</f>
        <v>#REF!</v>
      </c>
      <c r="G52" s="518" t="e">
        <f>#REF!/#REF!*100</f>
        <v>#REF!</v>
      </c>
      <c r="H52" s="518" t="e">
        <f>#REF!/#REF!*100</f>
        <v>#REF!</v>
      </c>
      <c r="I52" s="518" t="e">
        <f>#REF!/#REF!*100</f>
        <v>#REF!</v>
      </c>
      <c r="J52" s="518" t="e">
        <f>#REF!/#REF!*100</f>
        <v>#REF!</v>
      </c>
      <c r="K52" s="518" t="e">
        <f>#REF!/#REF!*100</f>
        <v>#REF!</v>
      </c>
      <c r="L52" s="518" t="e">
        <f>#REF!/#REF!*100</f>
        <v>#REF!</v>
      </c>
      <c r="M52" s="518" t="e">
        <f>#REF!/#REF!*100</f>
        <v>#REF!</v>
      </c>
      <c r="N52" s="518" t="e">
        <f>#REF!/#REF!*100</f>
        <v>#REF!</v>
      </c>
      <c r="O52" s="518" t="e">
        <f>#REF!/#REF!*100</f>
        <v>#REF!</v>
      </c>
      <c r="P52" s="518" t="e">
        <f>#REF!/#REF!*100</f>
        <v>#REF!</v>
      </c>
      <c r="Q52" s="518" t="e">
        <f>#REF!/#REF!*100</f>
        <v>#REF!</v>
      </c>
    </row>
    <row r="53" spans="1:17" s="283" customFormat="1">
      <c r="A53" s="292" t="s">
        <v>621</v>
      </c>
      <c r="B53" s="517" t="e">
        <f>#REF!/#REF!*100</f>
        <v>#REF!</v>
      </c>
      <c r="C53" s="518" t="e">
        <f>#REF!/#REF!*100</f>
        <v>#REF!</v>
      </c>
      <c r="D53" s="517" t="e">
        <f>#REF!/#REF!*100</f>
        <v>#REF!</v>
      </c>
      <c r="E53" s="518" t="e">
        <f>#REF!/#REF!*100</f>
        <v>#REF!</v>
      </c>
      <c r="F53" s="517" t="e">
        <f>#REF!/#REF!*100</f>
        <v>#REF!</v>
      </c>
      <c r="G53" s="518" t="e">
        <f>#REF!/#REF!*100</f>
        <v>#REF!</v>
      </c>
      <c r="H53" s="518" t="e">
        <f>#REF!/#REF!*100</f>
        <v>#REF!</v>
      </c>
      <c r="I53" s="518" t="e">
        <f>#REF!/#REF!*100</f>
        <v>#REF!</v>
      </c>
      <c r="J53" s="518" t="e">
        <f>#REF!/#REF!*100</f>
        <v>#REF!</v>
      </c>
      <c r="K53" s="518" t="e">
        <f>#REF!/#REF!*100</f>
        <v>#REF!</v>
      </c>
      <c r="L53" s="518" t="e">
        <f>#REF!/#REF!*100</f>
        <v>#REF!</v>
      </c>
      <c r="M53" s="518" t="e">
        <f>#REF!/#REF!*100</f>
        <v>#REF!</v>
      </c>
      <c r="N53" s="518" t="e">
        <f>#REF!/#REF!*100</f>
        <v>#REF!</v>
      </c>
      <c r="O53" s="518" t="e">
        <f>#REF!/#REF!*100</f>
        <v>#REF!</v>
      </c>
      <c r="P53" s="518" t="e">
        <f>#REF!/#REF!*100</f>
        <v>#REF!</v>
      </c>
      <c r="Q53" s="518" t="e">
        <f>#REF!/#REF!*100</f>
        <v>#REF!</v>
      </c>
    </row>
    <row r="54" spans="1:17" s="283" customFormat="1">
      <c r="A54" s="292" t="s">
        <v>622</v>
      </c>
      <c r="B54" s="517" t="e">
        <f>#REF!/#REF!*100</f>
        <v>#REF!</v>
      </c>
      <c r="C54" s="518" t="e">
        <f>#REF!/#REF!*100</f>
        <v>#REF!</v>
      </c>
      <c r="D54" s="517" t="e">
        <f>#REF!/#REF!*100</f>
        <v>#REF!</v>
      </c>
      <c r="E54" s="518" t="e">
        <f>#REF!/#REF!*100</f>
        <v>#REF!</v>
      </c>
      <c r="F54" s="517" t="e">
        <f>#REF!/#REF!*100</f>
        <v>#REF!</v>
      </c>
      <c r="G54" s="518" t="e">
        <f>#REF!/#REF!*100</f>
        <v>#REF!</v>
      </c>
      <c r="H54" s="518" t="e">
        <f>#REF!/#REF!*100</f>
        <v>#REF!</v>
      </c>
      <c r="I54" s="518" t="e">
        <f>#REF!/#REF!*100</f>
        <v>#REF!</v>
      </c>
      <c r="J54" s="518" t="e">
        <f>#REF!/#REF!*100</f>
        <v>#REF!</v>
      </c>
      <c r="K54" s="518" t="e">
        <f>#REF!/#REF!*100</f>
        <v>#REF!</v>
      </c>
      <c r="L54" s="518" t="e">
        <f>#REF!/#REF!*100</f>
        <v>#REF!</v>
      </c>
      <c r="M54" s="518" t="e">
        <f>#REF!/#REF!*100</f>
        <v>#REF!</v>
      </c>
      <c r="N54" s="518" t="e">
        <f>#REF!/#REF!*100</f>
        <v>#REF!</v>
      </c>
      <c r="O54" s="518" t="e">
        <f>#REF!/#REF!*100</f>
        <v>#REF!</v>
      </c>
      <c r="P54" s="518" t="e">
        <f>#REF!/#REF!*100</f>
        <v>#REF!</v>
      </c>
      <c r="Q54" s="518" t="e">
        <f>#REF!/#REF!*100</f>
        <v>#REF!</v>
      </c>
    </row>
    <row r="55" spans="1:17" s="283" customFormat="1">
      <c r="A55" s="292" t="s">
        <v>623</v>
      </c>
      <c r="B55" s="517" t="e">
        <f>#REF!/#REF!*100</f>
        <v>#REF!</v>
      </c>
      <c r="C55" s="518" t="e">
        <f>#REF!/#REF!*100</f>
        <v>#REF!</v>
      </c>
      <c r="D55" s="517" t="e">
        <f>#REF!/#REF!*100</f>
        <v>#REF!</v>
      </c>
      <c r="E55" s="518" t="e">
        <f>#REF!/#REF!*100</f>
        <v>#REF!</v>
      </c>
      <c r="F55" s="517" t="e">
        <f>#REF!/#REF!*100</f>
        <v>#REF!</v>
      </c>
      <c r="G55" s="518" t="e">
        <f>#REF!/#REF!*100</f>
        <v>#REF!</v>
      </c>
      <c r="H55" s="518" t="e">
        <f>#REF!/#REF!*100</f>
        <v>#REF!</v>
      </c>
      <c r="I55" s="518" t="e">
        <f>#REF!/#REF!*100</f>
        <v>#REF!</v>
      </c>
      <c r="J55" s="518" t="e">
        <f>#REF!/#REF!*100</f>
        <v>#REF!</v>
      </c>
      <c r="K55" s="518" t="e">
        <f>#REF!/#REF!*100</f>
        <v>#REF!</v>
      </c>
      <c r="L55" s="518" t="e">
        <f>#REF!/#REF!*100</f>
        <v>#REF!</v>
      </c>
      <c r="M55" s="518" t="e">
        <f>#REF!/#REF!*100</f>
        <v>#REF!</v>
      </c>
      <c r="N55" s="518" t="e">
        <f>#REF!/#REF!*100</f>
        <v>#REF!</v>
      </c>
      <c r="O55" s="518" t="e">
        <f>#REF!/#REF!*100</f>
        <v>#REF!</v>
      </c>
      <c r="P55" s="518" t="e">
        <f>#REF!/#REF!*100</f>
        <v>#REF!</v>
      </c>
      <c r="Q55" s="518" t="e">
        <f>#REF!/#REF!*100</f>
        <v>#REF!</v>
      </c>
    </row>
    <row r="56" spans="1:17" s="283" customFormat="1">
      <c r="A56" s="402" t="s">
        <v>624</v>
      </c>
      <c r="B56" s="519" t="e">
        <f>#REF!/#REF!*100</f>
        <v>#REF!</v>
      </c>
      <c r="C56" s="520" t="e">
        <f>#REF!/#REF!*100</f>
        <v>#REF!</v>
      </c>
      <c r="D56" s="519" t="e">
        <f>#REF!/#REF!*100</f>
        <v>#REF!</v>
      </c>
      <c r="E56" s="520" t="e">
        <f>#REF!/#REF!*100</f>
        <v>#REF!</v>
      </c>
      <c r="F56" s="519" t="e">
        <f>#REF!/#REF!*100</f>
        <v>#REF!</v>
      </c>
      <c r="G56" s="520" t="e">
        <f>#REF!/#REF!*100</f>
        <v>#REF!</v>
      </c>
      <c r="H56" s="520" t="e">
        <f>#REF!/#REF!*100</f>
        <v>#REF!</v>
      </c>
      <c r="I56" s="520" t="e">
        <f>#REF!/#REF!*100</f>
        <v>#REF!</v>
      </c>
      <c r="J56" s="520" t="e">
        <f>#REF!/#REF!*100</f>
        <v>#REF!</v>
      </c>
      <c r="K56" s="520" t="e">
        <f>#REF!/#REF!*100</f>
        <v>#REF!</v>
      </c>
      <c r="L56" s="520" t="e">
        <f>#REF!/#REF!*100</f>
        <v>#REF!</v>
      </c>
      <c r="M56" s="520" t="e">
        <f>#REF!/#REF!*100</f>
        <v>#REF!</v>
      </c>
      <c r="N56" s="520" t="e">
        <f>#REF!/#REF!*100</f>
        <v>#REF!</v>
      </c>
      <c r="O56" s="520" t="e">
        <f>#REF!/#REF!*100</f>
        <v>#REF!</v>
      </c>
      <c r="P56" s="520" t="e">
        <f>#REF!/#REF!*100</f>
        <v>#REF!</v>
      </c>
      <c r="Q56" s="520" t="e">
        <f>#REF!/#REF!*100</f>
        <v>#REF!</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B3:C4"/>
    <mergeCell ref="A3:A5"/>
    <mergeCell ref="D4:E4"/>
    <mergeCell ref="F4:G4"/>
    <mergeCell ref="N3:O4"/>
    <mergeCell ref="P3:Q4"/>
    <mergeCell ref="H4:I4"/>
    <mergeCell ref="D3:I3"/>
    <mergeCell ref="J3:K4"/>
    <mergeCell ref="L3:M4"/>
  </mergeCells>
  <phoneticPr fontId="2"/>
  <pageMargins left="0.77" right="0.78" top="0.59" bottom="0.6" header="0.51181102362204722" footer="0.47"/>
  <pageSetup paperSize="8" orientation="landscape" horizontalDpi="4294967292"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1"/>
  <dimension ref="A1:Q56"/>
  <sheetViews>
    <sheetView zoomScale="85" workbookViewId="0">
      <pane xSplit="1" ySplit="9" topLeftCell="B10" activePane="bottomRight" state="frozen"/>
      <selection sqref="A1:R1"/>
      <selection pane="topRight" sqref="A1:R1"/>
      <selection pane="bottomLeft" sqref="A1:R1"/>
      <selection pane="bottomRight"/>
    </sheetView>
  </sheetViews>
  <sheetFormatPr defaultColWidth="9" defaultRowHeight="13.2"/>
  <cols>
    <col min="1" max="1" width="14.88671875" style="187" customWidth="1"/>
    <col min="2" max="17" width="11.109375" style="186" customWidth="1"/>
    <col min="18" max="16384" width="9" style="186"/>
  </cols>
  <sheetData>
    <row r="1" spans="1:17" ht="28.5" customHeight="1">
      <c r="A1" s="184" t="s">
        <v>224</v>
      </c>
      <c r="B1" s="184"/>
      <c r="C1" s="184"/>
      <c r="D1" s="184"/>
      <c r="E1" s="184"/>
      <c r="F1" s="184"/>
      <c r="G1" s="184"/>
      <c r="H1" s="184"/>
      <c r="I1" s="184"/>
      <c r="J1" s="184"/>
      <c r="K1" s="184"/>
      <c r="L1" s="184"/>
      <c r="M1" s="184"/>
      <c r="N1" s="184"/>
      <c r="O1" s="184"/>
      <c r="P1" s="184"/>
      <c r="Q1" s="184"/>
    </row>
    <row r="2" spans="1:17">
      <c r="A2" s="443" t="s">
        <v>625</v>
      </c>
      <c r="Q2" s="189" t="s">
        <v>719</v>
      </c>
    </row>
    <row r="3" spans="1:17">
      <c r="A3" s="849" t="s">
        <v>577</v>
      </c>
      <c r="B3" s="791" t="s">
        <v>537</v>
      </c>
      <c r="C3" s="791"/>
      <c r="D3" s="792" t="s">
        <v>560</v>
      </c>
      <c r="E3" s="824"/>
      <c r="F3" s="824"/>
      <c r="G3" s="824"/>
      <c r="H3" s="824"/>
      <c r="I3" s="793"/>
      <c r="J3" s="820" t="s">
        <v>573</v>
      </c>
      <c r="K3" s="821"/>
      <c r="L3" s="820" t="s">
        <v>479</v>
      </c>
      <c r="M3" s="821"/>
      <c r="N3" s="820" t="s">
        <v>245</v>
      </c>
      <c r="O3" s="821"/>
      <c r="P3" s="820" t="s">
        <v>569</v>
      </c>
      <c r="Q3" s="821"/>
    </row>
    <row r="4" spans="1:17">
      <c r="A4" s="850"/>
      <c r="B4" s="791"/>
      <c r="C4" s="791"/>
      <c r="D4" s="792" t="s">
        <v>544</v>
      </c>
      <c r="E4" s="793"/>
      <c r="F4" s="792" t="s">
        <v>565</v>
      </c>
      <c r="G4" s="793"/>
      <c r="H4" s="792" t="s">
        <v>566</v>
      </c>
      <c r="I4" s="793"/>
      <c r="J4" s="822"/>
      <c r="K4" s="823"/>
      <c r="L4" s="822"/>
      <c r="M4" s="823"/>
      <c r="N4" s="822"/>
      <c r="O4" s="823"/>
      <c r="P4" s="822"/>
      <c r="Q4" s="823"/>
    </row>
    <row r="5" spans="1:17">
      <c r="A5" s="795"/>
      <c r="B5" s="192" t="s">
        <v>538</v>
      </c>
      <c r="C5" s="194" t="s">
        <v>539</v>
      </c>
      <c r="D5" s="192" t="s">
        <v>538</v>
      </c>
      <c r="E5" s="193" t="s">
        <v>539</v>
      </c>
      <c r="F5" s="192" t="s">
        <v>538</v>
      </c>
      <c r="G5" s="194" t="s">
        <v>539</v>
      </c>
      <c r="H5" s="192" t="s">
        <v>538</v>
      </c>
      <c r="I5" s="194" t="s">
        <v>539</v>
      </c>
      <c r="J5" s="192" t="s">
        <v>538</v>
      </c>
      <c r="K5" s="194" t="s">
        <v>539</v>
      </c>
      <c r="L5" s="192" t="s">
        <v>538</v>
      </c>
      <c r="M5" s="194" t="s">
        <v>539</v>
      </c>
      <c r="N5" s="192" t="s">
        <v>538</v>
      </c>
      <c r="O5" s="194" t="s">
        <v>539</v>
      </c>
      <c r="P5" s="192" t="s">
        <v>538</v>
      </c>
      <c r="Q5" s="192" t="s">
        <v>539</v>
      </c>
    </row>
    <row r="6" spans="1:17">
      <c r="A6" s="204"/>
      <c r="B6" s="507" t="s">
        <v>576</v>
      </c>
      <c r="C6" s="196" t="s">
        <v>576</v>
      </c>
      <c r="D6" s="195" t="s">
        <v>576</v>
      </c>
      <c r="E6" s="196" t="s">
        <v>576</v>
      </c>
      <c r="F6" s="195" t="s">
        <v>576</v>
      </c>
      <c r="G6" s="196" t="s">
        <v>576</v>
      </c>
      <c r="H6" s="195" t="s">
        <v>576</v>
      </c>
      <c r="I6" s="196" t="s">
        <v>576</v>
      </c>
      <c r="J6" s="195" t="s">
        <v>576</v>
      </c>
      <c r="K6" s="196" t="s">
        <v>576</v>
      </c>
      <c r="L6" s="195" t="s">
        <v>576</v>
      </c>
      <c r="M6" s="196" t="s">
        <v>576</v>
      </c>
      <c r="N6" s="195" t="s">
        <v>576</v>
      </c>
      <c r="O6" s="196" t="s">
        <v>576</v>
      </c>
      <c r="P6" s="195" t="s">
        <v>576</v>
      </c>
      <c r="Q6" s="195" t="s">
        <v>576</v>
      </c>
    </row>
    <row r="7" spans="1:17" s="200" customFormat="1" ht="18.899999999999999" customHeight="1">
      <c r="A7" s="384" t="s">
        <v>720</v>
      </c>
      <c r="B7" s="512">
        <v>103.21713043685202</v>
      </c>
      <c r="C7" s="513">
        <v>103.96634341870545</v>
      </c>
      <c r="D7" s="514">
        <v>102.56286422300096</v>
      </c>
      <c r="E7" s="513">
        <v>103.61481160015138</v>
      </c>
      <c r="F7" s="514">
        <v>101.67298415187108</v>
      </c>
      <c r="G7" s="513">
        <v>103.58922017857084</v>
      </c>
      <c r="H7" s="514">
        <v>102.57606230666494</v>
      </c>
      <c r="I7" s="513">
        <v>103.6342497713608</v>
      </c>
      <c r="J7" s="514">
        <v>104.02952533643726</v>
      </c>
      <c r="K7" s="513">
        <v>103.4959063489548</v>
      </c>
      <c r="L7" s="514">
        <v>103.9470191105523</v>
      </c>
      <c r="M7" s="513">
        <v>105.48606376218612</v>
      </c>
      <c r="N7" s="514">
        <v>101.78966604723607</v>
      </c>
      <c r="O7" s="513">
        <v>99.899895760519769</v>
      </c>
      <c r="P7" s="514">
        <v>118.27974135935516</v>
      </c>
      <c r="Q7" s="513">
        <v>116.83249339652268</v>
      </c>
    </row>
    <row r="8" spans="1:17" s="200" customFormat="1" ht="18.899999999999999" customHeight="1">
      <c r="A8" s="384" t="s">
        <v>721</v>
      </c>
      <c r="B8" s="512">
        <v>102.18259671248455</v>
      </c>
      <c r="C8" s="513">
        <v>102.24925705309393</v>
      </c>
      <c r="D8" s="514">
        <v>101.60230585048015</v>
      </c>
      <c r="E8" s="513">
        <v>102.97965078650704</v>
      </c>
      <c r="F8" s="514">
        <v>100.23248519026693</v>
      </c>
      <c r="G8" s="513">
        <v>103.4821819447433</v>
      </c>
      <c r="H8" s="514">
        <v>101.6224432161094</v>
      </c>
      <c r="I8" s="513">
        <v>102.59811503272427</v>
      </c>
      <c r="J8" s="514">
        <v>102.87415779432401</v>
      </c>
      <c r="K8" s="513">
        <v>102.84569204039396</v>
      </c>
      <c r="L8" s="514">
        <v>102.82567003343412</v>
      </c>
      <c r="M8" s="513">
        <v>99.847577948067766</v>
      </c>
      <c r="N8" s="514">
        <v>100.33532275923649</v>
      </c>
      <c r="O8" s="513">
        <v>69.960418062241075</v>
      </c>
      <c r="P8" s="514">
        <v>116.07092377477308</v>
      </c>
      <c r="Q8" s="513">
        <v>118.73361949810885</v>
      </c>
    </row>
    <row r="9" spans="1:17" s="200" customFormat="1" ht="18.899999999999999" customHeight="1">
      <c r="A9" s="389" t="s">
        <v>722</v>
      </c>
      <c r="B9" s="515">
        <v>100.94803795765901</v>
      </c>
      <c r="C9" s="516">
        <v>103.49081863451826</v>
      </c>
      <c r="D9" s="515">
        <v>100.16527356187505</v>
      </c>
      <c r="E9" s="516">
        <v>103.01332989737651</v>
      </c>
      <c r="F9" s="515">
        <v>99.875118107403281</v>
      </c>
      <c r="G9" s="516">
        <v>102.70315187523123</v>
      </c>
      <c r="H9" s="515">
        <v>100.16948071722658</v>
      </c>
      <c r="I9" s="516">
        <v>103.25085497328462</v>
      </c>
      <c r="J9" s="515">
        <v>103.56241603883871</v>
      </c>
      <c r="K9" s="516">
        <v>103.02991958325869</v>
      </c>
      <c r="L9" s="515">
        <v>101.09565879791691</v>
      </c>
      <c r="M9" s="516">
        <v>105.45799195789665</v>
      </c>
      <c r="N9" s="515">
        <v>100.0357735200453</v>
      </c>
      <c r="O9" s="516">
        <v>98.49197411715339</v>
      </c>
      <c r="P9" s="515">
        <v>113.77833564389823</v>
      </c>
      <c r="Q9" s="516">
        <v>114.52008208314983</v>
      </c>
    </row>
    <row r="10" spans="1:17" s="283" customFormat="1">
      <c r="A10" s="292" t="s">
        <v>578</v>
      </c>
      <c r="B10" s="517">
        <v>100.72882175759705</v>
      </c>
      <c r="C10" s="518">
        <v>103.46367487991041</v>
      </c>
      <c r="D10" s="517">
        <v>100.19653798678677</v>
      </c>
      <c r="E10" s="518">
        <v>103.04825589669915</v>
      </c>
      <c r="F10" s="517">
        <v>99.52875850576703</v>
      </c>
      <c r="G10" s="518">
        <v>101.72513577767796</v>
      </c>
      <c r="H10" s="518">
        <v>100.20978666507465</v>
      </c>
      <c r="I10" s="518">
        <v>104.35600809255841</v>
      </c>
      <c r="J10" s="518">
        <v>103.09351109159746</v>
      </c>
      <c r="K10" s="518">
        <v>102.11333981776609</v>
      </c>
      <c r="L10" s="518">
        <v>100.6654382589002</v>
      </c>
      <c r="M10" s="518">
        <v>105.77861427692868</v>
      </c>
      <c r="N10" s="518">
        <v>99.540966782687178</v>
      </c>
      <c r="O10" s="518">
        <v>97.530654314557239</v>
      </c>
      <c r="P10" s="518">
        <v>109.26702768667531</v>
      </c>
      <c r="Q10" s="518">
        <v>110.79604865790861</v>
      </c>
    </row>
    <row r="11" spans="1:17" s="283" customFormat="1">
      <c r="A11" s="292" t="s">
        <v>579</v>
      </c>
      <c r="B11" s="517">
        <v>100.74497850316364</v>
      </c>
      <c r="C11" s="518">
        <v>102.15529596179643</v>
      </c>
      <c r="D11" s="517">
        <v>100.28089446041793</v>
      </c>
      <c r="E11" s="518">
        <v>101.44628887542775</v>
      </c>
      <c r="F11" s="517">
        <v>96.518154709700056</v>
      </c>
      <c r="G11" s="518">
        <v>99.31036066329132</v>
      </c>
      <c r="H11" s="518">
        <v>100.33638778501017</v>
      </c>
      <c r="I11" s="518">
        <v>103.19874303136089</v>
      </c>
      <c r="J11" s="518">
        <v>103.58900489628327</v>
      </c>
      <c r="K11" s="518">
        <v>102.0221883749071</v>
      </c>
      <c r="L11" s="518">
        <v>100.56985915034096</v>
      </c>
      <c r="M11" s="518">
        <v>104.60388921489611</v>
      </c>
      <c r="N11" s="518">
        <v>96.861325611325611</v>
      </c>
      <c r="O11" s="518">
        <v>94.940931638802823</v>
      </c>
      <c r="P11" s="518">
        <v>116.78622668579628</v>
      </c>
      <c r="Q11" s="518">
        <v>108.64549214583359</v>
      </c>
    </row>
    <row r="12" spans="1:17" s="283" customFormat="1">
      <c r="A12" s="292" t="s">
        <v>580</v>
      </c>
      <c r="B12" s="517">
        <v>100.25629500781439</v>
      </c>
      <c r="C12" s="518">
        <v>101.94494306470281</v>
      </c>
      <c r="D12" s="517">
        <v>99.690731184486125</v>
      </c>
      <c r="E12" s="518">
        <v>101.22076033957292</v>
      </c>
      <c r="F12" s="517">
        <v>96.063684313342449</v>
      </c>
      <c r="G12" s="518">
        <v>100.24050186158557</v>
      </c>
      <c r="H12" s="518">
        <v>99.749892175282596</v>
      </c>
      <c r="I12" s="518">
        <v>102.01560637175062</v>
      </c>
      <c r="J12" s="518">
        <v>101.57214556115306</v>
      </c>
      <c r="K12" s="518">
        <v>99.802616662018778</v>
      </c>
      <c r="L12" s="518">
        <v>100.61608612910813</v>
      </c>
      <c r="M12" s="518">
        <v>105.49186842518627</v>
      </c>
      <c r="N12" s="518">
        <v>95.590296160194328</v>
      </c>
      <c r="O12" s="518">
        <v>94.460335910470803</v>
      </c>
      <c r="P12" s="518">
        <v>118.81152023332118</v>
      </c>
      <c r="Q12" s="518">
        <v>123.85074998114676</v>
      </c>
    </row>
    <row r="13" spans="1:17" s="283" customFormat="1">
      <c r="A13" s="292" t="s">
        <v>581</v>
      </c>
      <c r="B13" s="517">
        <v>100.26995979131874</v>
      </c>
      <c r="C13" s="518">
        <v>103.40725651008793</v>
      </c>
      <c r="D13" s="517">
        <v>99.378960720443075</v>
      </c>
      <c r="E13" s="518">
        <v>103.30513475388435</v>
      </c>
      <c r="F13" s="517">
        <v>99.174620303465574</v>
      </c>
      <c r="G13" s="518">
        <v>103.73862534969933</v>
      </c>
      <c r="H13" s="518">
        <v>99.381957019567452</v>
      </c>
      <c r="I13" s="518">
        <v>102.94950186271524</v>
      </c>
      <c r="J13" s="518">
        <v>102.9768073442699</v>
      </c>
      <c r="K13" s="518">
        <v>101.10481216218849</v>
      </c>
      <c r="L13" s="518">
        <v>100.59249697664872</v>
      </c>
      <c r="M13" s="518">
        <v>104.87452604373107</v>
      </c>
      <c r="N13" s="518">
        <v>99.308155885897946</v>
      </c>
      <c r="O13" s="518">
        <v>98.125222300425378</v>
      </c>
      <c r="P13" s="518">
        <v>109.4857611145257</v>
      </c>
      <c r="Q13" s="518">
        <v>109.63342461576171</v>
      </c>
    </row>
    <row r="14" spans="1:17" s="283" customFormat="1">
      <c r="A14" s="292" t="s">
        <v>582</v>
      </c>
      <c r="B14" s="517">
        <v>99.838470235127204</v>
      </c>
      <c r="C14" s="518">
        <v>102.02136332446933</v>
      </c>
      <c r="D14" s="517">
        <v>99.413333087737556</v>
      </c>
      <c r="E14" s="518">
        <v>101.24067267997208</v>
      </c>
      <c r="F14" s="517">
        <v>97.547886254324538</v>
      </c>
      <c r="G14" s="518">
        <v>100.5661413605818</v>
      </c>
      <c r="H14" s="518">
        <v>99.443763544584812</v>
      </c>
      <c r="I14" s="518">
        <v>101.84021515885895</v>
      </c>
      <c r="J14" s="518">
        <v>102.01099251748728</v>
      </c>
      <c r="K14" s="518">
        <v>101.92470184406457</v>
      </c>
      <c r="L14" s="518">
        <v>99.737464411533963</v>
      </c>
      <c r="M14" s="518">
        <v>104.64121047585049</v>
      </c>
      <c r="N14" s="518">
        <v>97.427001481537047</v>
      </c>
      <c r="O14" s="518">
        <v>94.870674289034213</v>
      </c>
      <c r="P14" s="518">
        <v>103.53773584905662</v>
      </c>
      <c r="Q14" s="518">
        <v>104.0548027104002</v>
      </c>
    </row>
    <row r="15" spans="1:17" s="283" customFormat="1">
      <c r="A15" s="292" t="s">
        <v>583</v>
      </c>
      <c r="B15" s="517">
        <v>99.890166128840647</v>
      </c>
      <c r="C15" s="518">
        <v>102.03542048039398</v>
      </c>
      <c r="D15" s="517">
        <v>99.39668168220183</v>
      </c>
      <c r="E15" s="518">
        <v>101.28798619951044</v>
      </c>
      <c r="F15" s="517">
        <v>98.401507323892304</v>
      </c>
      <c r="G15" s="518">
        <v>100.82221690107136</v>
      </c>
      <c r="H15" s="518">
        <v>99.411538268726616</v>
      </c>
      <c r="I15" s="518">
        <v>101.66646773836952</v>
      </c>
      <c r="J15" s="518">
        <v>102.04935116094782</v>
      </c>
      <c r="K15" s="518">
        <v>101.98509623552448</v>
      </c>
      <c r="L15" s="518">
        <v>99.816916560332174</v>
      </c>
      <c r="M15" s="518">
        <v>104.71164084287227</v>
      </c>
      <c r="N15" s="518">
        <v>99.330997132844857</v>
      </c>
      <c r="O15" s="518">
        <v>97.716613518177425</v>
      </c>
      <c r="P15" s="518">
        <v>114.65687658853432</v>
      </c>
      <c r="Q15" s="518">
        <v>114.89653194092612</v>
      </c>
    </row>
    <row r="16" spans="1:17" s="283" customFormat="1">
      <c r="A16" s="402" t="s">
        <v>584</v>
      </c>
      <c r="B16" s="519">
        <v>99.394592513966586</v>
      </c>
      <c r="C16" s="520">
        <v>102.01582209054996</v>
      </c>
      <c r="D16" s="519">
        <v>98.521269620919256</v>
      </c>
      <c r="E16" s="520">
        <v>101.6596161533037</v>
      </c>
      <c r="F16" s="519">
        <v>99.293476718781037</v>
      </c>
      <c r="G16" s="520">
        <v>100.81574529778882</v>
      </c>
      <c r="H16" s="520">
        <v>98.510009083493941</v>
      </c>
      <c r="I16" s="520">
        <v>102.30967356559555</v>
      </c>
      <c r="J16" s="520">
        <v>102.51815623992448</v>
      </c>
      <c r="K16" s="520">
        <v>101.80702472003588</v>
      </c>
      <c r="L16" s="520">
        <v>99.606537888740959</v>
      </c>
      <c r="M16" s="520">
        <v>103.33597408710442</v>
      </c>
      <c r="N16" s="520">
        <v>99.341917024320452</v>
      </c>
      <c r="O16" s="520">
        <v>98.846027245980096</v>
      </c>
      <c r="P16" s="520">
        <v>115.15418502202644</v>
      </c>
      <c r="Q16" s="520">
        <v>113.57451190086493</v>
      </c>
    </row>
    <row r="17" spans="1:17" s="283" customFormat="1">
      <c r="A17" s="292" t="s">
        <v>585</v>
      </c>
      <c r="B17" s="517">
        <v>100.42910170276653</v>
      </c>
      <c r="C17" s="518">
        <v>103.64340009621596</v>
      </c>
      <c r="D17" s="517">
        <v>99.634316806585758</v>
      </c>
      <c r="E17" s="518">
        <v>102.96365472903115</v>
      </c>
      <c r="F17" s="517">
        <v>100.15355372516865</v>
      </c>
      <c r="G17" s="518">
        <v>103.87857841411994</v>
      </c>
      <c r="H17" s="518">
        <v>99.62728931465179</v>
      </c>
      <c r="I17" s="518">
        <v>102.3216530437421</v>
      </c>
      <c r="J17" s="518">
        <v>102.74199039913503</v>
      </c>
      <c r="K17" s="518">
        <v>102.19768508129405</v>
      </c>
      <c r="L17" s="518">
        <v>100.69530039297616</v>
      </c>
      <c r="M17" s="518">
        <v>106.55739365263042</v>
      </c>
      <c r="N17" s="518">
        <v>100.40844400665738</v>
      </c>
      <c r="O17" s="518">
        <v>98.852927874380114</v>
      </c>
      <c r="P17" s="518">
        <v>107.65049599130316</v>
      </c>
      <c r="Q17" s="518">
        <v>109.30378105050353</v>
      </c>
    </row>
    <row r="18" spans="1:17" s="283" customFormat="1">
      <c r="A18" s="292" t="s">
        <v>586</v>
      </c>
      <c r="B18" s="517">
        <v>99.930181261584877</v>
      </c>
      <c r="C18" s="518">
        <v>103.03953251911926</v>
      </c>
      <c r="D18" s="517">
        <v>99.162540201068978</v>
      </c>
      <c r="E18" s="518">
        <v>103.06496792613551</v>
      </c>
      <c r="F18" s="517">
        <v>100.99397959279813</v>
      </c>
      <c r="G18" s="518">
        <v>103.51866945066777</v>
      </c>
      <c r="H18" s="518">
        <v>99.137716916412145</v>
      </c>
      <c r="I18" s="518">
        <v>102.75090653124576</v>
      </c>
      <c r="J18" s="518">
        <v>103.04812599773567</v>
      </c>
      <c r="K18" s="518">
        <v>102.58048682904177</v>
      </c>
      <c r="L18" s="518">
        <v>99.917115473626666</v>
      </c>
      <c r="M18" s="518">
        <v>103.08007663849305</v>
      </c>
      <c r="N18" s="518">
        <v>101.75172101742025</v>
      </c>
      <c r="O18" s="518">
        <v>97.853185162500282</v>
      </c>
      <c r="P18" s="518">
        <v>117.66980497646267</v>
      </c>
      <c r="Q18" s="518">
        <v>119.0237479831119</v>
      </c>
    </row>
    <row r="19" spans="1:17" s="283" customFormat="1">
      <c r="A19" s="292" t="s">
        <v>587</v>
      </c>
      <c r="B19" s="517">
        <v>100.14682002127708</v>
      </c>
      <c r="C19" s="518">
        <v>101.93922317991407</v>
      </c>
      <c r="D19" s="517">
        <v>99.132007214512441</v>
      </c>
      <c r="E19" s="518">
        <v>101.40026042906101</v>
      </c>
      <c r="F19" s="517">
        <v>97.083963691376709</v>
      </c>
      <c r="G19" s="518">
        <v>99.739562473959424</v>
      </c>
      <c r="H19" s="518">
        <v>99.160487256099771</v>
      </c>
      <c r="I19" s="518">
        <v>102.64127597262555</v>
      </c>
      <c r="J19" s="518">
        <v>103.44016149268882</v>
      </c>
      <c r="K19" s="518">
        <v>102.53053453120538</v>
      </c>
      <c r="L19" s="518">
        <v>100.54287239042783</v>
      </c>
      <c r="M19" s="518">
        <v>103.99952702131421</v>
      </c>
      <c r="N19" s="518">
        <v>97.446952665455328</v>
      </c>
      <c r="O19" s="518">
        <v>93.667592750837528</v>
      </c>
      <c r="P19" s="518">
        <v>110.82635124034827</v>
      </c>
      <c r="Q19" s="518">
        <v>110.21275012508644</v>
      </c>
    </row>
    <row r="20" spans="1:17" s="283" customFormat="1">
      <c r="A20" s="292" t="s">
        <v>588</v>
      </c>
      <c r="B20" s="517">
        <v>100.82404735407103</v>
      </c>
      <c r="C20" s="518">
        <v>103.73854658606464</v>
      </c>
      <c r="D20" s="517">
        <v>100.03938700360658</v>
      </c>
      <c r="E20" s="518">
        <v>103.47909400464803</v>
      </c>
      <c r="F20" s="517">
        <v>101.029779121746</v>
      </c>
      <c r="G20" s="518">
        <v>104.34663000117017</v>
      </c>
      <c r="H20" s="518">
        <v>100.02735439038366</v>
      </c>
      <c r="I20" s="518">
        <v>102.89369951766629</v>
      </c>
      <c r="J20" s="518">
        <v>103.48788929464803</v>
      </c>
      <c r="K20" s="518">
        <v>102.73768275606101</v>
      </c>
      <c r="L20" s="518">
        <v>100.84577301151161</v>
      </c>
      <c r="M20" s="518">
        <v>104.91498344901981</v>
      </c>
      <c r="N20" s="518">
        <v>101.52025742062104</v>
      </c>
      <c r="O20" s="518">
        <v>100.53552746988335</v>
      </c>
      <c r="P20" s="518">
        <v>118.90620851822354</v>
      </c>
      <c r="Q20" s="518">
        <v>121.98161369498683</v>
      </c>
    </row>
    <row r="21" spans="1:17" s="283" customFormat="1">
      <c r="A21" s="402" t="s">
        <v>589</v>
      </c>
      <c r="B21" s="519">
        <v>100.2729190290768</v>
      </c>
      <c r="C21" s="520">
        <v>102.87286176726931</v>
      </c>
      <c r="D21" s="519">
        <v>99.532292735963566</v>
      </c>
      <c r="E21" s="520">
        <v>102.3424536815635</v>
      </c>
      <c r="F21" s="519">
        <v>99.749619353747249</v>
      </c>
      <c r="G21" s="520">
        <v>101.85555292751469</v>
      </c>
      <c r="H21" s="520">
        <v>99.529315279772732</v>
      </c>
      <c r="I21" s="520">
        <v>102.70159702655901</v>
      </c>
      <c r="J21" s="520">
        <v>103.12503293550964</v>
      </c>
      <c r="K21" s="520">
        <v>102.51216681701662</v>
      </c>
      <c r="L21" s="520">
        <v>100.13579759503359</v>
      </c>
      <c r="M21" s="520">
        <v>104.75539519902877</v>
      </c>
      <c r="N21" s="520">
        <v>99.701695326939642</v>
      </c>
      <c r="O21" s="520">
        <v>98.688731370992315</v>
      </c>
      <c r="P21" s="520">
        <v>116.02977667493796</v>
      </c>
      <c r="Q21" s="520">
        <v>118.91390551947623</v>
      </c>
    </row>
    <row r="22" spans="1:17" s="283" customFormat="1">
      <c r="A22" s="292" t="s">
        <v>590</v>
      </c>
      <c r="B22" s="517">
        <v>101.32892199862631</v>
      </c>
      <c r="C22" s="518">
        <v>104.42999454046993</v>
      </c>
      <c r="D22" s="517">
        <v>100.79134184802744</v>
      </c>
      <c r="E22" s="518">
        <v>104.40659879347704</v>
      </c>
      <c r="F22" s="517">
        <v>100.98258657796907</v>
      </c>
      <c r="G22" s="518">
        <v>103.81289030320949</v>
      </c>
      <c r="H22" s="518">
        <v>100.78897019192881</v>
      </c>
      <c r="I22" s="518">
        <v>104.81307900527797</v>
      </c>
      <c r="J22" s="518">
        <v>103.33814446376091</v>
      </c>
      <c r="K22" s="518">
        <v>102.75200901232624</v>
      </c>
      <c r="L22" s="518">
        <v>101.32665847635242</v>
      </c>
      <c r="M22" s="518">
        <v>105.43821599185719</v>
      </c>
      <c r="N22" s="518">
        <v>101.17726192652165</v>
      </c>
      <c r="O22" s="518">
        <v>99.76927048339283</v>
      </c>
      <c r="P22" s="518">
        <v>106.39687170256347</v>
      </c>
      <c r="Q22" s="518">
        <v>106.95879556975605</v>
      </c>
    </row>
    <row r="23" spans="1:17" s="283" customFormat="1">
      <c r="A23" s="292" t="s">
        <v>591</v>
      </c>
      <c r="B23" s="517">
        <v>100.79194616026068</v>
      </c>
      <c r="C23" s="518">
        <v>104.03877954931488</v>
      </c>
      <c r="D23" s="517">
        <v>100.10911149311954</v>
      </c>
      <c r="E23" s="518">
        <v>103.45034039788902</v>
      </c>
      <c r="F23" s="517">
        <v>100.01644660643964</v>
      </c>
      <c r="G23" s="518">
        <v>103.63157068031863</v>
      </c>
      <c r="H23" s="518">
        <v>100.11025280628398</v>
      </c>
      <c r="I23" s="518">
        <v>103.32175259270377</v>
      </c>
      <c r="J23" s="518">
        <v>103.3286809019904</v>
      </c>
      <c r="K23" s="518">
        <v>103.27518958444082</v>
      </c>
      <c r="L23" s="518">
        <v>100.80299006046016</v>
      </c>
      <c r="M23" s="518">
        <v>106.10464957154082</v>
      </c>
      <c r="N23" s="518">
        <v>100.16885480810194</v>
      </c>
      <c r="O23" s="518">
        <v>99.988248506377005</v>
      </c>
      <c r="P23" s="518">
        <v>117.73173391494002</v>
      </c>
      <c r="Q23" s="518">
        <v>122.10782685317743</v>
      </c>
    </row>
    <row r="24" spans="1:17" s="283" customFormat="1">
      <c r="A24" s="292" t="s">
        <v>592</v>
      </c>
      <c r="B24" s="517">
        <v>99.752836648289232</v>
      </c>
      <c r="C24" s="518">
        <v>102.30848608216556</v>
      </c>
      <c r="D24" s="517">
        <v>98.864404360645182</v>
      </c>
      <c r="E24" s="518">
        <v>101.87026481333254</v>
      </c>
      <c r="F24" s="517">
        <v>97.454803141635111</v>
      </c>
      <c r="G24" s="518">
        <v>101.69722157168944</v>
      </c>
      <c r="H24" s="518">
        <v>98.884664113371272</v>
      </c>
      <c r="I24" s="518">
        <v>102.00242682762884</v>
      </c>
      <c r="J24" s="518">
        <v>102.39619510623881</v>
      </c>
      <c r="K24" s="518">
        <v>101.58217960975165</v>
      </c>
      <c r="L24" s="518">
        <v>100.08579475729861</v>
      </c>
      <c r="M24" s="518">
        <v>104.13925906620305</v>
      </c>
      <c r="N24" s="518">
        <v>97.59628900759067</v>
      </c>
      <c r="O24" s="518">
        <v>97.633525810926244</v>
      </c>
      <c r="P24" s="518">
        <v>119.09259571597235</v>
      </c>
      <c r="Q24" s="518">
        <v>121.9133967810218</v>
      </c>
    </row>
    <row r="25" spans="1:17" s="283" customFormat="1">
      <c r="A25" s="292" t="s">
        <v>593</v>
      </c>
      <c r="B25" s="517">
        <v>101.00730018133062</v>
      </c>
      <c r="C25" s="518">
        <v>103.00492284922476</v>
      </c>
      <c r="D25" s="517">
        <v>99.847257672782519</v>
      </c>
      <c r="E25" s="518">
        <v>102.27236624007179</v>
      </c>
      <c r="F25" s="517">
        <v>98.078276569050459</v>
      </c>
      <c r="G25" s="518">
        <v>102.09529393161334</v>
      </c>
      <c r="H25" s="518">
        <v>99.876211805782518</v>
      </c>
      <c r="I25" s="518">
        <v>102.41600450533213</v>
      </c>
      <c r="J25" s="518">
        <v>102.92522982109288</v>
      </c>
      <c r="K25" s="518">
        <v>101.65848000302684</v>
      </c>
      <c r="L25" s="518">
        <v>102.3223792042792</v>
      </c>
      <c r="M25" s="518">
        <v>107.04239951401686</v>
      </c>
      <c r="N25" s="518">
        <v>98.855334956719574</v>
      </c>
      <c r="O25" s="518">
        <v>98.643090640580638</v>
      </c>
      <c r="P25" s="518">
        <v>122.09185383841769</v>
      </c>
      <c r="Q25" s="518">
        <v>119.93427593589658</v>
      </c>
    </row>
    <row r="26" spans="1:17" s="283" customFormat="1">
      <c r="A26" s="402" t="s">
        <v>594</v>
      </c>
      <c r="B26" s="519">
        <v>100.01788147974473</v>
      </c>
      <c r="C26" s="520">
        <v>102.57860414005393</v>
      </c>
      <c r="D26" s="519">
        <v>98.938053933922603</v>
      </c>
      <c r="E26" s="520">
        <v>102.03739132855792</v>
      </c>
      <c r="F26" s="519">
        <v>98.856693791669841</v>
      </c>
      <c r="G26" s="520">
        <v>102.59978773731618</v>
      </c>
      <c r="H26" s="520">
        <v>98.939524796934535</v>
      </c>
      <c r="I26" s="520">
        <v>101.55579232381756</v>
      </c>
      <c r="J26" s="520">
        <v>102.99878072195685</v>
      </c>
      <c r="K26" s="520">
        <v>102.03214856426037</v>
      </c>
      <c r="L26" s="520">
        <v>100.75555960586927</v>
      </c>
      <c r="M26" s="520">
        <v>105.18809477860751</v>
      </c>
      <c r="N26" s="520">
        <v>99.536248899324917</v>
      </c>
      <c r="O26" s="520">
        <v>96.661253883394622</v>
      </c>
      <c r="P26" s="520">
        <v>112.42915770959547</v>
      </c>
      <c r="Q26" s="520">
        <v>115.22975106026946</v>
      </c>
    </row>
    <row r="27" spans="1:17" s="283" customFormat="1">
      <c r="A27" s="292" t="s">
        <v>595</v>
      </c>
      <c r="B27" s="517">
        <v>101.88399535313512</v>
      </c>
      <c r="C27" s="518">
        <v>103.40730425284717</v>
      </c>
      <c r="D27" s="517">
        <v>100.395414893961</v>
      </c>
      <c r="E27" s="518">
        <v>102.27444755886341</v>
      </c>
      <c r="F27" s="517">
        <v>99.515395660497759</v>
      </c>
      <c r="G27" s="518">
        <v>103.05095005661676</v>
      </c>
      <c r="H27" s="518">
        <v>100.41037473434127</v>
      </c>
      <c r="I27" s="518">
        <v>101.64946819870696</v>
      </c>
      <c r="J27" s="518">
        <v>104.35142287399155</v>
      </c>
      <c r="K27" s="518">
        <v>103.69963556266933</v>
      </c>
      <c r="L27" s="518">
        <v>104.08904850386314</v>
      </c>
      <c r="M27" s="518">
        <v>109.14252886917953</v>
      </c>
      <c r="N27" s="518">
        <v>99.85166441254745</v>
      </c>
      <c r="O27" s="518">
        <v>98.901448227156365</v>
      </c>
      <c r="P27" s="518">
        <v>113.29885482083488</v>
      </c>
      <c r="Q27" s="518">
        <v>117.65777375535687</v>
      </c>
    </row>
    <row r="28" spans="1:17" s="283" customFormat="1">
      <c r="A28" s="292" t="s">
        <v>596</v>
      </c>
      <c r="B28" s="517">
        <v>100.43585799121087</v>
      </c>
      <c r="C28" s="518">
        <v>102.87112125111273</v>
      </c>
      <c r="D28" s="517">
        <v>99.458253717076303</v>
      </c>
      <c r="E28" s="518">
        <v>103.09435574210781</v>
      </c>
      <c r="F28" s="517">
        <v>98.149108370719389</v>
      </c>
      <c r="G28" s="518">
        <v>102.67063184226279</v>
      </c>
      <c r="H28" s="518">
        <v>99.47760398269898</v>
      </c>
      <c r="I28" s="518">
        <v>103.41899224841595</v>
      </c>
      <c r="J28" s="518">
        <v>104.08923590575468</v>
      </c>
      <c r="K28" s="518">
        <v>102.53878975545983</v>
      </c>
      <c r="L28" s="518">
        <v>100.51428447802495</v>
      </c>
      <c r="M28" s="518">
        <v>102.27166822575207</v>
      </c>
      <c r="N28" s="518">
        <v>99.152907758249015</v>
      </c>
      <c r="O28" s="518">
        <v>101.31676348818004</v>
      </c>
      <c r="P28" s="518">
        <v>116.62510390689943</v>
      </c>
      <c r="Q28" s="518">
        <v>106.57894558080308</v>
      </c>
    </row>
    <row r="29" spans="1:17" s="283" customFormat="1">
      <c r="A29" s="292" t="s">
        <v>597</v>
      </c>
      <c r="B29" s="517">
        <v>100.52736026542028</v>
      </c>
      <c r="C29" s="518">
        <v>103.18528612319882</v>
      </c>
      <c r="D29" s="517">
        <v>99.671496652040631</v>
      </c>
      <c r="E29" s="518">
        <v>102.75187625806588</v>
      </c>
      <c r="F29" s="517">
        <v>99.621730605600973</v>
      </c>
      <c r="G29" s="518">
        <v>102.75826543346894</v>
      </c>
      <c r="H29" s="518">
        <v>99.67224543811237</v>
      </c>
      <c r="I29" s="518">
        <v>102.74643756148807</v>
      </c>
      <c r="J29" s="518">
        <v>103.41471325115531</v>
      </c>
      <c r="K29" s="518">
        <v>103.52238029111622</v>
      </c>
      <c r="L29" s="518">
        <v>100.73153006994178</v>
      </c>
      <c r="M29" s="518">
        <v>104.61724750066679</v>
      </c>
      <c r="N29" s="518">
        <v>99.751131900092943</v>
      </c>
      <c r="O29" s="518">
        <v>99.150182986720353</v>
      </c>
      <c r="P29" s="518">
        <v>110.08659397049389</v>
      </c>
      <c r="Q29" s="518">
        <v>108.54721740022653</v>
      </c>
    </row>
    <row r="30" spans="1:17" s="283" customFormat="1">
      <c r="A30" s="292" t="s">
        <v>598</v>
      </c>
      <c r="B30" s="517">
        <v>100.54922799471507</v>
      </c>
      <c r="C30" s="518">
        <v>102.5001193523352</v>
      </c>
      <c r="D30" s="517">
        <v>99.685317926669455</v>
      </c>
      <c r="E30" s="518">
        <v>101.87989659706176</v>
      </c>
      <c r="F30" s="517">
        <v>98.477508650519027</v>
      </c>
      <c r="G30" s="518">
        <v>101.7611173040562</v>
      </c>
      <c r="H30" s="518">
        <v>99.701694127482313</v>
      </c>
      <c r="I30" s="518">
        <v>101.95719911935142</v>
      </c>
      <c r="J30" s="518">
        <v>103.71422421197052</v>
      </c>
      <c r="K30" s="518">
        <v>104.22619382257001</v>
      </c>
      <c r="L30" s="518">
        <v>100.43568334207113</v>
      </c>
      <c r="M30" s="518">
        <v>103.65661687649632</v>
      </c>
      <c r="N30" s="518">
        <v>98.659087596560269</v>
      </c>
      <c r="O30" s="518">
        <v>97.106887287484795</v>
      </c>
      <c r="P30" s="518">
        <v>105.93587040940864</v>
      </c>
      <c r="Q30" s="518">
        <v>113.11763485404596</v>
      </c>
    </row>
    <row r="31" spans="1:17" s="283" customFormat="1">
      <c r="A31" s="402" t="s">
        <v>599</v>
      </c>
      <c r="B31" s="519">
        <v>100.55898120816693</v>
      </c>
      <c r="C31" s="520">
        <v>103.22366638584649</v>
      </c>
      <c r="D31" s="519">
        <v>99.753316938558086</v>
      </c>
      <c r="E31" s="520">
        <v>103.02472447796931</v>
      </c>
      <c r="F31" s="519">
        <v>100.13815020695229</v>
      </c>
      <c r="G31" s="520">
        <v>103.11171065280477</v>
      </c>
      <c r="H31" s="520">
        <v>99.748283169363603</v>
      </c>
      <c r="I31" s="520">
        <v>102.96371299970485</v>
      </c>
      <c r="J31" s="520">
        <v>104.10394092298417</v>
      </c>
      <c r="K31" s="520">
        <v>103.5436486632007</v>
      </c>
      <c r="L31" s="520">
        <v>100.43493710086082</v>
      </c>
      <c r="M31" s="520">
        <v>103.77355494841647</v>
      </c>
      <c r="N31" s="520">
        <v>100.35026269702276</v>
      </c>
      <c r="O31" s="520">
        <v>98.637726203312937</v>
      </c>
      <c r="P31" s="520">
        <v>112.45443499392466</v>
      </c>
      <c r="Q31" s="520">
        <v>115.20336377870177</v>
      </c>
    </row>
    <row r="32" spans="1:17" s="283" customFormat="1">
      <c r="A32" s="292" t="s">
        <v>600</v>
      </c>
      <c r="B32" s="517">
        <v>100.82861440985678</v>
      </c>
      <c r="C32" s="518">
        <v>103.64460566745109</v>
      </c>
      <c r="D32" s="517">
        <v>99.941360532442218</v>
      </c>
      <c r="E32" s="518">
        <v>103.30343097633121</v>
      </c>
      <c r="F32" s="517">
        <v>100.0920103149697</v>
      </c>
      <c r="G32" s="518">
        <v>102.98885689307735</v>
      </c>
      <c r="H32" s="518">
        <v>99.939405907296901</v>
      </c>
      <c r="I32" s="518">
        <v>103.50484036225618</v>
      </c>
      <c r="J32" s="518">
        <v>103.56455843874141</v>
      </c>
      <c r="K32" s="518">
        <v>103.56459730629585</v>
      </c>
      <c r="L32" s="518">
        <v>100.99979586892269</v>
      </c>
      <c r="M32" s="518">
        <v>104.88668986971319</v>
      </c>
      <c r="N32" s="518">
        <v>100.09617006917497</v>
      </c>
      <c r="O32" s="518">
        <v>98.547930084616667</v>
      </c>
      <c r="P32" s="518">
        <v>115.70519507615273</v>
      </c>
      <c r="Q32" s="518">
        <v>116.89063884617264</v>
      </c>
    </row>
    <row r="33" spans="1:17" s="283" customFormat="1">
      <c r="A33" s="292" t="s">
        <v>601</v>
      </c>
      <c r="B33" s="517">
        <v>100.59561580010315</v>
      </c>
      <c r="C33" s="518">
        <v>102.98942473451558</v>
      </c>
      <c r="D33" s="517">
        <v>99.607680369067779</v>
      </c>
      <c r="E33" s="518">
        <v>102.26541085923158</v>
      </c>
      <c r="F33" s="517">
        <v>98.920883236020785</v>
      </c>
      <c r="G33" s="518">
        <v>102.18031732357942</v>
      </c>
      <c r="H33" s="518">
        <v>99.616621814924073</v>
      </c>
      <c r="I33" s="518">
        <v>102.32466111292686</v>
      </c>
      <c r="J33" s="518">
        <v>102.95086563774547</v>
      </c>
      <c r="K33" s="518">
        <v>102.68770464406786</v>
      </c>
      <c r="L33" s="518">
        <v>101.21361435770507</v>
      </c>
      <c r="M33" s="518">
        <v>105.81042379456949</v>
      </c>
      <c r="N33" s="518">
        <v>99.5995995995996</v>
      </c>
      <c r="O33" s="518">
        <v>98.296429567298148</v>
      </c>
      <c r="P33" s="518">
        <v>115.43515993057278</v>
      </c>
      <c r="Q33" s="518">
        <v>114.57817603774613</v>
      </c>
    </row>
    <row r="34" spans="1:17" s="283" customFormat="1">
      <c r="A34" s="292" t="s">
        <v>602</v>
      </c>
      <c r="B34" s="517">
        <v>101.17831721761424</v>
      </c>
      <c r="C34" s="518">
        <v>103.19046203961346</v>
      </c>
      <c r="D34" s="517">
        <v>100.22969652448236</v>
      </c>
      <c r="E34" s="518">
        <v>101.93149196575031</v>
      </c>
      <c r="F34" s="517">
        <v>99.96639046523353</v>
      </c>
      <c r="G34" s="518">
        <v>100.98594670552549</v>
      </c>
      <c r="H34" s="518">
        <v>100.23354689973343</v>
      </c>
      <c r="I34" s="518">
        <v>102.68212704121105</v>
      </c>
      <c r="J34" s="518">
        <v>103.85835721707357</v>
      </c>
      <c r="K34" s="518">
        <v>103.27182432699804</v>
      </c>
      <c r="L34" s="518">
        <v>101.53097477600221</v>
      </c>
      <c r="M34" s="518">
        <v>107.59946522382451</v>
      </c>
      <c r="N34" s="518">
        <v>99.604271539558297</v>
      </c>
      <c r="O34" s="518">
        <v>97.210605842470159</v>
      </c>
      <c r="P34" s="518">
        <v>113.58480611975732</v>
      </c>
      <c r="Q34" s="518">
        <v>113.42390686014573</v>
      </c>
    </row>
    <row r="35" spans="1:17" s="283" customFormat="1">
      <c r="A35" s="292" t="s">
        <v>603</v>
      </c>
      <c r="B35" s="517">
        <v>101.8439798498278</v>
      </c>
      <c r="C35" s="518">
        <v>103.6323102050045</v>
      </c>
      <c r="D35" s="517">
        <v>100.34296985252789</v>
      </c>
      <c r="E35" s="518">
        <v>102.37816554685854</v>
      </c>
      <c r="F35" s="517">
        <v>99.119520142180093</v>
      </c>
      <c r="G35" s="518">
        <v>102.05088481868694</v>
      </c>
      <c r="H35" s="518">
        <v>100.36135409530004</v>
      </c>
      <c r="I35" s="518">
        <v>102.64398550318752</v>
      </c>
      <c r="J35" s="518">
        <v>104.2432019215544</v>
      </c>
      <c r="K35" s="518">
        <v>104.24031921597307</v>
      </c>
      <c r="L35" s="518">
        <v>103.6670784534921</v>
      </c>
      <c r="M35" s="518">
        <v>108.58164963051399</v>
      </c>
      <c r="N35" s="518">
        <v>99.427034319644889</v>
      </c>
      <c r="O35" s="518">
        <v>96.943569696150462</v>
      </c>
      <c r="P35" s="518">
        <v>115.70124626996665</v>
      </c>
      <c r="Q35" s="518">
        <v>116.52574958181521</v>
      </c>
    </row>
    <row r="36" spans="1:17" s="283" customFormat="1">
      <c r="A36" s="402" t="s">
        <v>604</v>
      </c>
      <c r="B36" s="519">
        <v>102.19177349526787</v>
      </c>
      <c r="C36" s="520">
        <v>104.32137710167902</v>
      </c>
      <c r="D36" s="519">
        <v>101.05872810099437</v>
      </c>
      <c r="E36" s="520">
        <v>103.70559197034848</v>
      </c>
      <c r="F36" s="519">
        <v>101.17622958155744</v>
      </c>
      <c r="G36" s="520">
        <v>103.80241145563754</v>
      </c>
      <c r="H36" s="520">
        <v>101.05696441620402</v>
      </c>
      <c r="I36" s="520">
        <v>103.63089758495281</v>
      </c>
      <c r="J36" s="520">
        <v>104.77881298788193</v>
      </c>
      <c r="K36" s="520">
        <v>104.34864265494622</v>
      </c>
      <c r="L36" s="520">
        <v>102.878011637919</v>
      </c>
      <c r="M36" s="520">
        <v>106.64188898307563</v>
      </c>
      <c r="N36" s="520">
        <v>101.40958761065508</v>
      </c>
      <c r="O36" s="520">
        <v>99.912194952298591</v>
      </c>
      <c r="P36" s="520">
        <v>119.53632266442594</v>
      </c>
      <c r="Q36" s="520">
        <v>118.5599977648554</v>
      </c>
    </row>
    <row r="37" spans="1:17" s="283" customFormat="1">
      <c r="A37" s="292" t="s">
        <v>605</v>
      </c>
      <c r="B37" s="517">
        <v>101.37604406058087</v>
      </c>
      <c r="C37" s="518">
        <v>103.933048193422</v>
      </c>
      <c r="D37" s="517">
        <v>100.63664768803744</v>
      </c>
      <c r="E37" s="518">
        <v>103.13965800226663</v>
      </c>
      <c r="F37" s="517">
        <v>100.47005000383571</v>
      </c>
      <c r="G37" s="518">
        <v>103.24758799696035</v>
      </c>
      <c r="H37" s="518">
        <v>100.6389337012144</v>
      </c>
      <c r="I37" s="518">
        <v>103.05885905376778</v>
      </c>
      <c r="J37" s="518">
        <v>104.09646856220212</v>
      </c>
      <c r="K37" s="518">
        <v>104.02406091866263</v>
      </c>
      <c r="L37" s="518">
        <v>101.39291896351583</v>
      </c>
      <c r="M37" s="518">
        <v>106.74265699936416</v>
      </c>
      <c r="N37" s="518">
        <v>100.40551852670816</v>
      </c>
      <c r="O37" s="518">
        <v>98.997125823001468</v>
      </c>
      <c r="P37" s="518">
        <v>113.67469879518073</v>
      </c>
      <c r="Q37" s="518">
        <v>112.82641418714643</v>
      </c>
    </row>
    <row r="38" spans="1:17" s="283" customFormat="1">
      <c r="A38" s="292" t="s">
        <v>606</v>
      </c>
      <c r="B38" s="517">
        <v>101.04366559715889</v>
      </c>
      <c r="C38" s="518">
        <v>103.57419139288304</v>
      </c>
      <c r="D38" s="517">
        <v>100.34680852253976</v>
      </c>
      <c r="E38" s="518">
        <v>103.60589551307697</v>
      </c>
      <c r="F38" s="517">
        <v>98.670307654307436</v>
      </c>
      <c r="G38" s="518">
        <v>101.75573193034828</v>
      </c>
      <c r="H38" s="518">
        <v>100.37250759729129</v>
      </c>
      <c r="I38" s="518">
        <v>104.90926322906643</v>
      </c>
      <c r="J38" s="518">
        <v>102.41010032329245</v>
      </c>
      <c r="K38" s="518">
        <v>102.54601115299617</v>
      </c>
      <c r="L38" s="518">
        <v>101.67344172094992</v>
      </c>
      <c r="M38" s="518">
        <v>104.17156590932488</v>
      </c>
      <c r="N38" s="518">
        <v>99.47358756197589</v>
      </c>
      <c r="O38" s="518">
        <v>97.235600113904397</v>
      </c>
      <c r="P38" s="518">
        <v>109.45945945945945</v>
      </c>
      <c r="Q38" s="518">
        <v>106.84590419935391</v>
      </c>
    </row>
    <row r="39" spans="1:17" s="283" customFormat="1">
      <c r="A39" s="292" t="s">
        <v>607</v>
      </c>
      <c r="B39" s="517">
        <v>101.04828725838524</v>
      </c>
      <c r="C39" s="518">
        <v>103.56243105642027</v>
      </c>
      <c r="D39" s="517">
        <v>99.964280147002256</v>
      </c>
      <c r="E39" s="518">
        <v>102.77731695356027</v>
      </c>
      <c r="F39" s="517">
        <v>101.24724711628616</v>
      </c>
      <c r="G39" s="518">
        <v>104.54419146024918</v>
      </c>
      <c r="H39" s="518">
        <v>99.94735312817356</v>
      </c>
      <c r="I39" s="518">
        <v>101.58576355248969</v>
      </c>
      <c r="J39" s="518">
        <v>103.81237131197061</v>
      </c>
      <c r="K39" s="518">
        <v>103.7318278174876</v>
      </c>
      <c r="L39" s="518">
        <v>102.01186761211298</v>
      </c>
      <c r="M39" s="518">
        <v>106.89081977588111</v>
      </c>
      <c r="N39" s="518">
        <v>101.07270260764709</v>
      </c>
      <c r="O39" s="518">
        <v>99.561657107607004</v>
      </c>
      <c r="P39" s="518">
        <v>117.57558632382027</v>
      </c>
      <c r="Q39" s="518">
        <v>115.32938713499735</v>
      </c>
    </row>
    <row r="40" spans="1:17" s="283" customFormat="1">
      <c r="A40" s="292" t="s">
        <v>608</v>
      </c>
      <c r="B40" s="517">
        <v>100.95481860285076</v>
      </c>
      <c r="C40" s="518">
        <v>102.76540909366388</v>
      </c>
      <c r="D40" s="517">
        <v>100.30233553298349</v>
      </c>
      <c r="E40" s="518">
        <v>102.71319687428151</v>
      </c>
      <c r="F40" s="517">
        <v>101.48579977816183</v>
      </c>
      <c r="G40" s="518">
        <v>102.00086878448138</v>
      </c>
      <c r="H40" s="518">
        <v>100.28130233445178</v>
      </c>
      <c r="I40" s="518">
        <v>103.38011119909744</v>
      </c>
      <c r="J40" s="518">
        <v>102.58614059736153</v>
      </c>
      <c r="K40" s="518">
        <v>100.24755877986465</v>
      </c>
      <c r="L40" s="518">
        <v>101.39460523725144</v>
      </c>
      <c r="M40" s="518">
        <v>104.417740266984</v>
      </c>
      <c r="N40" s="518">
        <v>101.03108188882248</v>
      </c>
      <c r="O40" s="518">
        <v>95.907002290316726</v>
      </c>
      <c r="P40" s="518">
        <v>110.9696376101861</v>
      </c>
      <c r="Q40" s="518">
        <v>107.47870156100008</v>
      </c>
    </row>
    <row r="41" spans="1:17" s="283" customFormat="1">
      <c r="A41" s="402" t="s">
        <v>609</v>
      </c>
      <c r="B41" s="519">
        <v>101.27253571717461</v>
      </c>
      <c r="C41" s="520">
        <v>102.14693581190998</v>
      </c>
      <c r="D41" s="519">
        <v>100.39608332956591</v>
      </c>
      <c r="E41" s="520">
        <v>101.23617726913956</v>
      </c>
      <c r="F41" s="519">
        <v>98.320292872012061</v>
      </c>
      <c r="G41" s="520">
        <v>99.977416160228756</v>
      </c>
      <c r="H41" s="520">
        <v>100.42901106175208</v>
      </c>
      <c r="I41" s="520">
        <v>102.34852284498741</v>
      </c>
      <c r="J41" s="520">
        <v>103.60472531299898</v>
      </c>
      <c r="K41" s="520">
        <v>102.99678296395824</v>
      </c>
      <c r="L41" s="520">
        <v>101.82271482307389</v>
      </c>
      <c r="M41" s="520">
        <v>105.02006933210606</v>
      </c>
      <c r="N41" s="520">
        <v>98.774048029720049</v>
      </c>
      <c r="O41" s="520">
        <v>94.092064543506652</v>
      </c>
      <c r="P41" s="520">
        <v>106.15914307574599</v>
      </c>
      <c r="Q41" s="520">
        <v>108.92361061893412</v>
      </c>
    </row>
    <row r="42" spans="1:17" s="283" customFormat="1">
      <c r="A42" s="292" t="s">
        <v>610</v>
      </c>
      <c r="B42" s="517">
        <v>101.19206365154405</v>
      </c>
      <c r="C42" s="518">
        <v>103.7172683005122</v>
      </c>
      <c r="D42" s="517">
        <v>100.31550705562972</v>
      </c>
      <c r="E42" s="518">
        <v>103.31312102380303</v>
      </c>
      <c r="F42" s="517">
        <v>100.36583557174168</v>
      </c>
      <c r="G42" s="518">
        <v>102.92664752735364</v>
      </c>
      <c r="H42" s="518">
        <v>100.31469239368678</v>
      </c>
      <c r="I42" s="518">
        <v>103.62592327684371</v>
      </c>
      <c r="J42" s="518">
        <v>103.47678574695345</v>
      </c>
      <c r="K42" s="518">
        <v>103.66587393671733</v>
      </c>
      <c r="L42" s="518">
        <v>101.6749374334687</v>
      </c>
      <c r="M42" s="518">
        <v>105.760615274117</v>
      </c>
      <c r="N42" s="518">
        <v>100.3207593179644</v>
      </c>
      <c r="O42" s="518">
        <v>99.101230035771366</v>
      </c>
      <c r="P42" s="518">
        <v>119.55933513722459</v>
      </c>
      <c r="Q42" s="518">
        <v>117.93816668383874</v>
      </c>
    </row>
    <row r="43" spans="1:17" s="283" customFormat="1">
      <c r="A43" s="292" t="s">
        <v>611</v>
      </c>
      <c r="B43" s="517">
        <v>101.30993149381398</v>
      </c>
      <c r="C43" s="518">
        <v>103.12757302246689</v>
      </c>
      <c r="D43" s="517">
        <v>100.70618178583925</v>
      </c>
      <c r="E43" s="518">
        <v>102.46030204095476</v>
      </c>
      <c r="F43" s="517">
        <v>100.03914161810205</v>
      </c>
      <c r="G43" s="518">
        <v>101.50741027658894</v>
      </c>
      <c r="H43" s="518">
        <v>100.71596882776683</v>
      </c>
      <c r="I43" s="518">
        <v>103.19636058992742</v>
      </c>
      <c r="J43" s="518">
        <v>104.46279733368382</v>
      </c>
      <c r="K43" s="518">
        <v>103.23818161004372</v>
      </c>
      <c r="L43" s="518">
        <v>100.98160444259415</v>
      </c>
      <c r="M43" s="518">
        <v>105.3190923348963</v>
      </c>
      <c r="N43" s="518">
        <v>100.00143093246714</v>
      </c>
      <c r="O43" s="518">
        <v>97.777622576434112</v>
      </c>
      <c r="P43" s="518">
        <v>117.79300129605627</v>
      </c>
      <c r="Q43" s="518">
        <v>117.67605393187665</v>
      </c>
    </row>
    <row r="44" spans="1:17" s="283" customFormat="1">
      <c r="A44" s="292" t="s">
        <v>612</v>
      </c>
      <c r="B44" s="517">
        <v>100.40044839214417</v>
      </c>
      <c r="C44" s="518">
        <v>101.89536954153408</v>
      </c>
      <c r="D44" s="517">
        <v>99.452660983480229</v>
      </c>
      <c r="E44" s="518">
        <v>101.03416941568983</v>
      </c>
      <c r="F44" s="517">
        <v>97.897249663509157</v>
      </c>
      <c r="G44" s="518">
        <v>100.61512997748065</v>
      </c>
      <c r="H44" s="518">
        <v>99.476623221144933</v>
      </c>
      <c r="I44" s="518">
        <v>101.38376790998277</v>
      </c>
      <c r="J44" s="518">
        <v>103.84083077858573</v>
      </c>
      <c r="K44" s="518">
        <v>102.1222397702829</v>
      </c>
      <c r="L44" s="518">
        <v>100.56414258551543</v>
      </c>
      <c r="M44" s="518">
        <v>104.81277214007349</v>
      </c>
      <c r="N44" s="518">
        <v>97.990275994402211</v>
      </c>
      <c r="O44" s="518">
        <v>97.655734339213296</v>
      </c>
      <c r="P44" s="518">
        <v>109.76040353089533</v>
      </c>
      <c r="Q44" s="518">
        <v>116.85082474872574</v>
      </c>
    </row>
    <row r="45" spans="1:17" s="283" customFormat="1">
      <c r="A45" s="292" t="s">
        <v>613</v>
      </c>
      <c r="B45" s="517">
        <v>100.69702461430057</v>
      </c>
      <c r="C45" s="518">
        <v>102.63248489203502</v>
      </c>
      <c r="D45" s="517">
        <v>99.514112535119054</v>
      </c>
      <c r="E45" s="518">
        <v>101.96893930887705</v>
      </c>
      <c r="F45" s="517">
        <v>98.743211095650622</v>
      </c>
      <c r="G45" s="518">
        <v>100.81843583844403</v>
      </c>
      <c r="H45" s="518">
        <v>99.526223083421115</v>
      </c>
      <c r="I45" s="518">
        <v>102.86045458816639</v>
      </c>
      <c r="J45" s="518">
        <v>102.8623546777564</v>
      </c>
      <c r="K45" s="518">
        <v>102.49226892902128</v>
      </c>
      <c r="L45" s="518">
        <v>101.94257525490265</v>
      </c>
      <c r="M45" s="518">
        <v>105.55934416431545</v>
      </c>
      <c r="N45" s="518">
        <v>98.686693335346064</v>
      </c>
      <c r="O45" s="518">
        <v>98.582113231171576</v>
      </c>
      <c r="P45" s="518">
        <v>118.17409766454352</v>
      </c>
      <c r="Q45" s="518">
        <v>121.0454149256839</v>
      </c>
    </row>
    <row r="46" spans="1:17" s="283" customFormat="1">
      <c r="A46" s="402" t="s">
        <v>614</v>
      </c>
      <c r="B46" s="519">
        <v>100.84916729445294</v>
      </c>
      <c r="C46" s="520">
        <v>102.78412998348931</v>
      </c>
      <c r="D46" s="519">
        <v>99.856753766789723</v>
      </c>
      <c r="E46" s="520">
        <v>101.60867723818802</v>
      </c>
      <c r="F46" s="519">
        <v>100.41907538387636</v>
      </c>
      <c r="G46" s="520">
        <v>101.18379690160337</v>
      </c>
      <c r="H46" s="520">
        <v>99.848118601287041</v>
      </c>
      <c r="I46" s="520">
        <v>101.94869482573425</v>
      </c>
      <c r="J46" s="520">
        <v>104.40211211538424</v>
      </c>
      <c r="K46" s="520">
        <v>104.30733150815273</v>
      </c>
      <c r="L46" s="520">
        <v>101.00437094696511</v>
      </c>
      <c r="M46" s="520">
        <v>106.33488151981747</v>
      </c>
      <c r="N46" s="520">
        <v>99.940808701120929</v>
      </c>
      <c r="O46" s="520">
        <v>97.967106695574941</v>
      </c>
      <c r="P46" s="520">
        <v>126.17579028527371</v>
      </c>
      <c r="Q46" s="520">
        <v>124.75404792055751</v>
      </c>
    </row>
    <row r="47" spans="1:17" s="283" customFormat="1">
      <c r="A47" s="292" t="s">
        <v>615</v>
      </c>
      <c r="B47" s="517">
        <v>100.89283770438999</v>
      </c>
      <c r="C47" s="518">
        <v>103.70382163916723</v>
      </c>
      <c r="D47" s="517">
        <v>100.16410545062982</v>
      </c>
      <c r="E47" s="518">
        <v>103.30274807362333</v>
      </c>
      <c r="F47" s="517">
        <v>99.476199671719613</v>
      </c>
      <c r="G47" s="518">
        <v>103.02439172923212</v>
      </c>
      <c r="H47" s="518">
        <v>100.17554145177938</v>
      </c>
      <c r="I47" s="518">
        <v>103.51965841484991</v>
      </c>
      <c r="J47" s="518">
        <v>103.19127766397811</v>
      </c>
      <c r="K47" s="518">
        <v>102.59388499672184</v>
      </c>
      <c r="L47" s="518">
        <v>101.17006546831288</v>
      </c>
      <c r="M47" s="518">
        <v>105.9891792696634</v>
      </c>
      <c r="N47" s="518">
        <v>100.45153778434101</v>
      </c>
      <c r="O47" s="518">
        <v>97.991470317340486</v>
      </c>
      <c r="P47" s="518">
        <v>108.2434013782343</v>
      </c>
      <c r="Q47" s="518">
        <v>112.95126022983378</v>
      </c>
    </row>
    <row r="48" spans="1:17" s="283" customFormat="1">
      <c r="A48" s="292" t="s">
        <v>616</v>
      </c>
      <c r="B48" s="517">
        <v>99.738532420552573</v>
      </c>
      <c r="C48" s="518">
        <v>101.5754537808393</v>
      </c>
      <c r="D48" s="517">
        <v>98.781432573961567</v>
      </c>
      <c r="E48" s="518">
        <v>100.32456670646542</v>
      </c>
      <c r="F48" s="517">
        <v>99.186305545784975</v>
      </c>
      <c r="G48" s="518">
        <v>99.659592844852497</v>
      </c>
      <c r="H48" s="518">
        <v>98.774119135068005</v>
      </c>
      <c r="I48" s="518">
        <v>100.92414348241137</v>
      </c>
      <c r="J48" s="518">
        <v>103.29518031588411</v>
      </c>
      <c r="K48" s="518">
        <v>101.21245327816662</v>
      </c>
      <c r="L48" s="518">
        <v>99.893790843668199</v>
      </c>
      <c r="M48" s="518">
        <v>106.76810091701421</v>
      </c>
      <c r="N48" s="518">
        <v>99.227768906573118</v>
      </c>
      <c r="O48" s="518">
        <v>96.17717439446281</v>
      </c>
      <c r="P48" s="518">
        <v>113.09171597633136</v>
      </c>
      <c r="Q48" s="518">
        <v>109.61071966676603</v>
      </c>
    </row>
    <row r="49" spans="1:17" s="283" customFormat="1">
      <c r="A49" s="292" t="s">
        <v>617</v>
      </c>
      <c r="B49" s="517">
        <v>101.15902707983899</v>
      </c>
      <c r="C49" s="518">
        <v>103.14565796650858</v>
      </c>
      <c r="D49" s="517">
        <v>100.50794972216683</v>
      </c>
      <c r="E49" s="518">
        <v>102.49996269994274</v>
      </c>
      <c r="F49" s="517">
        <v>100.35079741449313</v>
      </c>
      <c r="G49" s="518">
        <v>102.16001016747191</v>
      </c>
      <c r="H49" s="518">
        <v>100.51061073640035</v>
      </c>
      <c r="I49" s="518">
        <v>102.82426588453681</v>
      </c>
      <c r="J49" s="518">
        <v>103.99935361045851</v>
      </c>
      <c r="K49" s="518">
        <v>103.34120424929472</v>
      </c>
      <c r="L49" s="518">
        <v>101.01106558069426</v>
      </c>
      <c r="M49" s="518">
        <v>105.47737824892853</v>
      </c>
      <c r="N49" s="518">
        <v>100.32696649582226</v>
      </c>
      <c r="O49" s="518">
        <v>99.393004544387054</v>
      </c>
      <c r="P49" s="518">
        <v>114.03771967423917</v>
      </c>
      <c r="Q49" s="518">
        <v>112.97082546692533</v>
      </c>
    </row>
    <row r="50" spans="1:17" s="283" customFormat="1">
      <c r="A50" s="292" t="s">
        <v>618</v>
      </c>
      <c r="B50" s="517">
        <v>100.81954144044261</v>
      </c>
      <c r="C50" s="518">
        <v>102.90677353714581</v>
      </c>
      <c r="D50" s="517">
        <v>100.39032053176176</v>
      </c>
      <c r="E50" s="518">
        <v>102.70780344978698</v>
      </c>
      <c r="F50" s="517">
        <v>98.212859078120118</v>
      </c>
      <c r="G50" s="518">
        <v>101.69493731019297</v>
      </c>
      <c r="H50" s="518">
        <v>100.42867084203202</v>
      </c>
      <c r="I50" s="518">
        <v>103.62483893450812</v>
      </c>
      <c r="J50" s="518">
        <v>104.00140469583883</v>
      </c>
      <c r="K50" s="518">
        <v>102.0311607225527</v>
      </c>
      <c r="L50" s="518">
        <v>100.3156524208119</v>
      </c>
      <c r="M50" s="518">
        <v>104.15649323070157</v>
      </c>
      <c r="N50" s="518">
        <v>98.234233528005333</v>
      </c>
      <c r="O50" s="518">
        <v>94.763458296394333</v>
      </c>
      <c r="P50" s="518">
        <v>109.96752435673245</v>
      </c>
      <c r="Q50" s="518">
        <v>110.58421201588374</v>
      </c>
    </row>
    <row r="51" spans="1:17" s="283" customFormat="1">
      <c r="A51" s="402" t="s">
        <v>619</v>
      </c>
      <c r="B51" s="519">
        <v>100.94494067986912</v>
      </c>
      <c r="C51" s="520">
        <v>103.46823651197603</v>
      </c>
      <c r="D51" s="519">
        <v>100.00817165974192</v>
      </c>
      <c r="E51" s="520">
        <v>103.0584318135696</v>
      </c>
      <c r="F51" s="519">
        <v>99.378438396214833</v>
      </c>
      <c r="G51" s="520">
        <v>103.48806867998039</v>
      </c>
      <c r="H51" s="520">
        <v>100.01994527151021</v>
      </c>
      <c r="I51" s="520">
        <v>102.6541953455593</v>
      </c>
      <c r="J51" s="520">
        <v>102.79499434515633</v>
      </c>
      <c r="K51" s="520">
        <v>102.49979370823432</v>
      </c>
      <c r="L51" s="520">
        <v>101.66973707573403</v>
      </c>
      <c r="M51" s="520">
        <v>105.46476952077863</v>
      </c>
      <c r="N51" s="520">
        <v>99.133519128451979</v>
      </c>
      <c r="O51" s="520">
        <v>98.413843336989132</v>
      </c>
      <c r="P51" s="520">
        <v>114.94540491355778</v>
      </c>
      <c r="Q51" s="520">
        <v>120.64045623832504</v>
      </c>
    </row>
    <row r="52" spans="1:17" s="283" customFormat="1">
      <c r="A52" s="292" t="s">
        <v>620</v>
      </c>
      <c r="B52" s="517">
        <v>101.42335249785199</v>
      </c>
      <c r="C52" s="518">
        <v>102.7342676273513</v>
      </c>
      <c r="D52" s="517">
        <v>100.70386424989462</v>
      </c>
      <c r="E52" s="518">
        <v>102.18634257032105</v>
      </c>
      <c r="F52" s="517">
        <v>98.926614077772072</v>
      </c>
      <c r="G52" s="518">
        <v>101.3683241498222</v>
      </c>
      <c r="H52" s="518">
        <v>100.73507690533465</v>
      </c>
      <c r="I52" s="518">
        <v>102.88170588589874</v>
      </c>
      <c r="J52" s="518">
        <v>104.66316870677981</v>
      </c>
      <c r="K52" s="518">
        <v>104.09387953560201</v>
      </c>
      <c r="L52" s="518">
        <v>101.39117805488294</v>
      </c>
      <c r="M52" s="518">
        <v>104.2566553161839</v>
      </c>
      <c r="N52" s="518">
        <v>99.14471051382516</v>
      </c>
      <c r="O52" s="518">
        <v>98.033580136030324</v>
      </c>
      <c r="P52" s="518">
        <v>119.67635686667622</v>
      </c>
      <c r="Q52" s="518">
        <v>117.06437688902255</v>
      </c>
    </row>
    <row r="53" spans="1:17" s="283" customFormat="1">
      <c r="A53" s="292" t="s">
        <v>621</v>
      </c>
      <c r="B53" s="517">
        <v>100.80511386428867</v>
      </c>
      <c r="C53" s="518">
        <v>103.1201844112376</v>
      </c>
      <c r="D53" s="517">
        <v>100.04156775763759</v>
      </c>
      <c r="E53" s="518">
        <v>102.81191421214923</v>
      </c>
      <c r="F53" s="517">
        <v>100.02062430999553</v>
      </c>
      <c r="G53" s="518">
        <v>103.86783183623605</v>
      </c>
      <c r="H53" s="518">
        <v>100.04197392252424</v>
      </c>
      <c r="I53" s="518">
        <v>101.92037033610872</v>
      </c>
      <c r="J53" s="518">
        <v>104.00092190785215</v>
      </c>
      <c r="K53" s="518">
        <v>102.55345249737131</v>
      </c>
      <c r="L53" s="518">
        <v>100.97125966034876</v>
      </c>
      <c r="M53" s="518">
        <v>104.77225685355845</v>
      </c>
      <c r="N53" s="518">
        <v>99.87644894842785</v>
      </c>
      <c r="O53" s="518">
        <v>98.360101330514965</v>
      </c>
      <c r="P53" s="518">
        <v>106.68002672010688</v>
      </c>
      <c r="Q53" s="518">
        <v>99.237080308216846</v>
      </c>
    </row>
    <row r="54" spans="1:17" s="283" customFormat="1">
      <c r="A54" s="292" t="s">
        <v>622</v>
      </c>
      <c r="B54" s="517">
        <v>101.37818919576218</v>
      </c>
      <c r="C54" s="518">
        <v>103.72277335212092</v>
      </c>
      <c r="D54" s="517">
        <v>100.61654397644915</v>
      </c>
      <c r="E54" s="518">
        <v>103.23109473356375</v>
      </c>
      <c r="F54" s="517">
        <v>100.7137981183035</v>
      </c>
      <c r="G54" s="518">
        <v>102.6519729553594</v>
      </c>
      <c r="H54" s="518">
        <v>100.61485601546411</v>
      </c>
      <c r="I54" s="518">
        <v>103.72748505267467</v>
      </c>
      <c r="J54" s="518">
        <v>104.69616800666557</v>
      </c>
      <c r="K54" s="518">
        <v>103.68836989220907</v>
      </c>
      <c r="L54" s="518">
        <v>101.43653009905667</v>
      </c>
      <c r="M54" s="518">
        <v>105.50712572454862</v>
      </c>
      <c r="N54" s="518">
        <v>100.9532403609516</v>
      </c>
      <c r="O54" s="518">
        <v>99.400157000481173</v>
      </c>
      <c r="P54" s="518">
        <v>113.09794988610477</v>
      </c>
      <c r="Q54" s="518">
        <v>115.89607751848736</v>
      </c>
    </row>
    <row r="55" spans="1:17" s="283" customFormat="1">
      <c r="A55" s="292" t="s">
        <v>623</v>
      </c>
      <c r="B55" s="517">
        <v>100.86919400320109</v>
      </c>
      <c r="C55" s="518">
        <v>103.76549625675591</v>
      </c>
      <c r="D55" s="517">
        <v>100.21191082811059</v>
      </c>
      <c r="E55" s="518">
        <v>103.40569910153393</v>
      </c>
      <c r="F55" s="517">
        <v>100.49651324965131</v>
      </c>
      <c r="G55" s="518">
        <v>104.08823017063193</v>
      </c>
      <c r="H55" s="518">
        <v>100.2067055237906</v>
      </c>
      <c r="I55" s="518">
        <v>102.78917091974557</v>
      </c>
      <c r="J55" s="518">
        <v>103.79111314075382</v>
      </c>
      <c r="K55" s="518">
        <v>102.51122164910065</v>
      </c>
      <c r="L55" s="518">
        <v>100.75905495599061</v>
      </c>
      <c r="M55" s="518">
        <v>105.8950285200342</v>
      </c>
      <c r="N55" s="518">
        <v>100.67946269217522</v>
      </c>
      <c r="O55" s="518">
        <v>100.0503120883908</v>
      </c>
      <c r="P55" s="518">
        <v>115.3460233141508</v>
      </c>
      <c r="Q55" s="518">
        <v>115.17508282109863</v>
      </c>
    </row>
    <row r="56" spans="1:17" s="283" customFormat="1">
      <c r="A56" s="402" t="s">
        <v>624</v>
      </c>
      <c r="B56" s="519">
        <v>104.47527075515512</v>
      </c>
      <c r="C56" s="520">
        <v>105.4156107757703</v>
      </c>
      <c r="D56" s="519">
        <v>104.06659497935861</v>
      </c>
      <c r="E56" s="520">
        <v>104.64497788290952</v>
      </c>
      <c r="F56" s="519">
        <v>100.30068082730182</v>
      </c>
      <c r="G56" s="520">
        <v>102.55947431822088</v>
      </c>
      <c r="H56" s="520">
        <v>104.14158202839758</v>
      </c>
      <c r="I56" s="520">
        <v>106.79671146807601</v>
      </c>
      <c r="J56" s="520">
        <v>105.55978119033556</v>
      </c>
      <c r="K56" s="520">
        <v>104.53574037750752</v>
      </c>
      <c r="L56" s="520">
        <v>104.67901616595327</v>
      </c>
      <c r="M56" s="520">
        <v>109.13813160380903</v>
      </c>
      <c r="N56" s="520">
        <v>100.73107049608355</v>
      </c>
      <c r="O56" s="520">
        <v>97.194608080466139</v>
      </c>
      <c r="P56" s="520">
        <v>112.15053763440861</v>
      </c>
      <c r="Q56" s="520">
        <v>109.28529690689648</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B3:C4"/>
    <mergeCell ref="A3:A5"/>
    <mergeCell ref="D4:E4"/>
    <mergeCell ref="F4:G4"/>
    <mergeCell ref="N3:O4"/>
    <mergeCell ref="P3:Q4"/>
    <mergeCell ref="H4:I4"/>
    <mergeCell ref="D3:I3"/>
    <mergeCell ref="J3:K4"/>
    <mergeCell ref="L3:M4"/>
  </mergeCells>
  <phoneticPr fontId="2"/>
  <pageMargins left="0.78740157480314965" right="0.78740157480314965" top="0.59055118110236227" bottom="0.59055118110236227" header="0.51181102362204722" footer="0.47244094488188981"/>
  <pageSetup paperSize="8" orientation="landscape" horizontalDpi="4294967292"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Z93"/>
  <sheetViews>
    <sheetView zoomScaleNormal="100" workbookViewId="0">
      <pane xSplit="2" ySplit="9" topLeftCell="C10" activePane="bottomRight" state="frozen"/>
      <selection sqref="A1:R1"/>
      <selection pane="topRight" sqref="A1:R1"/>
      <selection pane="bottomLeft" sqref="A1:R1"/>
      <selection pane="bottomRight"/>
    </sheetView>
  </sheetViews>
  <sheetFormatPr defaultColWidth="9" defaultRowHeight="13.2"/>
  <cols>
    <col min="1" max="1" width="13.88671875" style="187" bestFit="1" customWidth="1"/>
    <col min="2" max="2" width="15.33203125" style="187" customWidth="1"/>
    <col min="3" max="14" width="15.21875" style="186" customWidth="1"/>
    <col min="15" max="16" width="14.109375" style="186" customWidth="1"/>
    <col min="17" max="18" width="14.109375" style="187" customWidth="1"/>
    <col min="19" max="26" width="14.109375" style="186" customWidth="1"/>
    <col min="27" max="16384" width="9" style="186"/>
  </cols>
  <sheetData>
    <row r="1" spans="1:26" ht="20.25" customHeight="1">
      <c r="C1" s="184" t="s">
        <v>128</v>
      </c>
      <c r="D1" s="184"/>
      <c r="E1" s="184"/>
      <c r="F1" s="184"/>
      <c r="G1" s="184"/>
      <c r="H1" s="184"/>
      <c r="I1" s="184"/>
      <c r="J1" s="184"/>
      <c r="K1" s="184"/>
      <c r="L1" s="184"/>
      <c r="M1" s="218"/>
      <c r="N1" s="218"/>
      <c r="O1" s="184" t="s">
        <v>129</v>
      </c>
      <c r="P1" s="184"/>
      <c r="Q1" s="184"/>
      <c r="R1" s="184"/>
      <c r="S1" s="184"/>
      <c r="T1" s="184"/>
      <c r="U1" s="184"/>
      <c r="V1" s="184"/>
      <c r="W1" s="184"/>
      <c r="X1" s="184"/>
    </row>
    <row r="2" spans="1:26" ht="13.5" customHeight="1">
      <c r="N2" s="189" t="s">
        <v>719</v>
      </c>
      <c r="Z2" s="189" t="s">
        <v>719</v>
      </c>
    </row>
    <row r="3" spans="1:26" ht="12" customHeight="1">
      <c r="A3" s="796" t="s">
        <v>572</v>
      </c>
      <c r="B3" s="797"/>
      <c r="C3" s="792" t="s">
        <v>626</v>
      </c>
      <c r="D3" s="824"/>
      <c r="E3" s="824"/>
      <c r="F3" s="793"/>
      <c r="G3" s="219" t="s">
        <v>627</v>
      </c>
      <c r="H3" s="219" t="s">
        <v>628</v>
      </c>
      <c r="I3" s="792" t="s">
        <v>629</v>
      </c>
      <c r="J3" s="824"/>
      <c r="K3" s="824"/>
      <c r="L3" s="824"/>
      <c r="M3" s="824"/>
      <c r="N3" s="793"/>
      <c r="O3" s="792" t="s">
        <v>630</v>
      </c>
      <c r="P3" s="824"/>
      <c r="Q3" s="824"/>
      <c r="R3" s="793"/>
      <c r="S3" s="219" t="s">
        <v>237</v>
      </c>
      <c r="T3" s="219" t="s">
        <v>632</v>
      </c>
      <c r="U3" s="792" t="s">
        <v>633</v>
      </c>
      <c r="V3" s="852"/>
      <c r="W3" s="852"/>
      <c r="X3" s="852"/>
      <c r="Y3" s="852"/>
      <c r="Z3" s="853"/>
    </row>
    <row r="4" spans="1:26" ht="12" customHeight="1">
      <c r="A4" s="798"/>
      <c r="B4" s="799"/>
      <c r="C4" s="792" t="s">
        <v>560</v>
      </c>
      <c r="D4" s="793"/>
      <c r="E4" s="849" t="s">
        <v>573</v>
      </c>
      <c r="F4" s="849" t="s">
        <v>479</v>
      </c>
      <c r="G4" s="777" t="s">
        <v>248</v>
      </c>
      <c r="H4" s="777" t="s">
        <v>569</v>
      </c>
      <c r="I4" s="792" t="s">
        <v>560</v>
      </c>
      <c r="J4" s="793"/>
      <c r="K4" s="849" t="s">
        <v>573</v>
      </c>
      <c r="L4" s="849" t="s">
        <v>479</v>
      </c>
      <c r="M4" s="777" t="s">
        <v>248</v>
      </c>
      <c r="N4" s="777" t="s">
        <v>569</v>
      </c>
      <c r="O4" s="792" t="s">
        <v>560</v>
      </c>
      <c r="P4" s="793"/>
      <c r="Q4" s="849" t="s">
        <v>573</v>
      </c>
      <c r="R4" s="849" t="s">
        <v>479</v>
      </c>
      <c r="S4" s="777" t="s">
        <v>248</v>
      </c>
      <c r="T4" s="777" t="s">
        <v>569</v>
      </c>
      <c r="U4" s="792" t="s">
        <v>560</v>
      </c>
      <c r="V4" s="793"/>
      <c r="W4" s="849" t="s">
        <v>573</v>
      </c>
      <c r="X4" s="849" t="s">
        <v>479</v>
      </c>
      <c r="Y4" s="777" t="s">
        <v>248</v>
      </c>
      <c r="Z4" s="777" t="s">
        <v>569</v>
      </c>
    </row>
    <row r="5" spans="1:26" ht="12" customHeight="1">
      <c r="A5" s="800"/>
      <c r="B5" s="801"/>
      <c r="C5" s="192" t="s">
        <v>565</v>
      </c>
      <c r="D5" s="194" t="s">
        <v>566</v>
      </c>
      <c r="E5" s="795"/>
      <c r="F5" s="854"/>
      <c r="G5" s="851"/>
      <c r="H5" s="851"/>
      <c r="I5" s="192" t="s">
        <v>565</v>
      </c>
      <c r="J5" s="194" t="s">
        <v>566</v>
      </c>
      <c r="K5" s="795"/>
      <c r="L5" s="795"/>
      <c r="M5" s="851"/>
      <c r="N5" s="851"/>
      <c r="O5" s="194" t="s">
        <v>565</v>
      </c>
      <c r="P5" s="192" t="s">
        <v>566</v>
      </c>
      <c r="Q5" s="854"/>
      <c r="R5" s="795"/>
      <c r="S5" s="851"/>
      <c r="T5" s="851"/>
      <c r="U5" s="220" t="s">
        <v>565</v>
      </c>
      <c r="V5" s="192" t="s">
        <v>566</v>
      </c>
      <c r="W5" s="854"/>
      <c r="X5" s="795"/>
      <c r="Y5" s="851"/>
      <c r="Z5" s="851"/>
    </row>
    <row r="6" spans="1:26" ht="13.5" customHeight="1">
      <c r="A6" s="595"/>
      <c r="B6" s="596"/>
      <c r="C6" s="195" t="s">
        <v>564</v>
      </c>
      <c r="D6" s="196" t="s">
        <v>564</v>
      </c>
      <c r="E6" s="195" t="s">
        <v>564</v>
      </c>
      <c r="F6" s="196" t="s">
        <v>564</v>
      </c>
      <c r="G6" s="197" t="s">
        <v>631</v>
      </c>
      <c r="H6" s="196" t="s">
        <v>631</v>
      </c>
      <c r="I6" s="195" t="s">
        <v>563</v>
      </c>
      <c r="J6" s="196" t="s">
        <v>563</v>
      </c>
      <c r="K6" s="195" t="s">
        <v>563</v>
      </c>
      <c r="L6" s="195" t="s">
        <v>575</v>
      </c>
      <c r="M6" s="196" t="s">
        <v>226</v>
      </c>
      <c r="N6" s="195" t="s">
        <v>563</v>
      </c>
      <c r="O6" s="196" t="s">
        <v>564</v>
      </c>
      <c r="P6" s="195" t="s">
        <v>564</v>
      </c>
      <c r="Q6" s="196" t="s">
        <v>564</v>
      </c>
      <c r="R6" s="195" t="s">
        <v>564</v>
      </c>
      <c r="S6" s="196" t="s">
        <v>631</v>
      </c>
      <c r="T6" s="195" t="s">
        <v>631</v>
      </c>
      <c r="U6" s="196" t="s">
        <v>631</v>
      </c>
      <c r="V6" s="195" t="s">
        <v>631</v>
      </c>
      <c r="W6" s="196" t="s">
        <v>631</v>
      </c>
      <c r="X6" s="195" t="s">
        <v>631</v>
      </c>
      <c r="Y6" s="196" t="s">
        <v>631</v>
      </c>
      <c r="Z6" s="195" t="s">
        <v>631</v>
      </c>
    </row>
    <row r="7" spans="1:26" s="200" customFormat="1" ht="17.25" customHeight="1">
      <c r="A7" s="582" t="s">
        <v>720</v>
      </c>
      <c r="B7" s="583"/>
      <c r="C7" s="221">
        <v>49708.829029181252</v>
      </c>
      <c r="D7" s="222">
        <v>1192.7556704692231</v>
      </c>
      <c r="E7" s="221">
        <v>1174.5773740916388</v>
      </c>
      <c r="F7" s="222">
        <v>981.10213751191486</v>
      </c>
      <c r="G7" s="223">
        <v>20717.820979776094</v>
      </c>
      <c r="H7" s="224">
        <v>70570.516522589358</v>
      </c>
      <c r="I7" s="225">
        <v>11.544961407085015</v>
      </c>
      <c r="J7" s="225">
        <v>1.4787582093032887</v>
      </c>
      <c r="K7" s="225">
        <v>1.6981580684111606</v>
      </c>
      <c r="L7" s="225">
        <v>1.2527320175950785</v>
      </c>
      <c r="M7" s="225">
        <v>31.172345002770886</v>
      </c>
      <c r="N7" s="225">
        <v>6.3873898800218045</v>
      </c>
      <c r="O7" s="221">
        <v>4305.6730357431506</v>
      </c>
      <c r="P7" s="221">
        <v>806.59276341815576</v>
      </c>
      <c r="Q7" s="221">
        <v>691.67729196764515</v>
      </c>
      <c r="R7" s="221">
        <v>783.17000262783836</v>
      </c>
      <c r="S7" s="223">
        <v>664.62182995647265</v>
      </c>
      <c r="T7" s="223">
        <v>11048.412238513371</v>
      </c>
      <c r="U7" s="223">
        <v>394269.75635492161</v>
      </c>
      <c r="V7" s="223">
        <v>8072.7891026752186</v>
      </c>
      <c r="W7" s="224">
        <v>8047.2325363041437</v>
      </c>
      <c r="X7" s="223">
        <v>6471.4729833869596</v>
      </c>
      <c r="Y7" s="224">
        <v>14094.813855861556</v>
      </c>
      <c r="Z7" s="223">
        <v>50730.094882574929</v>
      </c>
    </row>
    <row r="8" spans="1:26" s="200" customFormat="1" ht="17.25" customHeight="1">
      <c r="A8" s="582" t="s">
        <v>721</v>
      </c>
      <c r="B8" s="583"/>
      <c r="C8" s="221">
        <v>51088.123033185919</v>
      </c>
      <c r="D8" s="222">
        <v>1201.5404778301504</v>
      </c>
      <c r="E8" s="221">
        <v>1172.1225291314481</v>
      </c>
      <c r="F8" s="222">
        <v>947.06786010108976</v>
      </c>
      <c r="G8" s="223">
        <v>20486.679464806093</v>
      </c>
      <c r="H8" s="224">
        <v>72090.549922570935</v>
      </c>
      <c r="I8" s="225">
        <v>11.444912571221758</v>
      </c>
      <c r="J8" s="225">
        <v>1.4626704542729105</v>
      </c>
      <c r="K8" s="225">
        <v>1.6587653158763505</v>
      </c>
      <c r="L8" s="225">
        <v>1.2424532622483375</v>
      </c>
      <c r="M8" s="225">
        <v>30.809785695710389</v>
      </c>
      <c r="N8" s="225">
        <v>6.4213972982549778</v>
      </c>
      <c r="O8" s="221">
        <v>4463.8281607888421</v>
      </c>
      <c r="P8" s="221">
        <v>821.47039636992781</v>
      </c>
      <c r="Q8" s="221">
        <v>706.62348550023682</v>
      </c>
      <c r="R8" s="221">
        <v>762.25632696016282</v>
      </c>
      <c r="S8" s="223">
        <v>664.94066746002807</v>
      </c>
      <c r="T8" s="223">
        <v>11226.614173547809</v>
      </c>
      <c r="U8" s="223">
        <v>402174.198997189</v>
      </c>
      <c r="V8" s="223">
        <v>8075.053658025281</v>
      </c>
      <c r="W8" s="224">
        <v>7985.6606735392852</v>
      </c>
      <c r="X8" s="223">
        <v>6196.5623119262054</v>
      </c>
      <c r="Y8" s="224">
        <v>12487.617673483073</v>
      </c>
      <c r="Z8" s="223">
        <v>51338.508335905848</v>
      </c>
    </row>
    <row r="9" spans="1:26" s="200" customFormat="1" ht="17.25" customHeight="1">
      <c r="A9" s="584" t="s">
        <v>722</v>
      </c>
      <c r="B9" s="585"/>
      <c r="C9" s="226">
        <v>52186.895384235308</v>
      </c>
      <c r="D9" s="226">
        <v>1232.7264466562353</v>
      </c>
      <c r="E9" s="226">
        <v>1163.0671419552639</v>
      </c>
      <c r="F9" s="226">
        <v>978.5848512666073</v>
      </c>
      <c r="G9" s="228">
        <v>20391.053430436186</v>
      </c>
      <c r="H9" s="228">
        <v>73298.554867013052</v>
      </c>
      <c r="I9" s="230">
        <v>11.368608908918402</v>
      </c>
      <c r="J9" s="230">
        <v>1.449908804093037</v>
      </c>
      <c r="K9" s="230">
        <v>1.6156155481823093</v>
      </c>
      <c r="L9" s="230">
        <v>1.2323010676593205</v>
      </c>
      <c r="M9" s="230">
        <v>30.648328890588953</v>
      </c>
      <c r="N9" s="230">
        <v>6.4953892965043378</v>
      </c>
      <c r="O9" s="226">
        <v>4590.4380916205091</v>
      </c>
      <c r="P9" s="226">
        <v>850.20964296257523</v>
      </c>
      <c r="Q9" s="226">
        <v>719.89103055105102</v>
      </c>
      <c r="R9" s="226">
        <v>794.1118261995573</v>
      </c>
      <c r="S9" s="228">
        <v>665.32349947137175</v>
      </c>
      <c r="T9" s="228">
        <v>11284.705430429021</v>
      </c>
      <c r="U9" s="228">
        <v>409002.86390253919</v>
      </c>
      <c r="V9" s="228">
        <v>8225.3552043678501</v>
      </c>
      <c r="W9" s="228">
        <v>7867.9697827551117</v>
      </c>
      <c r="X9" s="228">
        <v>6367.7038631683472</v>
      </c>
      <c r="Y9" s="228">
        <v>12413.255845655474</v>
      </c>
      <c r="Z9" s="228">
        <v>52345.704491333243</v>
      </c>
    </row>
    <row r="10" spans="1:26" ht="19.5" customHeight="1">
      <c r="A10" s="856" t="s">
        <v>543</v>
      </c>
      <c r="B10" s="204" t="s">
        <v>544</v>
      </c>
      <c r="C10" s="231">
        <v>50961.955987095076</v>
      </c>
      <c r="D10" s="232">
        <v>1127.5842449708491</v>
      </c>
      <c r="E10" s="231">
        <v>1167.5413532871755</v>
      </c>
      <c r="F10" s="232">
        <v>883.02475871196646</v>
      </c>
      <c r="G10" s="233">
        <v>15305.026514965391</v>
      </c>
      <c r="H10" s="234">
        <v>71587.832753743452</v>
      </c>
      <c r="I10" s="235">
        <v>9.1320631591496841</v>
      </c>
      <c r="J10" s="236">
        <v>1.3976275509011025</v>
      </c>
      <c r="K10" s="235">
        <v>1.6357024130929074</v>
      </c>
      <c r="L10" s="235">
        <v>1.200673021472404</v>
      </c>
      <c r="M10" s="236">
        <v>23.153994812045021</v>
      </c>
      <c r="N10" s="235">
        <v>6.0754010202099034</v>
      </c>
      <c r="O10" s="232">
        <v>5580.5522913006562</v>
      </c>
      <c r="P10" s="231">
        <v>806.78450009364349</v>
      </c>
      <c r="Q10" s="232">
        <v>713.78592092402789</v>
      </c>
      <c r="R10" s="231">
        <v>735.44149232994289</v>
      </c>
      <c r="S10" s="234">
        <v>661.01019021579418</v>
      </c>
      <c r="T10" s="233">
        <v>11783.227562362643</v>
      </c>
      <c r="U10" s="234">
        <v>445014.62259267463</v>
      </c>
      <c r="V10" s="233">
        <v>8446.2788686673757</v>
      </c>
      <c r="W10" s="234">
        <v>8288.0808643915479</v>
      </c>
      <c r="X10" s="233">
        <v>6482.2643446671636</v>
      </c>
      <c r="Y10" s="234">
        <v>5023.2408077909895</v>
      </c>
      <c r="Z10" s="233">
        <v>52780.525027744574</v>
      </c>
    </row>
    <row r="11" spans="1:26" ht="19.5" customHeight="1">
      <c r="A11" s="778"/>
      <c r="B11" s="587" t="s">
        <v>435</v>
      </c>
      <c r="C11" s="231">
        <v>50937.219306554907</v>
      </c>
      <c r="D11" s="232">
        <v>1163.3558874134296</v>
      </c>
      <c r="E11" s="231">
        <v>1229.1291848088617</v>
      </c>
      <c r="F11" s="232">
        <v>940.82414777503459</v>
      </c>
      <c r="G11" s="233">
        <v>13591.713158314187</v>
      </c>
      <c r="H11" s="234">
        <v>73780.159987191175</v>
      </c>
      <c r="I11" s="235">
        <v>8.3522473729552313</v>
      </c>
      <c r="J11" s="236">
        <v>1.3495172122637833</v>
      </c>
      <c r="K11" s="235">
        <v>1.7083320106960229</v>
      </c>
      <c r="L11" s="235">
        <v>1.1579967971624421</v>
      </c>
      <c r="M11" s="236">
        <v>20.490698242351439</v>
      </c>
      <c r="N11" s="235">
        <v>6.323743133729093</v>
      </c>
      <c r="O11" s="232">
        <v>6098.6243620478472</v>
      </c>
      <c r="P11" s="231">
        <v>862.0533897910999</v>
      </c>
      <c r="Q11" s="232">
        <v>719.49081157127046</v>
      </c>
      <c r="R11" s="231">
        <v>812.45833328765002</v>
      </c>
      <c r="S11" s="234">
        <v>663.31137170435682</v>
      </c>
      <c r="T11" s="233">
        <v>11667.165858408804</v>
      </c>
      <c r="U11" s="234">
        <v>442641.76474396477</v>
      </c>
      <c r="V11" s="233">
        <v>8604.18947919946</v>
      </c>
      <c r="W11" s="234">
        <v>8634.3092193264583</v>
      </c>
      <c r="X11" s="233">
        <v>6821.2673549969413</v>
      </c>
      <c r="Y11" s="234">
        <v>4388.6266089748824</v>
      </c>
      <c r="Z11" s="233">
        <v>52922.826969973154</v>
      </c>
    </row>
    <row r="12" spans="1:26" ht="20.25" customHeight="1">
      <c r="A12" s="778"/>
      <c r="B12" s="732" t="s">
        <v>449</v>
      </c>
      <c r="C12" s="231">
        <v>48050.20148787817</v>
      </c>
      <c r="D12" s="232">
        <v>1032.7807593406253</v>
      </c>
      <c r="E12" s="231">
        <v>1088.9917161627418</v>
      </c>
      <c r="F12" s="232">
        <v>861.24745317490454</v>
      </c>
      <c r="G12" s="233">
        <v>18047.13960764492</v>
      </c>
      <c r="H12" s="234">
        <v>65052.228802620441</v>
      </c>
      <c r="I12" s="235">
        <v>10.586604322538038</v>
      </c>
      <c r="J12" s="236">
        <v>1.3903951731254109</v>
      </c>
      <c r="K12" s="235">
        <v>1.547640179856951</v>
      </c>
      <c r="L12" s="235">
        <v>1.1845611724647505</v>
      </c>
      <c r="M12" s="236">
        <v>27.693364273078004</v>
      </c>
      <c r="N12" s="235">
        <v>5.7439187219808741</v>
      </c>
      <c r="O12" s="232">
        <v>4538.7737204443456</v>
      </c>
      <c r="P12" s="231">
        <v>742.79656553976724</v>
      </c>
      <c r="Q12" s="232">
        <v>703.64657776163301</v>
      </c>
      <c r="R12" s="231">
        <v>727.06034369072074</v>
      </c>
      <c r="S12" s="234">
        <v>651.67739931075755</v>
      </c>
      <c r="T12" s="233">
        <v>11325.409002338081</v>
      </c>
      <c r="U12" s="234">
        <v>410608.78403965553</v>
      </c>
      <c r="V12" s="233">
        <v>7567.8798148700744</v>
      </c>
      <c r="W12" s="234">
        <v>7651.4612182988103</v>
      </c>
      <c r="X12" s="233">
        <v>6231.3840775543731</v>
      </c>
      <c r="Y12" s="234">
        <v>6074.8561278308662</v>
      </c>
      <c r="Z12" s="233">
        <v>46067.511215978018</v>
      </c>
    </row>
    <row r="13" spans="1:26" ht="19.5" customHeight="1">
      <c r="A13" s="778"/>
      <c r="B13" s="205" t="s">
        <v>437</v>
      </c>
      <c r="C13" s="231">
        <v>43573.581673694418</v>
      </c>
      <c r="D13" s="237">
        <v>887.46179020172349</v>
      </c>
      <c r="E13" s="231">
        <v>920.59432369017179</v>
      </c>
      <c r="F13" s="237">
        <v>487.91206152395984</v>
      </c>
      <c r="G13" s="233">
        <v>9540.6015434571636</v>
      </c>
      <c r="H13" s="238">
        <v>80539.525681389685</v>
      </c>
      <c r="I13" s="235">
        <v>6.3646837722902436</v>
      </c>
      <c r="J13" s="239">
        <v>1.5421122997683752</v>
      </c>
      <c r="K13" s="235">
        <v>1.264270087584586</v>
      </c>
      <c r="L13" s="235">
        <v>1.4147467353573158</v>
      </c>
      <c r="M13" s="239">
        <v>14.7817380608468</v>
      </c>
      <c r="N13" s="235">
        <v>5.9958997638703302</v>
      </c>
      <c r="O13" s="237">
        <v>6846.1502931849618</v>
      </c>
      <c r="P13" s="231">
        <v>575.48454177754763</v>
      </c>
      <c r="Q13" s="237">
        <v>728.16270251951164</v>
      </c>
      <c r="R13" s="231">
        <v>344.87590558088846</v>
      </c>
      <c r="S13" s="238">
        <v>645.43164708945005</v>
      </c>
      <c r="T13" s="233">
        <v>13432.433638517288</v>
      </c>
      <c r="U13" s="238">
        <v>386133.05289163726</v>
      </c>
      <c r="V13" s="233">
        <v>7112.0735756086706</v>
      </c>
      <c r="W13" s="238">
        <v>7375.9162545892714</v>
      </c>
      <c r="X13" s="233">
        <v>3915.7746245625335</v>
      </c>
      <c r="Y13" s="238">
        <v>3048.1409550758326</v>
      </c>
      <c r="Z13" s="233">
        <v>64503.123913162854</v>
      </c>
    </row>
    <row r="14" spans="1:26" ht="19.5" customHeight="1">
      <c r="A14" s="778"/>
      <c r="B14" s="732" t="s">
        <v>438</v>
      </c>
      <c r="C14" s="231">
        <v>63388.269121680103</v>
      </c>
      <c r="D14" s="237">
        <v>1461.9299890143845</v>
      </c>
      <c r="E14" s="231">
        <v>1267.1653316573877</v>
      </c>
      <c r="F14" s="237">
        <v>1148.3493456649903</v>
      </c>
      <c r="G14" s="233">
        <v>16187.224717310799</v>
      </c>
      <c r="H14" s="238">
        <v>95923.94139459166</v>
      </c>
      <c r="I14" s="235">
        <v>9.7379821478847539</v>
      </c>
      <c r="J14" s="239">
        <v>1.4270261747262214</v>
      </c>
      <c r="K14" s="235">
        <v>1.7908421604926266</v>
      </c>
      <c r="L14" s="235">
        <v>1.1538719441053125</v>
      </c>
      <c r="M14" s="239">
        <v>23.861015263568532</v>
      </c>
      <c r="N14" s="235">
        <v>8.0775074613367099</v>
      </c>
      <c r="O14" s="237">
        <v>6509.3844041857328</v>
      </c>
      <c r="P14" s="231">
        <v>1024.4591268936322</v>
      </c>
      <c r="Q14" s="237">
        <v>707.58069003066953</v>
      </c>
      <c r="R14" s="231">
        <v>995.21385499618486</v>
      </c>
      <c r="S14" s="238">
        <v>678.39631040451877</v>
      </c>
      <c r="T14" s="233">
        <v>11875.438290058559</v>
      </c>
      <c r="U14" s="238">
        <v>565733.52021918888</v>
      </c>
      <c r="V14" s="233">
        <v>10932.434970939566</v>
      </c>
      <c r="W14" s="238">
        <v>8910.9977113814475</v>
      </c>
      <c r="X14" s="233">
        <v>8276.2223751986985</v>
      </c>
      <c r="Y14" s="238">
        <v>5212.6266689377044</v>
      </c>
      <c r="Z14" s="233">
        <v>70146.173283892553</v>
      </c>
    </row>
    <row r="15" spans="1:26" ht="19.5" customHeight="1">
      <c r="A15" s="778"/>
      <c r="B15" s="732" t="s">
        <v>439</v>
      </c>
      <c r="C15" s="231">
        <v>62555.345536826455</v>
      </c>
      <c r="D15" s="237">
        <v>1507.1157094563875</v>
      </c>
      <c r="E15" s="231">
        <v>1237.4596298383444</v>
      </c>
      <c r="F15" s="237">
        <v>1147.8841546617125</v>
      </c>
      <c r="G15" s="233">
        <v>24119.991347064333</v>
      </c>
      <c r="H15" s="238">
        <v>86963.85202680435</v>
      </c>
      <c r="I15" s="235">
        <v>13.511582352232089</v>
      </c>
      <c r="J15" s="239">
        <v>1.5085452628277665</v>
      </c>
      <c r="K15" s="235">
        <v>1.7789969171611364</v>
      </c>
      <c r="L15" s="235">
        <v>1.1796871480724029</v>
      </c>
      <c r="M15" s="239">
        <v>35.771345913397404</v>
      </c>
      <c r="N15" s="235">
        <v>7.6112270679995602</v>
      </c>
      <c r="O15" s="237">
        <v>4629.7571895043384</v>
      </c>
      <c r="P15" s="231">
        <v>999.05236295747659</v>
      </c>
      <c r="Q15" s="237">
        <v>695.59402711784401</v>
      </c>
      <c r="R15" s="231">
        <v>973.04116310611994</v>
      </c>
      <c r="S15" s="238">
        <v>674.28246634775621</v>
      </c>
      <c r="T15" s="233">
        <v>11425.733492097857</v>
      </c>
      <c r="U15" s="238">
        <v>557868.16455378314</v>
      </c>
      <c r="V15" s="233">
        <v>11391.436094643996</v>
      </c>
      <c r="W15" s="238">
        <v>8695.2097488425534</v>
      </c>
      <c r="X15" s="233">
        <v>8300.3672743866009</v>
      </c>
      <c r="Y15" s="238">
        <v>8181.9084274571142</v>
      </c>
      <c r="Z15" s="233">
        <v>62881.992584862135</v>
      </c>
    </row>
    <row r="16" spans="1:26" ht="19.5" customHeight="1">
      <c r="A16" s="778"/>
      <c r="B16" s="205" t="s">
        <v>252</v>
      </c>
      <c r="C16" s="231">
        <v>62883.371840686763</v>
      </c>
      <c r="D16" s="237">
        <v>1639.320724925406</v>
      </c>
      <c r="E16" s="231">
        <v>1208.4560787307039</v>
      </c>
      <c r="F16" s="237">
        <v>1290.5250071214205</v>
      </c>
      <c r="G16" s="233">
        <v>16920.546273383105</v>
      </c>
      <c r="H16" s="238">
        <v>92870.033198081888</v>
      </c>
      <c r="I16" s="235">
        <v>10.081383509682571</v>
      </c>
      <c r="J16" s="239">
        <v>1.4825797222398649</v>
      </c>
      <c r="K16" s="235">
        <v>1.7544296953578145</v>
      </c>
      <c r="L16" s="235">
        <v>1.1687390800440549</v>
      </c>
      <c r="M16" s="239">
        <v>24.932063165841793</v>
      </c>
      <c r="N16" s="235">
        <v>8.1149022500922161</v>
      </c>
      <c r="O16" s="237">
        <v>6237.5736207526488</v>
      </c>
      <c r="P16" s="231">
        <v>1105.7218039167153</v>
      </c>
      <c r="Q16" s="237">
        <v>688.80279553421508</v>
      </c>
      <c r="R16" s="231">
        <v>1104.2028363360407</v>
      </c>
      <c r="S16" s="238">
        <v>678.66610800846695</v>
      </c>
      <c r="T16" s="233">
        <v>11444.381008659288</v>
      </c>
      <c r="U16" s="238">
        <v>539070.81498303055</v>
      </c>
      <c r="V16" s="233">
        <v>12245.173986286143</v>
      </c>
      <c r="W16" s="238">
        <v>8490.1739905224204</v>
      </c>
      <c r="X16" s="233">
        <v>9264.1877860792847</v>
      </c>
      <c r="Y16" s="238">
        <v>5383.7634950926931</v>
      </c>
      <c r="Z16" s="233">
        <v>66989.021209885657</v>
      </c>
    </row>
    <row r="17" spans="1:26" ht="19.5" customHeight="1">
      <c r="A17" s="779"/>
      <c r="B17" s="642" t="s">
        <v>422</v>
      </c>
      <c r="C17" s="240">
        <v>62959.645535441698</v>
      </c>
      <c r="D17" s="241">
        <v>1583.441520845005</v>
      </c>
      <c r="E17" s="240">
        <v>1318.402281796406</v>
      </c>
      <c r="F17" s="241">
        <v>1224.7251100696969</v>
      </c>
      <c r="G17" s="242">
        <v>21519.918291349135</v>
      </c>
      <c r="H17" s="243">
        <v>95923.416362807664</v>
      </c>
      <c r="I17" s="244">
        <v>12.246157810561224</v>
      </c>
      <c r="J17" s="245">
        <v>1.5377169064249632</v>
      </c>
      <c r="K17" s="244">
        <v>1.8346257848477832</v>
      </c>
      <c r="L17" s="244">
        <v>1.1829394231167716</v>
      </c>
      <c r="M17" s="245">
        <v>31.736260449623359</v>
      </c>
      <c r="N17" s="244">
        <v>8.2076116681859617</v>
      </c>
      <c r="O17" s="241">
        <v>5141.1754208446173</v>
      </c>
      <c r="P17" s="240">
        <v>1029.7353916244226</v>
      </c>
      <c r="Q17" s="241">
        <v>718.62190790357408</v>
      </c>
      <c r="R17" s="240">
        <v>1035.3236067176033</v>
      </c>
      <c r="S17" s="243">
        <v>678.0861382678919</v>
      </c>
      <c r="T17" s="242">
        <v>11687.129001804804</v>
      </c>
      <c r="U17" s="243">
        <v>584372.54943238955</v>
      </c>
      <c r="V17" s="242">
        <v>13435.186619690512</v>
      </c>
      <c r="W17" s="243">
        <v>10612.852254308962</v>
      </c>
      <c r="X17" s="242">
        <v>10072.464823241604</v>
      </c>
      <c r="Y17" s="243">
        <v>7086.4859357086098</v>
      </c>
      <c r="Z17" s="242">
        <v>83454.328122151317</v>
      </c>
    </row>
    <row r="18" spans="1:26" ht="19.5" customHeight="1">
      <c r="A18" s="774" t="s">
        <v>457</v>
      </c>
      <c r="B18" s="204" t="s">
        <v>544</v>
      </c>
      <c r="C18" s="231">
        <v>52311.308954510685</v>
      </c>
      <c r="D18" s="232">
        <v>1169.5540204095212</v>
      </c>
      <c r="E18" s="231">
        <v>1199.8487493294238</v>
      </c>
      <c r="F18" s="232">
        <v>921.39391653522625</v>
      </c>
      <c r="G18" s="233">
        <v>16264.670110800886</v>
      </c>
      <c r="H18" s="234">
        <v>72985.322844180133</v>
      </c>
      <c r="I18" s="235">
        <v>9.6191873262875838</v>
      </c>
      <c r="J18" s="236">
        <v>1.4071028981946354</v>
      </c>
      <c r="K18" s="235">
        <v>1.6822084917394964</v>
      </c>
      <c r="L18" s="235">
        <v>1.1999622925737161</v>
      </c>
      <c r="M18" s="236">
        <v>24.525052414215118</v>
      </c>
      <c r="N18" s="235">
        <v>6.238401643113332</v>
      </c>
      <c r="O18" s="232">
        <v>5438.225411366393</v>
      </c>
      <c r="P18" s="231">
        <v>831.17874457518485</v>
      </c>
      <c r="Q18" s="232">
        <v>713.25805048618793</v>
      </c>
      <c r="R18" s="231">
        <v>767.8523918939087</v>
      </c>
      <c r="S18" s="234">
        <v>663.18594701039729</v>
      </c>
      <c r="T18" s="233">
        <v>11699.362596306981</v>
      </c>
      <c r="U18" s="234">
        <v>462197.61319641519</v>
      </c>
      <c r="V18" s="233">
        <v>8810.9082026556007</v>
      </c>
      <c r="W18" s="234">
        <v>8527.4807742909252</v>
      </c>
      <c r="X18" s="233">
        <v>6792.3810594054194</v>
      </c>
      <c r="Y18" s="234">
        <v>5398.2662069156277</v>
      </c>
      <c r="Z18" s="233">
        <v>53865.50281720364</v>
      </c>
    </row>
    <row r="19" spans="1:26" ht="19.5" customHeight="1">
      <c r="A19" s="775"/>
      <c r="B19" s="587" t="s">
        <v>435</v>
      </c>
      <c r="C19" s="231">
        <v>51744.510396314021</v>
      </c>
      <c r="D19" s="232">
        <v>1174.535957843301</v>
      </c>
      <c r="E19" s="231">
        <v>1254.9754146854796</v>
      </c>
      <c r="F19" s="232">
        <v>953.17085265051128</v>
      </c>
      <c r="G19" s="233">
        <v>14075.62564946028</v>
      </c>
      <c r="H19" s="234">
        <v>71647.033896428809</v>
      </c>
      <c r="I19" s="235">
        <v>8.6290989316010922</v>
      </c>
      <c r="J19" s="236">
        <v>1.3589229643306169</v>
      </c>
      <c r="K19" s="235">
        <v>1.7457295358769653</v>
      </c>
      <c r="L19" s="235">
        <v>1.1605014001933172</v>
      </c>
      <c r="M19" s="236">
        <v>21.172183461596866</v>
      </c>
      <c r="N19" s="235">
        <v>6.178161046781943</v>
      </c>
      <c r="O19" s="232">
        <v>5996.513750331178</v>
      </c>
      <c r="P19" s="231">
        <v>864.31386375301872</v>
      </c>
      <c r="Q19" s="232">
        <v>718.88307374890348</v>
      </c>
      <c r="R19" s="231">
        <v>821.3439919087831</v>
      </c>
      <c r="S19" s="234">
        <v>664.81691295521478</v>
      </c>
      <c r="T19" s="233">
        <v>11596.821991836559</v>
      </c>
      <c r="U19" s="234">
        <v>455366.43338993378</v>
      </c>
      <c r="V19" s="233">
        <v>8709.4802902767005</v>
      </c>
      <c r="W19" s="234">
        <v>8819.1015969578402</v>
      </c>
      <c r="X19" s="233">
        <v>6931.8954011699179</v>
      </c>
      <c r="Y19" s="234">
        <v>4587.7928012665961</v>
      </c>
      <c r="Z19" s="233">
        <v>51425.197821418289</v>
      </c>
    </row>
    <row r="20" spans="1:26" ht="19.5" customHeight="1">
      <c r="A20" s="775"/>
      <c r="B20" s="732" t="s">
        <v>449</v>
      </c>
      <c r="C20" s="231">
        <v>48863.538262280978</v>
      </c>
      <c r="D20" s="232">
        <v>1077.8701502726262</v>
      </c>
      <c r="E20" s="231">
        <v>1111.2370539235965</v>
      </c>
      <c r="F20" s="232">
        <v>899.17863441947259</v>
      </c>
      <c r="G20" s="233">
        <v>19619.487965251988</v>
      </c>
      <c r="H20" s="234">
        <v>66838.984681955422</v>
      </c>
      <c r="I20" s="235">
        <v>11.338353159750174</v>
      </c>
      <c r="J20" s="236">
        <v>1.4004037808244456</v>
      </c>
      <c r="K20" s="235">
        <v>1.5812612335815344</v>
      </c>
      <c r="L20" s="235">
        <v>1.1891786545196168</v>
      </c>
      <c r="M20" s="236">
        <v>30.059149056423241</v>
      </c>
      <c r="N20" s="235">
        <v>5.9143885189627365</v>
      </c>
      <c r="O20" s="232">
        <v>4309.5798458404715</v>
      </c>
      <c r="P20" s="231">
        <v>769.68526151654817</v>
      </c>
      <c r="Q20" s="232">
        <v>702.75361864570607</v>
      </c>
      <c r="R20" s="231">
        <v>756.13418640002976</v>
      </c>
      <c r="S20" s="234">
        <v>652.69605365157747</v>
      </c>
      <c r="T20" s="233">
        <v>11301.081162939498</v>
      </c>
      <c r="U20" s="234">
        <v>423872.64642313437</v>
      </c>
      <c r="V20" s="233">
        <v>7970.6104428668677</v>
      </c>
      <c r="W20" s="234">
        <v>7813.3326060065292</v>
      </c>
      <c r="X20" s="233">
        <v>6542.8272624633928</v>
      </c>
      <c r="Y20" s="234">
        <v>6743.1875371322658</v>
      </c>
      <c r="Z20" s="233">
        <v>47450.664962364033</v>
      </c>
    </row>
    <row r="21" spans="1:26" ht="19.5" customHeight="1">
      <c r="A21" s="775"/>
      <c r="B21" s="205" t="s">
        <v>437</v>
      </c>
      <c r="C21" s="231">
        <v>43625.101444106891</v>
      </c>
      <c r="D21" s="237">
        <v>895.26080270523892</v>
      </c>
      <c r="E21" s="231">
        <v>940.85050075620313</v>
      </c>
      <c r="F21" s="237">
        <v>492.22385873008432</v>
      </c>
      <c r="G21" s="233">
        <v>9640.2240790074811</v>
      </c>
      <c r="H21" s="238">
        <v>82338.803554527287</v>
      </c>
      <c r="I21" s="235">
        <v>6.439018301530588</v>
      </c>
      <c r="J21" s="239">
        <v>1.5498195673321464</v>
      </c>
      <c r="K21" s="235">
        <v>1.3090130538807594</v>
      </c>
      <c r="L21" s="235">
        <v>1.4260627907300858</v>
      </c>
      <c r="M21" s="239">
        <v>14.9338855234038</v>
      </c>
      <c r="N21" s="235">
        <v>6.1185403302134818</v>
      </c>
      <c r="O21" s="237">
        <v>6775.1168580677859</v>
      </c>
      <c r="P21" s="231">
        <v>577.6548583951211</v>
      </c>
      <c r="Q21" s="237">
        <v>718.74798953831282</v>
      </c>
      <c r="R21" s="231">
        <v>345.16282307463183</v>
      </c>
      <c r="S21" s="238">
        <v>645.52684992125455</v>
      </c>
      <c r="T21" s="233">
        <v>13457.262534976933</v>
      </c>
      <c r="U21" s="238">
        <v>386991.74641982297</v>
      </c>
      <c r="V21" s="233">
        <v>7175.4008178824788</v>
      </c>
      <c r="W21" s="238">
        <v>7540.1805974157742</v>
      </c>
      <c r="X21" s="233">
        <v>3954.1479048814531</v>
      </c>
      <c r="Y21" s="238">
        <v>3083.6091900487122</v>
      </c>
      <c r="Z21" s="233">
        <v>65994.424103480909</v>
      </c>
    </row>
    <row r="22" spans="1:26" ht="19.5" customHeight="1">
      <c r="A22" s="775"/>
      <c r="B22" s="732" t="s">
        <v>438</v>
      </c>
      <c r="C22" s="231">
        <v>63249.467508624337</v>
      </c>
      <c r="D22" s="237">
        <v>1459.5397344009443</v>
      </c>
      <c r="E22" s="231">
        <v>1283.4852665924918</v>
      </c>
      <c r="F22" s="237">
        <v>1152.9010892004126</v>
      </c>
      <c r="G22" s="233">
        <v>16396.301882302985</v>
      </c>
      <c r="H22" s="238">
        <v>93813.323037323033</v>
      </c>
      <c r="I22" s="235">
        <v>9.8431862510324919</v>
      </c>
      <c r="J22" s="239">
        <v>1.4261434797339918</v>
      </c>
      <c r="K22" s="235">
        <v>1.8079738075443634</v>
      </c>
      <c r="L22" s="235">
        <v>1.156279165502039</v>
      </c>
      <c r="M22" s="239">
        <v>24.155108794330395</v>
      </c>
      <c r="N22" s="235">
        <v>8.0329472329472331</v>
      </c>
      <c r="O22" s="237">
        <v>6425.7107297944149</v>
      </c>
      <c r="P22" s="231">
        <v>1023.4171772626845</v>
      </c>
      <c r="Q22" s="237">
        <v>709.90257781209482</v>
      </c>
      <c r="R22" s="231">
        <v>997.07849418859018</v>
      </c>
      <c r="S22" s="238">
        <v>678.79230111981394</v>
      </c>
      <c r="T22" s="233">
        <v>11678.568315816457</v>
      </c>
      <c r="U22" s="238">
        <v>567096.44071590691</v>
      </c>
      <c r="V22" s="233">
        <v>10919.667207370023</v>
      </c>
      <c r="W22" s="238">
        <v>9027.4729542512086</v>
      </c>
      <c r="X22" s="233">
        <v>8318.4818787549739</v>
      </c>
      <c r="Y22" s="238">
        <v>5282.6562765396666</v>
      </c>
      <c r="Z22" s="233">
        <v>68338.539124839124</v>
      </c>
    </row>
    <row r="23" spans="1:26" ht="19.5" customHeight="1">
      <c r="A23" s="775"/>
      <c r="B23" s="732" t="s">
        <v>439</v>
      </c>
      <c r="C23" s="231">
        <v>62427.211182827879</v>
      </c>
      <c r="D23" s="237">
        <v>1530.3515113670114</v>
      </c>
      <c r="E23" s="231">
        <v>1262.2974721071837</v>
      </c>
      <c r="F23" s="237">
        <v>1167.8974758120817</v>
      </c>
      <c r="G23" s="233">
        <v>24650.018585331622</v>
      </c>
      <c r="H23" s="238">
        <v>85745.974852530271</v>
      </c>
      <c r="I23" s="235">
        <v>13.750069714138027</v>
      </c>
      <c r="J23" s="239">
        <v>1.5128338862070241</v>
      </c>
      <c r="K23" s="235">
        <v>1.8034937355692962</v>
      </c>
      <c r="L23" s="235">
        <v>1.1827211535524078</v>
      </c>
      <c r="M23" s="239">
        <v>36.510550826132878</v>
      </c>
      <c r="N23" s="235">
        <v>7.5142036634585532</v>
      </c>
      <c r="O23" s="237">
        <v>4540.1377942570925</v>
      </c>
      <c r="P23" s="231">
        <v>1011.5793447778378</v>
      </c>
      <c r="Q23" s="237">
        <v>699.91785788417133</v>
      </c>
      <c r="R23" s="231">
        <v>987.46646435146442</v>
      </c>
      <c r="S23" s="238">
        <v>675.14781419534404</v>
      </c>
      <c r="T23" s="233">
        <v>11411.185894456323</v>
      </c>
      <c r="U23" s="238">
        <v>559879.48248984898</v>
      </c>
      <c r="V23" s="233">
        <v>11612.795969330122</v>
      </c>
      <c r="W23" s="238">
        <v>8867.8230802255512</v>
      </c>
      <c r="X23" s="233">
        <v>8462.2350025853993</v>
      </c>
      <c r="Y23" s="238">
        <v>8419.8310591937843</v>
      </c>
      <c r="Z23" s="233">
        <v>62086.636603539271</v>
      </c>
    </row>
    <row r="24" spans="1:26" ht="19.5" customHeight="1">
      <c r="A24" s="775"/>
      <c r="B24" s="205" t="s">
        <v>252</v>
      </c>
      <c r="C24" s="231">
        <v>62646.945366060092</v>
      </c>
      <c r="D24" s="237">
        <v>1668.5911869738939</v>
      </c>
      <c r="E24" s="231">
        <v>1228.193463838639</v>
      </c>
      <c r="F24" s="237">
        <v>1326.2376612761773</v>
      </c>
      <c r="G24" s="233">
        <v>17031.061941649601</v>
      </c>
      <c r="H24" s="238">
        <v>95026.016574585636</v>
      </c>
      <c r="I24" s="235">
        <v>10.111299195937368</v>
      </c>
      <c r="J24" s="239">
        <v>1.4899607182977621</v>
      </c>
      <c r="K24" s="235">
        <v>1.7805861595037331</v>
      </c>
      <c r="L24" s="235">
        <v>1.175390398553986</v>
      </c>
      <c r="M24" s="239">
        <v>25.075831775146174</v>
      </c>
      <c r="N24" s="235">
        <v>8.2223756906077341</v>
      </c>
      <c r="O24" s="237">
        <v>6195.736487674214</v>
      </c>
      <c r="P24" s="231">
        <v>1119.8893812987312</v>
      </c>
      <c r="Q24" s="237">
        <v>689.76918487390049</v>
      </c>
      <c r="R24" s="231">
        <v>1128.3380082973024</v>
      </c>
      <c r="S24" s="238">
        <v>679.18233358583473</v>
      </c>
      <c r="T24" s="233">
        <v>11557.002519737947</v>
      </c>
      <c r="U24" s="238">
        <v>537344.03045563551</v>
      </c>
      <c r="V24" s="233">
        <v>12483.754450019804</v>
      </c>
      <c r="W24" s="238">
        <v>8627.5524163292594</v>
      </c>
      <c r="X24" s="233">
        <v>9529.5291946980178</v>
      </c>
      <c r="Y24" s="238">
        <v>5409.1047101771883</v>
      </c>
      <c r="Z24" s="233">
        <v>68677.006077348065</v>
      </c>
    </row>
    <row r="25" spans="1:26" ht="19.5" customHeight="1">
      <c r="A25" s="776"/>
      <c r="B25" s="642" t="s">
        <v>422</v>
      </c>
      <c r="C25" s="240">
        <v>62836.16184804291</v>
      </c>
      <c r="D25" s="241">
        <v>1586.958073052725</v>
      </c>
      <c r="E25" s="240">
        <v>1333.4881432231309</v>
      </c>
      <c r="F25" s="241">
        <v>1233.2651819292637</v>
      </c>
      <c r="G25" s="242">
        <v>21416.282825038914</v>
      </c>
      <c r="H25" s="243">
        <v>98226.243984295841</v>
      </c>
      <c r="I25" s="244">
        <v>12.175631170573871</v>
      </c>
      <c r="J25" s="245">
        <v>1.536454865070443</v>
      </c>
      <c r="K25" s="244">
        <v>1.8488397304937223</v>
      </c>
      <c r="L25" s="244">
        <v>1.1840609285738426</v>
      </c>
      <c r="M25" s="245">
        <v>31.570705315177801</v>
      </c>
      <c r="N25" s="244">
        <v>8.3617021276595747</v>
      </c>
      <c r="O25" s="241">
        <v>5160.8135108351244</v>
      </c>
      <c r="P25" s="240">
        <v>1032.8699587149711</v>
      </c>
      <c r="Q25" s="241">
        <v>721.25675429261275</v>
      </c>
      <c r="R25" s="240">
        <v>1041.5555079709334</v>
      </c>
      <c r="S25" s="243">
        <v>678.35934012988025</v>
      </c>
      <c r="T25" s="242">
        <v>11747.15894977584</v>
      </c>
      <c r="U25" s="243">
        <v>583256.67448588321</v>
      </c>
      <c r="V25" s="242">
        <v>13458.401840129618</v>
      </c>
      <c r="W25" s="243">
        <v>10739.579512566948</v>
      </c>
      <c r="X25" s="242">
        <v>10144.839986107634</v>
      </c>
      <c r="Y25" s="243">
        <v>7064.032979945292</v>
      </c>
      <c r="Z25" s="242">
        <v>85678.597264437689</v>
      </c>
    </row>
    <row r="26" spans="1:26" ht="19.5" customHeight="1">
      <c r="A26" s="774" t="s">
        <v>545</v>
      </c>
      <c r="B26" s="204" t="s">
        <v>544</v>
      </c>
      <c r="C26" s="231">
        <v>51368.942851718246</v>
      </c>
      <c r="D26" s="232">
        <v>1227.838701489813</v>
      </c>
      <c r="E26" s="231">
        <v>1312.1107460989324</v>
      </c>
      <c r="F26" s="232">
        <v>1021.4690847435088</v>
      </c>
      <c r="G26" s="233">
        <v>18282.444530808367</v>
      </c>
      <c r="H26" s="234">
        <v>65018.995348837212</v>
      </c>
      <c r="I26" s="235">
        <v>10.453958610214544</v>
      </c>
      <c r="J26" s="236">
        <v>1.4220215144532409</v>
      </c>
      <c r="K26" s="235">
        <v>1.7697494242443386</v>
      </c>
      <c r="L26" s="235">
        <v>1.200008865542959</v>
      </c>
      <c r="M26" s="236">
        <v>27.396127755794232</v>
      </c>
      <c r="N26" s="235">
        <v>5.829767441860465</v>
      </c>
      <c r="O26" s="232">
        <v>4913.8268829116796</v>
      </c>
      <c r="P26" s="231">
        <v>863.44593876409112</v>
      </c>
      <c r="Q26" s="232">
        <v>741.41046643322829</v>
      </c>
      <c r="R26" s="231">
        <v>851.21794852851542</v>
      </c>
      <c r="S26" s="234">
        <v>667.33681101854484</v>
      </c>
      <c r="T26" s="233">
        <v>11152.93122706239</v>
      </c>
      <c r="U26" s="234">
        <v>457645.11043604836</v>
      </c>
      <c r="V26" s="233">
        <v>9328.3860452647677</v>
      </c>
      <c r="W26" s="234">
        <v>9338.5022599486565</v>
      </c>
      <c r="X26" s="233">
        <v>7520.8861176679193</v>
      </c>
      <c r="Y26" s="234">
        <v>7612.8857405313738</v>
      </c>
      <c r="Z26" s="233">
        <v>47439.040930232557</v>
      </c>
    </row>
    <row r="27" spans="1:26" ht="19.5" customHeight="1">
      <c r="A27" s="806"/>
      <c r="B27" s="587" t="s">
        <v>435</v>
      </c>
      <c r="C27" s="231">
        <v>52171.447881100619</v>
      </c>
      <c r="D27" s="232">
        <v>1295.1937898260098</v>
      </c>
      <c r="E27" s="231">
        <v>1516.0901232511658</v>
      </c>
      <c r="F27" s="232">
        <v>1167.9264609120396</v>
      </c>
      <c r="G27" s="233">
        <v>16611.79401330377</v>
      </c>
      <c r="H27" s="234">
        <v>52758.625</v>
      </c>
      <c r="I27" s="235">
        <v>9.8549909620405707</v>
      </c>
      <c r="J27" s="236">
        <v>1.3283126945558517</v>
      </c>
      <c r="K27" s="235">
        <v>1.8989673550966022</v>
      </c>
      <c r="L27" s="235">
        <v>1.1290262650658369</v>
      </c>
      <c r="M27" s="236">
        <v>24.782926829268291</v>
      </c>
      <c r="N27" s="235">
        <v>4.1375000000000002</v>
      </c>
      <c r="O27" s="232">
        <v>5293.9112863780874</v>
      </c>
      <c r="P27" s="231">
        <v>975.06693652362048</v>
      </c>
      <c r="Q27" s="232">
        <v>798.37608539302187</v>
      </c>
      <c r="R27" s="231">
        <v>1034.4546420662182</v>
      </c>
      <c r="S27" s="234">
        <v>670.29185566918079</v>
      </c>
      <c r="T27" s="233">
        <v>12751.329305135952</v>
      </c>
      <c r="U27" s="234">
        <v>473627.13336011249</v>
      </c>
      <c r="V27" s="233">
        <v>9802.7061828507867</v>
      </c>
      <c r="W27" s="234">
        <v>10669.625316455697</v>
      </c>
      <c r="X27" s="233">
        <v>8511.2409217931145</v>
      </c>
      <c r="Y27" s="234">
        <v>8837.0862527716181</v>
      </c>
      <c r="Z27" s="233">
        <v>39913.712500000001</v>
      </c>
    </row>
    <row r="28" spans="1:26" ht="19.5" customHeight="1">
      <c r="A28" s="806"/>
      <c r="B28" s="732" t="s">
        <v>449</v>
      </c>
      <c r="C28" s="231">
        <v>48086.462304409673</v>
      </c>
      <c r="D28" s="232">
        <v>1096.8636290920726</v>
      </c>
      <c r="E28" s="231">
        <v>1151.7837131358619</v>
      </c>
      <c r="F28" s="232">
        <v>937.84876018078387</v>
      </c>
      <c r="G28" s="233">
        <v>19914.746741573035</v>
      </c>
      <c r="H28" s="234">
        <v>62806.068965517239</v>
      </c>
      <c r="I28" s="235">
        <v>11.33854907539118</v>
      </c>
      <c r="J28" s="236">
        <v>1.4138901412137694</v>
      </c>
      <c r="K28" s="235">
        <v>1.6729816116050054</v>
      </c>
      <c r="L28" s="235">
        <v>1.1892324872977729</v>
      </c>
      <c r="M28" s="236">
        <v>30.36494382022472</v>
      </c>
      <c r="N28" s="235">
        <v>5.8013793103448279</v>
      </c>
      <c r="O28" s="232">
        <v>4240.9713963116301</v>
      </c>
      <c r="P28" s="231">
        <v>775.77712519478916</v>
      </c>
      <c r="Q28" s="232">
        <v>688.46166936101417</v>
      </c>
      <c r="R28" s="231">
        <v>788.61683497379522</v>
      </c>
      <c r="S28" s="234">
        <v>655.84665196412186</v>
      </c>
      <c r="T28" s="233">
        <v>10826.05801236329</v>
      </c>
      <c r="U28" s="234">
        <v>412066.83336720179</v>
      </c>
      <c r="V28" s="233">
        <v>8042.0804998472968</v>
      </c>
      <c r="W28" s="234">
        <v>8085.9022089366827</v>
      </c>
      <c r="X28" s="233">
        <v>6759.3495582723799</v>
      </c>
      <c r="Y28" s="234">
        <v>6584.1422471910109</v>
      </c>
      <c r="Z28" s="233">
        <v>43846.616551724139</v>
      </c>
    </row>
    <row r="29" spans="1:26" ht="19.5" customHeight="1">
      <c r="A29" s="806"/>
      <c r="B29" s="205" t="s">
        <v>437</v>
      </c>
      <c r="C29" s="231">
        <v>38941.363204747773</v>
      </c>
      <c r="D29" s="237">
        <v>882.65476980838355</v>
      </c>
      <c r="E29" s="231">
        <v>938.55192971446502</v>
      </c>
      <c r="F29" s="237">
        <v>494.06064478558375</v>
      </c>
      <c r="G29" s="233">
        <v>9731.4263502454996</v>
      </c>
      <c r="H29" s="238">
        <v>90940.800000000003</v>
      </c>
      <c r="I29" s="235">
        <v>6.3424332344213648</v>
      </c>
      <c r="J29" s="239">
        <v>1.5345688056592111</v>
      </c>
      <c r="K29" s="235">
        <v>1.3722936931283338</v>
      </c>
      <c r="L29" s="235">
        <v>1.4182694640806224</v>
      </c>
      <c r="M29" s="239">
        <v>15.099018003273322</v>
      </c>
      <c r="N29" s="235">
        <v>7.44</v>
      </c>
      <c r="O29" s="237">
        <v>6139.8144474595301</v>
      </c>
      <c r="P29" s="231">
        <v>575.18096715723209</v>
      </c>
      <c r="Q29" s="237">
        <v>683.92934720475591</v>
      </c>
      <c r="R29" s="231">
        <v>348.35456681417946</v>
      </c>
      <c r="S29" s="238">
        <v>644.50723538019622</v>
      </c>
      <c r="T29" s="233">
        <v>12223.225806451614</v>
      </c>
      <c r="U29" s="238">
        <v>342693.44451038574</v>
      </c>
      <c r="V29" s="233">
        <v>7073.724937615897</v>
      </c>
      <c r="W29" s="238">
        <v>7508.4154377157201</v>
      </c>
      <c r="X29" s="233">
        <v>3968.740047558194</v>
      </c>
      <c r="Y29" s="238">
        <v>3144.6342062193125</v>
      </c>
      <c r="Z29" s="233">
        <v>72752.639999999999</v>
      </c>
    </row>
    <row r="30" spans="1:26" ht="19.5" customHeight="1">
      <c r="A30" s="806"/>
      <c r="B30" s="732" t="s">
        <v>438</v>
      </c>
      <c r="C30" s="231">
        <v>59192.224679860301</v>
      </c>
      <c r="D30" s="237">
        <v>1791.0309802268036</v>
      </c>
      <c r="E30" s="231">
        <v>1730.2369640787949</v>
      </c>
      <c r="F30" s="237">
        <v>1468.3573327053123</v>
      </c>
      <c r="G30" s="233">
        <v>18531.894339622642</v>
      </c>
      <c r="H30" s="238">
        <v>66896.31578947368</v>
      </c>
      <c r="I30" s="235">
        <v>10.79627473806752</v>
      </c>
      <c r="J30" s="239">
        <v>1.432191917622778</v>
      </c>
      <c r="K30" s="235">
        <v>2.0871378910776364</v>
      </c>
      <c r="L30" s="235">
        <v>1.1410692056656462</v>
      </c>
      <c r="M30" s="239">
        <v>27.327672955974844</v>
      </c>
      <c r="N30" s="235">
        <v>6.3157894736842106</v>
      </c>
      <c r="O30" s="237">
        <v>5482.6526849255988</v>
      </c>
      <c r="P30" s="231">
        <v>1250.552358373621</v>
      </c>
      <c r="Q30" s="237">
        <v>828.99983344437044</v>
      </c>
      <c r="R30" s="231">
        <v>1286.8258344144356</v>
      </c>
      <c r="S30" s="238">
        <v>678.13656762790265</v>
      </c>
      <c r="T30" s="233">
        <v>10591.916666666666</v>
      </c>
      <c r="U30" s="238">
        <v>539267.17054714786</v>
      </c>
      <c r="V30" s="233">
        <v>13955.678347129448</v>
      </c>
      <c r="W30" s="238">
        <v>12174.832097334878</v>
      </c>
      <c r="X30" s="233">
        <v>10705.248864515695</v>
      </c>
      <c r="Y30" s="238">
        <v>8834.1257861635222</v>
      </c>
      <c r="Z30" s="233">
        <v>47427.26315789474</v>
      </c>
    </row>
    <row r="31" spans="1:26" ht="19.5" customHeight="1">
      <c r="A31" s="806"/>
      <c r="B31" s="732" t="s">
        <v>439</v>
      </c>
      <c r="C31" s="231">
        <v>60683.635036496351</v>
      </c>
      <c r="D31" s="237">
        <v>1454.9298194058561</v>
      </c>
      <c r="E31" s="231">
        <v>1271.8763078687116</v>
      </c>
      <c r="F31" s="237">
        <v>1143.2526219244726</v>
      </c>
      <c r="G31" s="233">
        <v>25384.903750000001</v>
      </c>
      <c r="H31" s="238">
        <v>58367.777777777781</v>
      </c>
      <c r="I31" s="235">
        <v>13.889294403892944</v>
      </c>
      <c r="J31" s="239">
        <v>1.4902489848258176</v>
      </c>
      <c r="K31" s="235">
        <v>1.8249964167980508</v>
      </c>
      <c r="L31" s="235">
        <v>1.187223352075607</v>
      </c>
      <c r="M31" s="239">
        <v>37.271250000000002</v>
      </c>
      <c r="N31" s="235">
        <v>5.2222222222222223</v>
      </c>
      <c r="O31" s="237">
        <v>4369.0941578348074</v>
      </c>
      <c r="P31" s="231">
        <v>976.29982252657624</v>
      </c>
      <c r="Q31" s="237">
        <v>696.91989319092124</v>
      </c>
      <c r="R31" s="231">
        <v>962.96338841864838</v>
      </c>
      <c r="S31" s="238">
        <v>681.08538753060338</v>
      </c>
      <c r="T31" s="233">
        <v>11176.808510638299</v>
      </c>
      <c r="U31" s="238">
        <v>536745.89902676397</v>
      </c>
      <c r="V31" s="233">
        <v>10860.055540713827</v>
      </c>
      <c r="W31" s="238">
        <v>8907.5916583058624</v>
      </c>
      <c r="X31" s="233">
        <v>8166.7218168042427</v>
      </c>
      <c r="Y31" s="238">
        <v>8861.4162500000002</v>
      </c>
      <c r="Z31" s="233">
        <v>40857.444444444445</v>
      </c>
    </row>
    <row r="32" spans="1:26" ht="19.5" customHeight="1">
      <c r="A32" s="806"/>
      <c r="B32" s="205" t="s">
        <v>252</v>
      </c>
      <c r="C32" s="231">
        <v>54870.137457044671</v>
      </c>
      <c r="D32" s="237">
        <v>1633.2443466200325</v>
      </c>
      <c r="E32" s="231">
        <v>1537.498446668968</v>
      </c>
      <c r="F32" s="237">
        <v>1364.6676277142085</v>
      </c>
      <c r="G32" s="233">
        <v>19828.72962962963</v>
      </c>
      <c r="H32" s="238">
        <v>63299</v>
      </c>
      <c r="I32" s="235">
        <v>10.943298969072165</v>
      </c>
      <c r="J32" s="239">
        <v>1.5755894590846047</v>
      </c>
      <c r="K32" s="235">
        <v>2.0127718329306177</v>
      </c>
      <c r="L32" s="235">
        <v>1.1780340571222632</v>
      </c>
      <c r="M32" s="239">
        <v>29.12962962962963</v>
      </c>
      <c r="N32" s="235">
        <v>4.95</v>
      </c>
      <c r="O32" s="237">
        <v>5014.039880672005</v>
      </c>
      <c r="P32" s="231">
        <v>1036.5925826699327</v>
      </c>
      <c r="Q32" s="237">
        <v>763.87120562510722</v>
      </c>
      <c r="R32" s="231">
        <v>1158.4279923518166</v>
      </c>
      <c r="S32" s="238">
        <v>680.70654799745705</v>
      </c>
      <c r="T32" s="233">
        <v>12787.676767676769</v>
      </c>
      <c r="U32" s="238">
        <v>484212.1821305842</v>
      </c>
      <c r="V32" s="233">
        <v>12425.345655189049</v>
      </c>
      <c r="W32" s="238">
        <v>10840.554366586124</v>
      </c>
      <c r="X32" s="233">
        <v>9801.2083971528973</v>
      </c>
      <c r="Y32" s="238">
        <v>8666.0259259259255</v>
      </c>
      <c r="Z32" s="233">
        <v>44309.3</v>
      </c>
    </row>
    <row r="33" spans="1:26" ht="19.5" customHeight="1">
      <c r="A33" s="783"/>
      <c r="B33" s="642" t="s">
        <v>422</v>
      </c>
      <c r="C33" s="240">
        <v>60475.995429616087</v>
      </c>
      <c r="D33" s="241">
        <v>1565.5853413654618</v>
      </c>
      <c r="E33" s="240">
        <v>1478.6218018018019</v>
      </c>
      <c r="F33" s="241">
        <v>1358.6549395724915</v>
      </c>
      <c r="G33" s="242">
        <v>21942.681730769229</v>
      </c>
      <c r="H33" s="243">
        <v>58984.6835443038</v>
      </c>
      <c r="I33" s="244">
        <v>12.154478976234003</v>
      </c>
      <c r="J33" s="245">
        <v>1.5956110154905336</v>
      </c>
      <c r="K33" s="244">
        <v>1.9423423423423423</v>
      </c>
      <c r="L33" s="244">
        <v>1.1929809470560406</v>
      </c>
      <c r="M33" s="245">
        <v>32.082692307692305</v>
      </c>
      <c r="N33" s="244">
        <v>5.5696202531645573</v>
      </c>
      <c r="O33" s="241">
        <v>4975.6139730766336</v>
      </c>
      <c r="P33" s="240">
        <v>981.18233464574007</v>
      </c>
      <c r="Q33" s="241">
        <v>761.25705009276442</v>
      </c>
      <c r="R33" s="240">
        <v>1138.8739635157547</v>
      </c>
      <c r="S33" s="243">
        <v>683.94140742072773</v>
      </c>
      <c r="T33" s="242">
        <v>10590.431818181818</v>
      </c>
      <c r="U33" s="243">
        <v>565232.11517367454</v>
      </c>
      <c r="V33" s="242">
        <v>13239.68164084911</v>
      </c>
      <c r="W33" s="243">
        <v>11930.211171171171</v>
      </c>
      <c r="X33" s="242">
        <v>11208.781815835879</v>
      </c>
      <c r="Y33" s="243">
        <v>8581.8048076923078</v>
      </c>
      <c r="Z33" s="242">
        <v>51019.493670886077</v>
      </c>
    </row>
    <row r="34" spans="1:26" ht="19.5" customHeight="1">
      <c r="A34" s="774" t="s">
        <v>475</v>
      </c>
      <c r="B34" s="204" t="s">
        <v>544</v>
      </c>
      <c r="C34" s="231">
        <v>46565.099445690728</v>
      </c>
      <c r="D34" s="232">
        <v>1045.778911528932</v>
      </c>
      <c r="E34" s="231">
        <v>1099.6198614808993</v>
      </c>
      <c r="F34" s="232">
        <v>827.77538113951186</v>
      </c>
      <c r="G34" s="233">
        <v>13872.05800870554</v>
      </c>
      <c r="H34" s="234">
        <v>73398.16024353703</v>
      </c>
      <c r="I34" s="235">
        <v>8.3957485755256567</v>
      </c>
      <c r="J34" s="236">
        <v>1.3878627149399503</v>
      </c>
      <c r="K34" s="235">
        <v>1.555549530400081</v>
      </c>
      <c r="L34" s="235">
        <v>1.2133419963205114</v>
      </c>
      <c r="M34" s="236">
        <v>21.172625387239716</v>
      </c>
      <c r="N34" s="235">
        <v>6.101399381594466</v>
      </c>
      <c r="O34" s="232">
        <v>5546.2713094377405</v>
      </c>
      <c r="P34" s="231">
        <v>753.51754915772096</v>
      </c>
      <c r="Q34" s="232">
        <v>706.90122043113684</v>
      </c>
      <c r="R34" s="231">
        <v>682.22758599781469</v>
      </c>
      <c r="S34" s="234">
        <v>655.18837437448497</v>
      </c>
      <c r="T34" s="233">
        <v>12029.725584748729</v>
      </c>
      <c r="U34" s="234">
        <v>397551.47110992216</v>
      </c>
      <c r="V34" s="233">
        <v>7765.6283704216048</v>
      </c>
      <c r="W34" s="234">
        <v>7804.5542076366564</v>
      </c>
      <c r="X34" s="233">
        <v>6057.091325208441</v>
      </c>
      <c r="Y34" s="234">
        <v>4435.0917030704677</v>
      </c>
      <c r="Z34" s="233">
        <v>54129.450368174432</v>
      </c>
    </row>
    <row r="35" spans="1:26" ht="19.5" customHeight="1">
      <c r="A35" s="775"/>
      <c r="B35" s="587" t="s">
        <v>435</v>
      </c>
      <c r="C35" s="231">
        <v>47064.346123765907</v>
      </c>
      <c r="D35" s="232">
        <v>1124.869229617711</v>
      </c>
      <c r="E35" s="231">
        <v>1162.3248973455059</v>
      </c>
      <c r="F35" s="232">
        <v>935.8475443809001</v>
      </c>
      <c r="G35" s="233">
        <v>13036.220185487206</v>
      </c>
      <c r="H35" s="234">
        <v>82306.337678460579</v>
      </c>
      <c r="I35" s="235">
        <v>7.9881330643648507</v>
      </c>
      <c r="J35" s="236">
        <v>1.3422527083411002</v>
      </c>
      <c r="K35" s="235">
        <v>1.6399025368446418</v>
      </c>
      <c r="L35" s="235">
        <v>1.161209721270126</v>
      </c>
      <c r="M35" s="236">
        <v>19.790810928705593</v>
      </c>
      <c r="N35" s="235">
        <v>6.9178150217256364</v>
      </c>
      <c r="O35" s="232">
        <v>5891.7829415887509</v>
      </c>
      <c r="P35" s="231">
        <v>838.04578871585591</v>
      </c>
      <c r="Q35" s="232">
        <v>708.77681522583077</v>
      </c>
      <c r="R35" s="231">
        <v>805.92465533036886</v>
      </c>
      <c r="S35" s="234">
        <v>658.70065822208483</v>
      </c>
      <c r="T35" s="233">
        <v>11897.736123324301</v>
      </c>
      <c r="U35" s="234">
        <v>398816.31331076537</v>
      </c>
      <c r="V35" s="233">
        <v>8264.2601222818848</v>
      </c>
      <c r="W35" s="234">
        <v>8163.8036237298074</v>
      </c>
      <c r="X35" s="233">
        <v>6763.0915894624977</v>
      </c>
      <c r="Y35" s="234">
        <v>4096.6765595346214</v>
      </c>
      <c r="Z35" s="233">
        <v>59214.834636871507</v>
      </c>
    </row>
    <row r="36" spans="1:26" ht="19.5" customHeight="1">
      <c r="A36" s="775"/>
      <c r="B36" s="732" t="s">
        <v>449</v>
      </c>
      <c r="C36" s="231">
        <v>46408.497973979676</v>
      </c>
      <c r="D36" s="232">
        <v>966.92385094374447</v>
      </c>
      <c r="E36" s="231">
        <v>1054.4947798685077</v>
      </c>
      <c r="F36" s="232">
        <v>823.13302648783633</v>
      </c>
      <c r="G36" s="233">
        <v>16481.055749200677</v>
      </c>
      <c r="H36" s="234">
        <v>65170.157465529264</v>
      </c>
      <c r="I36" s="235">
        <v>9.8973390207336376</v>
      </c>
      <c r="J36" s="236">
        <v>1.3726310701440609</v>
      </c>
      <c r="K36" s="235">
        <v>1.5013287707612397</v>
      </c>
      <c r="L36" s="235">
        <v>1.1819100219013778</v>
      </c>
      <c r="M36" s="236">
        <v>25.359651335808103</v>
      </c>
      <c r="N36" s="235">
        <v>5.7048124899404478</v>
      </c>
      <c r="O36" s="232">
        <v>4688.9874012358187</v>
      </c>
      <c r="P36" s="231">
        <v>704.43098074580473</v>
      </c>
      <c r="Q36" s="232">
        <v>702.37432360257276</v>
      </c>
      <c r="R36" s="231">
        <v>696.44305508437515</v>
      </c>
      <c r="S36" s="234">
        <v>649.89283689122533</v>
      </c>
      <c r="T36" s="233">
        <v>11423.715955685964</v>
      </c>
      <c r="U36" s="234">
        <v>389285.40745055629</v>
      </c>
      <c r="V36" s="233">
        <v>7011.9402602774544</v>
      </c>
      <c r="W36" s="234">
        <v>7409.9400986100345</v>
      </c>
      <c r="X36" s="233">
        <v>5932.6402492885572</v>
      </c>
      <c r="Y36" s="234">
        <v>5338.87939884774</v>
      </c>
      <c r="Z36" s="233">
        <v>45901.06904876871</v>
      </c>
    </row>
    <row r="37" spans="1:26" ht="19.5" customHeight="1">
      <c r="A37" s="775"/>
      <c r="B37" s="205" t="s">
        <v>437</v>
      </c>
      <c r="C37" s="231">
        <v>42162.777702476102</v>
      </c>
      <c r="D37" s="237">
        <v>883.61844900311053</v>
      </c>
      <c r="E37" s="231">
        <v>879.04744318376697</v>
      </c>
      <c r="F37" s="237">
        <v>490.715393387581</v>
      </c>
      <c r="G37" s="233">
        <v>9271.6256693566629</v>
      </c>
      <c r="H37" s="238">
        <v>85218.222573839666</v>
      </c>
      <c r="I37" s="235">
        <v>6.2450114582751102</v>
      </c>
      <c r="J37" s="239">
        <v>1.5442259814356378</v>
      </c>
      <c r="K37" s="235">
        <v>1.2170627053650438</v>
      </c>
      <c r="L37" s="235">
        <v>1.4158670395941586</v>
      </c>
      <c r="M37" s="239">
        <v>14.348169168112225</v>
      </c>
      <c r="N37" s="235">
        <v>6.3197521097046412</v>
      </c>
      <c r="O37" s="237">
        <v>6751.4332013926496</v>
      </c>
      <c r="P37" s="231">
        <v>572.20799262917922</v>
      </c>
      <c r="Q37" s="237">
        <v>722.26964092216338</v>
      </c>
      <c r="R37" s="231">
        <v>346.58296271113051</v>
      </c>
      <c r="S37" s="238">
        <v>646.18876183605255</v>
      </c>
      <c r="T37" s="233">
        <v>13484.424878466065</v>
      </c>
      <c r="U37" s="238">
        <v>372882.60053937737</v>
      </c>
      <c r="V37" s="233">
        <v>7081.4915237927053</v>
      </c>
      <c r="W37" s="238">
        <v>7044.1292084828192</v>
      </c>
      <c r="X37" s="233">
        <v>3938.8317551101991</v>
      </c>
      <c r="Y37" s="238">
        <v>2962.4230522663852</v>
      </c>
      <c r="Z37" s="233">
        <v>68221.720793776374</v>
      </c>
    </row>
    <row r="38" spans="1:26" ht="19.5" customHeight="1">
      <c r="A38" s="775"/>
      <c r="B38" s="732" t="s">
        <v>438</v>
      </c>
      <c r="C38" s="231">
        <v>62262.665982864724</v>
      </c>
      <c r="D38" s="237">
        <v>1494.3527560204652</v>
      </c>
      <c r="E38" s="231">
        <v>1175.2177456877928</v>
      </c>
      <c r="F38" s="237">
        <v>1162.4043999860096</v>
      </c>
      <c r="G38" s="233">
        <v>15041.901853732859</v>
      </c>
      <c r="H38" s="238">
        <v>113900.07092198581</v>
      </c>
      <c r="I38" s="235">
        <v>9.2298781223603239</v>
      </c>
      <c r="J38" s="239">
        <v>1.4095022374210044</v>
      </c>
      <c r="K38" s="235">
        <v>1.7224650204393632</v>
      </c>
      <c r="L38" s="235">
        <v>1.146479661431919</v>
      </c>
      <c r="M38" s="239">
        <v>22.295962417470797</v>
      </c>
      <c r="N38" s="235">
        <v>8.6985815602836887</v>
      </c>
      <c r="O38" s="237">
        <v>6745.7733631419305</v>
      </c>
      <c r="P38" s="231">
        <v>1060.1989243768164</v>
      </c>
      <c r="Q38" s="237">
        <v>682.28830875649396</v>
      </c>
      <c r="R38" s="231">
        <v>1013.890118673541</v>
      </c>
      <c r="S38" s="238">
        <v>674.64689669310894</v>
      </c>
      <c r="T38" s="233">
        <v>13094.09702405218</v>
      </c>
      <c r="U38" s="238">
        <v>535571.5342102088</v>
      </c>
      <c r="V38" s="233">
        <v>11104.529511173832</v>
      </c>
      <c r="W38" s="238">
        <v>8237.9221642460707</v>
      </c>
      <c r="X38" s="233">
        <v>8298.7529852051339</v>
      </c>
      <c r="Y38" s="238">
        <v>4707.0580243778568</v>
      </c>
      <c r="Z38" s="233">
        <v>83467.425531914894</v>
      </c>
    </row>
    <row r="39" spans="1:26" ht="19.5" customHeight="1">
      <c r="A39" s="775"/>
      <c r="B39" s="732" t="s">
        <v>439</v>
      </c>
      <c r="C39" s="231">
        <v>63351.508799804447</v>
      </c>
      <c r="D39" s="237">
        <v>1512.4676159625562</v>
      </c>
      <c r="E39" s="231">
        <v>1216.97066719802</v>
      </c>
      <c r="F39" s="237">
        <v>1171.5555027192916</v>
      </c>
      <c r="G39" s="233">
        <v>24826.218195641155</v>
      </c>
      <c r="H39" s="238">
        <v>97039.659624413151</v>
      </c>
      <c r="I39" s="235">
        <v>13.777560498655586</v>
      </c>
      <c r="J39" s="239">
        <v>1.5006137239623374</v>
      </c>
      <c r="K39" s="235">
        <v>1.7624955429242612</v>
      </c>
      <c r="L39" s="235">
        <v>1.1765361699747052</v>
      </c>
      <c r="M39" s="239">
        <v>36.953370501773946</v>
      </c>
      <c r="N39" s="235">
        <v>8.0610328638497659</v>
      </c>
      <c r="O39" s="237">
        <v>4598.1658948974518</v>
      </c>
      <c r="P39" s="231">
        <v>1007.8993626480498</v>
      </c>
      <c r="Q39" s="237">
        <v>690.48155729169764</v>
      </c>
      <c r="R39" s="231">
        <v>995.76666881773747</v>
      </c>
      <c r="S39" s="238">
        <v>671.82554279992871</v>
      </c>
      <c r="T39" s="233">
        <v>12038.117355853232</v>
      </c>
      <c r="U39" s="238">
        <v>554032.00659985328</v>
      </c>
      <c r="V39" s="233">
        <v>11389.227838831657</v>
      </c>
      <c r="W39" s="238">
        <v>8554.5689116345402</v>
      </c>
      <c r="X39" s="233">
        <v>8428.5079221095784</v>
      </c>
      <c r="Y39" s="238">
        <v>8409.8750633552972</v>
      </c>
      <c r="Z39" s="233">
        <v>70327.465962441318</v>
      </c>
    </row>
    <row r="40" spans="1:26" ht="19.5" customHeight="1">
      <c r="A40" s="775"/>
      <c r="B40" s="205" t="s">
        <v>252</v>
      </c>
      <c r="C40" s="231">
        <v>63115.344726969568</v>
      </c>
      <c r="D40" s="237">
        <v>1629.474017775771</v>
      </c>
      <c r="E40" s="231">
        <v>1179.2578997875112</v>
      </c>
      <c r="F40" s="237">
        <v>1305.1511480508618</v>
      </c>
      <c r="G40" s="233">
        <v>16153.461805555555</v>
      </c>
      <c r="H40" s="238">
        <v>79097.119999999995</v>
      </c>
      <c r="I40" s="235">
        <v>9.6360983743226338</v>
      </c>
      <c r="J40" s="239">
        <v>1.4221620220566717</v>
      </c>
      <c r="K40" s="235">
        <v>1.7028925903077661</v>
      </c>
      <c r="L40" s="235">
        <v>1.1579566393539029</v>
      </c>
      <c r="M40" s="239">
        <v>23.861545138888889</v>
      </c>
      <c r="N40" s="235">
        <v>7.56</v>
      </c>
      <c r="O40" s="237">
        <v>6549.8858848466498</v>
      </c>
      <c r="P40" s="231">
        <v>1145.7724172800602</v>
      </c>
      <c r="Q40" s="237">
        <v>692.50280757542214</v>
      </c>
      <c r="R40" s="231">
        <v>1127.1157344709281</v>
      </c>
      <c r="S40" s="238">
        <v>676.96629499608923</v>
      </c>
      <c r="T40" s="233">
        <v>10462.582010582011</v>
      </c>
      <c r="U40" s="238">
        <v>536312.18340975407</v>
      </c>
      <c r="V40" s="233">
        <v>12100.251201913028</v>
      </c>
      <c r="W40" s="238">
        <v>8345.2529645623417</v>
      </c>
      <c r="X40" s="233">
        <v>9412.7887638687425</v>
      </c>
      <c r="Y40" s="238">
        <v>5012.8368055555557</v>
      </c>
      <c r="Z40" s="233">
        <v>58375.328000000001</v>
      </c>
    </row>
    <row r="41" spans="1:26" ht="19.5" customHeight="1">
      <c r="A41" s="776"/>
      <c r="B41" s="642" t="s">
        <v>422</v>
      </c>
      <c r="C41" s="240">
        <v>61308.693579454251</v>
      </c>
      <c r="D41" s="241">
        <v>1588.8195659302373</v>
      </c>
      <c r="E41" s="240">
        <v>1295.3558180317723</v>
      </c>
      <c r="F41" s="241">
        <v>1225.2679874674607</v>
      </c>
      <c r="G41" s="242">
        <v>25330.792025411687</v>
      </c>
      <c r="H41" s="243">
        <v>97232.118126272908</v>
      </c>
      <c r="I41" s="244">
        <v>14.145184590690208</v>
      </c>
      <c r="J41" s="245">
        <v>1.5508587121367381</v>
      </c>
      <c r="K41" s="244">
        <v>1.815813905508562</v>
      </c>
      <c r="L41" s="244">
        <v>1.1872835253222764</v>
      </c>
      <c r="M41" s="245">
        <v>37.518599013625348</v>
      </c>
      <c r="N41" s="244">
        <v>8.4551934826883919</v>
      </c>
      <c r="O41" s="241">
        <v>4334.2448581268545</v>
      </c>
      <c r="P41" s="240">
        <v>1024.4773127922128</v>
      </c>
      <c r="Q41" s="241">
        <v>713.37476494816076</v>
      </c>
      <c r="R41" s="240">
        <v>1031.9927475915019</v>
      </c>
      <c r="S41" s="243">
        <v>675.1529292501699</v>
      </c>
      <c r="T41" s="242">
        <v>11499.691677706853</v>
      </c>
      <c r="U41" s="243">
        <v>567410.42495987157</v>
      </c>
      <c r="V41" s="242">
        <v>13516.068686723778</v>
      </c>
      <c r="W41" s="243">
        <v>10412.731194553331</v>
      </c>
      <c r="X41" s="242">
        <v>10064.902950758344</v>
      </c>
      <c r="Y41" s="243">
        <v>8596.664966981527</v>
      </c>
      <c r="Z41" s="242">
        <v>84087.207739307531</v>
      </c>
    </row>
    <row r="42" spans="1:26" ht="19.5" customHeight="1">
      <c r="A42" s="774" t="s">
        <v>476</v>
      </c>
      <c r="B42" s="204" t="s">
        <v>544</v>
      </c>
      <c r="C42" s="231">
        <v>50060.18061899735</v>
      </c>
      <c r="D42" s="237">
        <v>1092.1960680559371</v>
      </c>
      <c r="E42" s="231">
        <v>1142.4564346545239</v>
      </c>
      <c r="F42" s="237">
        <v>844.37082272962425</v>
      </c>
      <c r="G42" s="233">
        <v>14061.215268093303</v>
      </c>
      <c r="H42" s="238">
        <v>68999.706211257304</v>
      </c>
      <c r="I42" s="235">
        <v>8.5268066733281458</v>
      </c>
      <c r="J42" s="239">
        <v>1.3869681270855223</v>
      </c>
      <c r="K42" s="235">
        <v>1.5947562839324549</v>
      </c>
      <c r="L42" s="235">
        <v>1.1978809431720232</v>
      </c>
      <c r="M42" s="239">
        <v>21.356346841668501</v>
      </c>
      <c r="N42" s="235">
        <v>5.82441244552437</v>
      </c>
      <c r="O42" s="237">
        <v>5870.9177464508039</v>
      </c>
      <c r="P42" s="231">
        <v>787.47019973054557</v>
      </c>
      <c r="Q42" s="237">
        <v>716.38309010915441</v>
      </c>
      <c r="R42" s="231">
        <v>704.88709879105841</v>
      </c>
      <c r="S42" s="238">
        <v>658.4092013648318</v>
      </c>
      <c r="T42" s="233">
        <v>11846.638069781351</v>
      </c>
      <c r="U42" s="238">
        <v>430757.89550176758</v>
      </c>
      <c r="V42" s="233">
        <v>8129.5869633660741</v>
      </c>
      <c r="W42" s="238">
        <v>8096.5519763093444</v>
      </c>
      <c r="X42" s="233">
        <v>6163.7460525406495</v>
      </c>
      <c r="Y42" s="238">
        <v>4536.063969426822</v>
      </c>
      <c r="Z42" s="233">
        <v>50788.694494682444</v>
      </c>
    </row>
    <row r="43" spans="1:26" ht="19.5" customHeight="1">
      <c r="A43" s="775"/>
      <c r="B43" s="587" t="s">
        <v>435</v>
      </c>
      <c r="C43" s="231">
        <v>50893.647922624288</v>
      </c>
      <c r="D43" s="237">
        <v>1158.6063707573383</v>
      </c>
      <c r="E43" s="231">
        <v>1210.903423616629</v>
      </c>
      <c r="F43" s="237">
        <v>923.78064890811243</v>
      </c>
      <c r="G43" s="233">
        <v>12966.668578694576</v>
      </c>
      <c r="H43" s="238">
        <v>74832.442635881263</v>
      </c>
      <c r="I43" s="235">
        <v>8.0174896237215147</v>
      </c>
      <c r="J43" s="239">
        <v>1.3380613869959073</v>
      </c>
      <c r="K43" s="235">
        <v>1.6743868235460009</v>
      </c>
      <c r="L43" s="235">
        <v>1.1534534528930258</v>
      </c>
      <c r="M43" s="239">
        <v>19.583826751464581</v>
      </c>
      <c r="N43" s="235">
        <v>6.3941990534920405</v>
      </c>
      <c r="O43" s="237">
        <v>6347.8283491685706</v>
      </c>
      <c r="P43" s="231">
        <v>865.88431742921375</v>
      </c>
      <c r="Q43" s="237">
        <v>723.19216001245695</v>
      </c>
      <c r="R43" s="231">
        <v>800.88246872133311</v>
      </c>
      <c r="S43" s="238">
        <v>662.11107477882786</v>
      </c>
      <c r="T43" s="233">
        <v>11703.176896723802</v>
      </c>
      <c r="U43" s="238">
        <v>436278.89580661728</v>
      </c>
      <c r="V43" s="233">
        <v>8552.5854649318171</v>
      </c>
      <c r="W43" s="238">
        <v>8501.9951978555127</v>
      </c>
      <c r="X43" s="233">
        <v>6673.4916450111705</v>
      </c>
      <c r="Y43" s="238">
        <v>4136.5935530180268</v>
      </c>
      <c r="Z43" s="233">
        <v>53568.245841101394</v>
      </c>
    </row>
    <row r="44" spans="1:26" ht="19.5" customHeight="1">
      <c r="A44" s="775"/>
      <c r="B44" s="732" t="s">
        <v>449</v>
      </c>
      <c r="C44" s="231">
        <v>47375.330137014826</v>
      </c>
      <c r="D44" s="237">
        <v>1000.5385087591461</v>
      </c>
      <c r="E44" s="231">
        <v>1074.4053412959431</v>
      </c>
      <c r="F44" s="237">
        <v>828.61330223631762</v>
      </c>
      <c r="G44" s="233">
        <v>16184.839483868387</v>
      </c>
      <c r="H44" s="238">
        <v>62347.598400745286</v>
      </c>
      <c r="I44" s="235">
        <v>9.6922089550462864</v>
      </c>
      <c r="J44" s="239">
        <v>1.3841584888783673</v>
      </c>
      <c r="K44" s="235">
        <v>1.5236902377420931</v>
      </c>
      <c r="L44" s="235">
        <v>1.1800106257494269</v>
      </c>
      <c r="M44" s="239">
        <v>24.885008716637611</v>
      </c>
      <c r="N44" s="235">
        <v>5.4989208912351524</v>
      </c>
      <c r="O44" s="237">
        <v>4887.9806818804373</v>
      </c>
      <c r="P44" s="231">
        <v>722.8496713334597</v>
      </c>
      <c r="Q44" s="237">
        <v>705.13370413665541</v>
      </c>
      <c r="R44" s="231">
        <v>702.20833961564017</v>
      </c>
      <c r="S44" s="238">
        <v>650.38512415900948</v>
      </c>
      <c r="T44" s="233">
        <v>11338.151545355462</v>
      </c>
      <c r="U44" s="238">
        <v>397850.41301670595</v>
      </c>
      <c r="V44" s="233">
        <v>7270.4681566568051</v>
      </c>
      <c r="W44" s="238">
        <v>7542.5273171388462</v>
      </c>
      <c r="X44" s="233">
        <v>5959.6300522986194</v>
      </c>
      <c r="Y44" s="238">
        <v>5308.1496861677124</v>
      </c>
      <c r="Z44" s="233">
        <v>44051.119509354867</v>
      </c>
    </row>
    <row r="45" spans="1:26" ht="19.5" customHeight="1">
      <c r="A45" s="775"/>
      <c r="B45" s="205" t="s">
        <v>437</v>
      </c>
      <c r="C45" s="231">
        <v>44103.6320961846</v>
      </c>
      <c r="D45" s="232">
        <v>879.88000316167177</v>
      </c>
      <c r="E45" s="231">
        <v>913.03521179757342</v>
      </c>
      <c r="F45" s="232">
        <v>481.91432700593271</v>
      </c>
      <c r="G45" s="233">
        <v>9520.6306397230037</v>
      </c>
      <c r="H45" s="234">
        <v>77140.135274857836</v>
      </c>
      <c r="I45" s="235">
        <v>6.3187151528234198</v>
      </c>
      <c r="J45" s="236">
        <v>1.5324000431604554</v>
      </c>
      <c r="K45" s="235">
        <v>1.2312082088496046</v>
      </c>
      <c r="L45" s="235">
        <v>1.4013877190008404</v>
      </c>
      <c r="M45" s="236">
        <v>14.760251292751519</v>
      </c>
      <c r="N45" s="235">
        <v>5.7605979665690157</v>
      </c>
      <c r="O45" s="232">
        <v>6979.8417921209148</v>
      </c>
      <c r="P45" s="231">
        <v>574.18427197834581</v>
      </c>
      <c r="Q45" s="232">
        <v>741.57661168510219</v>
      </c>
      <c r="R45" s="231">
        <v>343.88365223403514</v>
      </c>
      <c r="S45" s="234">
        <v>645.01819453428993</v>
      </c>
      <c r="T45" s="233">
        <v>13390.994428448566</v>
      </c>
      <c r="U45" s="234">
        <v>390633.40587037348</v>
      </c>
      <c r="V45" s="233">
        <v>7050.2715335695339</v>
      </c>
      <c r="W45" s="234">
        <v>7312.8154727635747</v>
      </c>
      <c r="X45" s="233">
        <v>3863.111391296939</v>
      </c>
      <c r="Y45" s="234">
        <v>3036.8715299827631</v>
      </c>
      <c r="Z45" s="233">
        <v>61738.632819231432</v>
      </c>
    </row>
    <row r="46" spans="1:26" ht="19.5" customHeight="1">
      <c r="A46" s="775"/>
      <c r="B46" s="732" t="s">
        <v>438</v>
      </c>
      <c r="C46" s="231">
        <v>64049.810515722093</v>
      </c>
      <c r="D46" s="237">
        <v>1462.9784705918198</v>
      </c>
      <c r="E46" s="231">
        <v>1226.0501211710985</v>
      </c>
      <c r="F46" s="237">
        <v>1129.1969776096062</v>
      </c>
      <c r="G46" s="233">
        <v>15550.289471743567</v>
      </c>
      <c r="H46" s="238">
        <v>99903.097789685198</v>
      </c>
      <c r="I46" s="235">
        <v>9.4112436075971591</v>
      </c>
      <c r="J46" s="239">
        <v>1.4315152208268405</v>
      </c>
      <c r="K46" s="235">
        <v>1.7461483022017719</v>
      </c>
      <c r="L46" s="235">
        <v>1.1470781681648781</v>
      </c>
      <c r="M46" s="239">
        <v>22.957338806813993</v>
      </c>
      <c r="N46" s="235">
        <v>8.1460147354320167</v>
      </c>
      <c r="O46" s="237">
        <v>6805.6691746899787</v>
      </c>
      <c r="P46" s="231">
        <v>1021.9789837420003</v>
      </c>
      <c r="Q46" s="237">
        <v>702.14547047643919</v>
      </c>
      <c r="R46" s="231">
        <v>984.41153266487606</v>
      </c>
      <c r="S46" s="238">
        <v>677.35592537964669</v>
      </c>
      <c r="T46" s="233">
        <v>12264.045798388423</v>
      </c>
      <c r="U46" s="238">
        <v>564595.02748879499</v>
      </c>
      <c r="V46" s="233">
        <v>10925.556635711771</v>
      </c>
      <c r="W46" s="238">
        <v>8619.6475350186229</v>
      </c>
      <c r="X46" s="233">
        <v>8114.6433096847622</v>
      </c>
      <c r="Y46" s="238">
        <v>4955.6672402349996</v>
      </c>
      <c r="Z46" s="233">
        <v>73736.388814467515</v>
      </c>
    </row>
    <row r="47" spans="1:26" ht="19.5" customHeight="1">
      <c r="A47" s="775"/>
      <c r="B47" s="732" t="s">
        <v>439</v>
      </c>
      <c r="C47" s="231">
        <v>62877.287903768898</v>
      </c>
      <c r="D47" s="237">
        <v>1444.6186968963416</v>
      </c>
      <c r="E47" s="231">
        <v>1180.1386392323973</v>
      </c>
      <c r="F47" s="237">
        <v>1090.1484190071992</v>
      </c>
      <c r="G47" s="233">
        <v>22153.700444680748</v>
      </c>
      <c r="H47" s="238">
        <v>88737.12131442719</v>
      </c>
      <c r="I47" s="235">
        <v>12.639574576782852</v>
      </c>
      <c r="J47" s="239">
        <v>1.4985118952194685</v>
      </c>
      <c r="K47" s="235">
        <v>1.7217708896839934</v>
      </c>
      <c r="L47" s="235">
        <v>1.1718410773882744</v>
      </c>
      <c r="M47" s="239">
        <v>32.99656822466045</v>
      </c>
      <c r="N47" s="235">
        <v>7.8208417735764124</v>
      </c>
      <c r="O47" s="237">
        <v>4974.6364105692101</v>
      </c>
      <c r="P47" s="231">
        <v>964.03552184333262</v>
      </c>
      <c r="Q47" s="237">
        <v>685.42141483701982</v>
      </c>
      <c r="R47" s="231">
        <v>930.28691350951226</v>
      </c>
      <c r="S47" s="238">
        <v>671.3940763125745</v>
      </c>
      <c r="T47" s="233">
        <v>11346.236617934845</v>
      </c>
      <c r="U47" s="238">
        <v>552133.02956134034</v>
      </c>
      <c r="V47" s="233">
        <v>10804.741627256404</v>
      </c>
      <c r="W47" s="238">
        <v>8296.8830880003552</v>
      </c>
      <c r="X47" s="233">
        <v>7844.5843394233734</v>
      </c>
      <c r="Y47" s="238">
        <v>7314.0896370051714</v>
      </c>
      <c r="Z47" s="233">
        <v>63894.480981318928</v>
      </c>
    </row>
    <row r="48" spans="1:26" ht="19.5" customHeight="1">
      <c r="A48" s="775"/>
      <c r="B48" s="205" t="s">
        <v>252</v>
      </c>
      <c r="C48" s="231">
        <v>63676.540423429244</v>
      </c>
      <c r="D48" s="232">
        <v>1568.4807136982954</v>
      </c>
      <c r="E48" s="231">
        <v>1163.996944171339</v>
      </c>
      <c r="F48" s="232">
        <v>1199.0488082787331</v>
      </c>
      <c r="G48" s="233">
        <v>16632.127734903333</v>
      </c>
      <c r="H48" s="234">
        <v>89555.83584791793</v>
      </c>
      <c r="I48" s="235">
        <v>10.02231175643316</v>
      </c>
      <c r="J48" s="236">
        <v>1.4690687711533137</v>
      </c>
      <c r="K48" s="235">
        <v>1.6984661068742859</v>
      </c>
      <c r="L48" s="235">
        <v>1.1530909389194788</v>
      </c>
      <c r="M48" s="236">
        <v>24.554618505847721</v>
      </c>
      <c r="N48" s="235">
        <v>7.9601689800844904</v>
      </c>
      <c r="O48" s="232">
        <v>6353.4783162733193</v>
      </c>
      <c r="P48" s="231">
        <v>1067.6700400260613</v>
      </c>
      <c r="Q48" s="232">
        <v>685.32244444574815</v>
      </c>
      <c r="R48" s="231">
        <v>1039.8562401351621</v>
      </c>
      <c r="S48" s="234">
        <v>677.35231687441478</v>
      </c>
      <c r="T48" s="233">
        <v>11250.494313874147</v>
      </c>
      <c r="U48" s="234">
        <v>545188.77600821014</v>
      </c>
      <c r="V48" s="233">
        <v>11670.950680356329</v>
      </c>
      <c r="W48" s="234">
        <v>8174.4947286955594</v>
      </c>
      <c r="X48" s="233">
        <v>8580.8097014160176</v>
      </c>
      <c r="Y48" s="234">
        <v>5279.3220224361521</v>
      </c>
      <c r="Z48" s="233">
        <v>64224.86964393482</v>
      </c>
    </row>
    <row r="49" spans="1:26" ht="19.5" customHeight="1">
      <c r="A49" s="776"/>
      <c r="B49" s="642" t="s">
        <v>422</v>
      </c>
      <c r="C49" s="240">
        <v>63827.931814751078</v>
      </c>
      <c r="D49" s="241">
        <v>1569.0888013998251</v>
      </c>
      <c r="E49" s="240">
        <v>1266.6987244313309</v>
      </c>
      <c r="F49" s="241">
        <v>1189.991291837285</v>
      </c>
      <c r="G49" s="242">
        <v>21226.377434424419</v>
      </c>
      <c r="H49" s="243">
        <v>89095.573029290346</v>
      </c>
      <c r="I49" s="244">
        <v>12.185626301965401</v>
      </c>
      <c r="J49" s="245">
        <v>1.5396865137485796</v>
      </c>
      <c r="K49" s="244">
        <v>1.7858442168290443</v>
      </c>
      <c r="L49" s="244">
        <v>1.1777438487224066</v>
      </c>
      <c r="M49" s="245">
        <v>31.330403080710838</v>
      </c>
      <c r="N49" s="244">
        <v>7.7224297228228815</v>
      </c>
      <c r="O49" s="241">
        <v>5237.9689178927447</v>
      </c>
      <c r="P49" s="240">
        <v>1019.0962818656258</v>
      </c>
      <c r="Q49" s="241">
        <v>709.29967602688703</v>
      </c>
      <c r="R49" s="240">
        <v>1010.3990720292567</v>
      </c>
      <c r="S49" s="243">
        <v>677.50093670173192</v>
      </c>
      <c r="T49" s="242">
        <v>11537.246207107219</v>
      </c>
      <c r="U49" s="243">
        <v>592548.64921655646</v>
      </c>
      <c r="V49" s="242">
        <v>13333.675893007412</v>
      </c>
      <c r="W49" s="243">
        <v>10179.788882887764</v>
      </c>
      <c r="X49" s="242">
        <v>9780.1581070983539</v>
      </c>
      <c r="Y49" s="243">
        <v>6870.6050471891667</v>
      </c>
      <c r="Z49" s="242">
        <v>76930.877334381759</v>
      </c>
    </row>
    <row r="50" spans="1:26" ht="19.5" customHeight="1">
      <c r="A50" s="274"/>
      <c r="B50" s="717"/>
      <c r="C50" s="237"/>
      <c r="D50" s="237"/>
      <c r="E50" s="237"/>
      <c r="F50" s="237"/>
      <c r="G50" s="238"/>
      <c r="H50" s="238"/>
      <c r="I50" s="239"/>
      <c r="J50" s="239"/>
      <c r="K50" s="239"/>
      <c r="L50" s="239"/>
      <c r="M50" s="239"/>
      <c r="N50" s="239"/>
      <c r="O50" s="237"/>
      <c r="P50" s="237"/>
      <c r="Q50" s="237"/>
      <c r="R50" s="237"/>
      <c r="S50" s="238"/>
      <c r="T50" s="238"/>
      <c r="U50" s="238"/>
      <c r="V50" s="238"/>
      <c r="W50" s="238"/>
      <c r="X50" s="238"/>
      <c r="Y50" s="238"/>
      <c r="Z50" s="238"/>
    </row>
    <row r="51" spans="1:26" ht="19.5" customHeight="1">
      <c r="A51" s="274"/>
      <c r="B51" s="717"/>
      <c r="C51" s="237"/>
      <c r="D51" s="237"/>
      <c r="E51" s="237"/>
      <c r="F51" s="237"/>
      <c r="G51" s="238"/>
      <c r="H51" s="238"/>
      <c r="I51" s="239"/>
      <c r="J51" s="239"/>
      <c r="K51" s="239"/>
      <c r="L51" s="239"/>
      <c r="M51" s="239"/>
      <c r="N51" s="239"/>
      <c r="O51" s="237"/>
      <c r="P51" s="237"/>
      <c r="Q51" s="237"/>
      <c r="R51" s="237"/>
      <c r="S51" s="238"/>
      <c r="T51" s="238"/>
      <c r="U51" s="238"/>
      <c r="V51" s="238"/>
      <c r="W51" s="238"/>
      <c r="X51" s="238"/>
      <c r="Y51" s="238"/>
      <c r="Z51" s="238"/>
    </row>
    <row r="52" spans="1:26" ht="19.5" customHeight="1">
      <c r="A52" s="274"/>
      <c r="B52" s="717"/>
      <c r="C52" s="237"/>
      <c r="D52" s="237"/>
      <c r="E52" s="237"/>
      <c r="F52" s="237"/>
      <c r="G52" s="238"/>
      <c r="H52" s="238"/>
      <c r="I52" s="239"/>
      <c r="J52" s="239"/>
      <c r="K52" s="239"/>
      <c r="L52" s="239"/>
      <c r="M52" s="239"/>
      <c r="N52" s="239"/>
      <c r="O52" s="237"/>
      <c r="P52" s="237"/>
      <c r="Q52" s="237"/>
      <c r="R52" s="237"/>
      <c r="S52" s="238"/>
      <c r="T52" s="238"/>
      <c r="U52" s="238"/>
      <c r="V52" s="238"/>
      <c r="W52" s="238"/>
      <c r="X52" s="238"/>
      <c r="Y52" s="238"/>
      <c r="Z52" s="238"/>
    </row>
    <row r="53" spans="1:26" ht="19.5" customHeight="1">
      <c r="A53" s="274"/>
      <c r="B53" s="717"/>
      <c r="C53" s="237"/>
      <c r="D53" s="237"/>
      <c r="E53" s="237"/>
      <c r="F53" s="237"/>
      <c r="G53" s="238"/>
      <c r="H53" s="238"/>
      <c r="I53" s="239"/>
      <c r="J53" s="239"/>
      <c r="K53" s="239"/>
      <c r="L53" s="239"/>
      <c r="M53" s="239"/>
      <c r="N53" s="239"/>
      <c r="O53" s="237"/>
      <c r="P53" s="237"/>
      <c r="Q53" s="237"/>
      <c r="R53" s="237"/>
      <c r="S53" s="238"/>
      <c r="T53" s="238"/>
      <c r="U53" s="238"/>
      <c r="V53" s="238"/>
      <c r="W53" s="238"/>
      <c r="X53" s="238"/>
      <c r="Y53" s="238"/>
      <c r="Z53" s="238"/>
    </row>
    <row r="54" spans="1:26" ht="19.5" customHeight="1">
      <c r="A54" s="274"/>
      <c r="B54" s="717"/>
      <c r="C54" s="237"/>
      <c r="D54" s="237"/>
      <c r="E54" s="237"/>
      <c r="F54" s="237"/>
      <c r="G54" s="238"/>
      <c r="H54" s="238"/>
      <c r="I54" s="239"/>
      <c r="J54" s="239"/>
      <c r="K54" s="239"/>
      <c r="L54" s="239"/>
      <c r="M54" s="239"/>
      <c r="N54" s="239"/>
      <c r="O54" s="237"/>
      <c r="P54" s="237"/>
      <c r="Q54" s="237"/>
      <c r="R54" s="237"/>
      <c r="S54" s="238"/>
      <c r="T54" s="238"/>
      <c r="U54" s="238"/>
      <c r="V54" s="238"/>
      <c r="W54" s="238"/>
      <c r="X54" s="238"/>
      <c r="Y54" s="238"/>
      <c r="Z54" s="238"/>
    </row>
    <row r="55" spans="1:26" ht="20.25" customHeight="1">
      <c r="C55" s="184" t="s">
        <v>129</v>
      </c>
      <c r="D55" s="184"/>
      <c r="E55" s="184"/>
      <c r="F55" s="184"/>
      <c r="G55" s="184"/>
      <c r="H55" s="184"/>
      <c r="I55" s="184"/>
      <c r="J55" s="184"/>
      <c r="K55" s="184"/>
      <c r="L55" s="184"/>
      <c r="M55" s="218"/>
      <c r="N55" s="218"/>
      <c r="O55" s="184" t="s">
        <v>129</v>
      </c>
      <c r="P55" s="184"/>
      <c r="Q55" s="184"/>
      <c r="R55" s="184"/>
      <c r="S55" s="184"/>
      <c r="T55" s="184"/>
      <c r="U55" s="184"/>
      <c r="V55" s="184"/>
      <c r="W55" s="184"/>
      <c r="X55" s="184"/>
    </row>
    <row r="56" spans="1:26" ht="13.5" customHeight="1">
      <c r="N56" s="189" t="s">
        <v>719</v>
      </c>
      <c r="Z56" s="189" t="s">
        <v>719</v>
      </c>
    </row>
    <row r="57" spans="1:26" ht="12" customHeight="1">
      <c r="A57" s="796" t="s">
        <v>572</v>
      </c>
      <c r="B57" s="797"/>
      <c r="C57" s="792" t="s">
        <v>626</v>
      </c>
      <c r="D57" s="824"/>
      <c r="E57" s="824"/>
      <c r="F57" s="793"/>
      <c r="G57" s="219" t="s">
        <v>627</v>
      </c>
      <c r="H57" s="219" t="s">
        <v>628</v>
      </c>
      <c r="I57" s="792" t="s">
        <v>629</v>
      </c>
      <c r="J57" s="824"/>
      <c r="K57" s="824"/>
      <c r="L57" s="824"/>
      <c r="M57" s="824"/>
      <c r="N57" s="793"/>
      <c r="O57" s="792" t="s">
        <v>630</v>
      </c>
      <c r="P57" s="824"/>
      <c r="Q57" s="824"/>
      <c r="R57" s="793"/>
      <c r="S57" s="219" t="s">
        <v>237</v>
      </c>
      <c r="T57" s="219" t="s">
        <v>632</v>
      </c>
      <c r="U57" s="792" t="s">
        <v>633</v>
      </c>
      <c r="V57" s="824"/>
      <c r="W57" s="824"/>
      <c r="X57" s="824"/>
      <c r="Y57" s="824"/>
      <c r="Z57" s="793"/>
    </row>
    <row r="58" spans="1:26" ht="12" customHeight="1">
      <c r="A58" s="798"/>
      <c r="B58" s="799"/>
      <c r="C58" s="792" t="s">
        <v>560</v>
      </c>
      <c r="D58" s="793"/>
      <c r="E58" s="849" t="s">
        <v>573</v>
      </c>
      <c r="F58" s="849" t="s">
        <v>479</v>
      </c>
      <c r="G58" s="777" t="s">
        <v>248</v>
      </c>
      <c r="H58" s="777" t="s">
        <v>569</v>
      </c>
      <c r="I58" s="792" t="s">
        <v>560</v>
      </c>
      <c r="J58" s="793"/>
      <c r="K58" s="849" t="s">
        <v>573</v>
      </c>
      <c r="L58" s="849" t="s">
        <v>479</v>
      </c>
      <c r="M58" s="777" t="s">
        <v>248</v>
      </c>
      <c r="N58" s="777" t="s">
        <v>569</v>
      </c>
      <c r="O58" s="792" t="s">
        <v>560</v>
      </c>
      <c r="P58" s="793"/>
      <c r="Q58" s="849" t="s">
        <v>573</v>
      </c>
      <c r="R58" s="849" t="s">
        <v>479</v>
      </c>
      <c r="S58" s="777" t="s">
        <v>248</v>
      </c>
      <c r="T58" s="777" t="s">
        <v>569</v>
      </c>
      <c r="U58" s="792" t="s">
        <v>560</v>
      </c>
      <c r="V58" s="793"/>
      <c r="W58" s="849" t="s">
        <v>573</v>
      </c>
      <c r="X58" s="849" t="s">
        <v>479</v>
      </c>
      <c r="Y58" s="777" t="s">
        <v>248</v>
      </c>
      <c r="Z58" s="777" t="s">
        <v>569</v>
      </c>
    </row>
    <row r="59" spans="1:26" ht="12" customHeight="1">
      <c r="A59" s="800"/>
      <c r="B59" s="801"/>
      <c r="C59" s="192" t="s">
        <v>565</v>
      </c>
      <c r="D59" s="194" t="s">
        <v>566</v>
      </c>
      <c r="E59" s="795"/>
      <c r="F59" s="795"/>
      <c r="G59" s="865"/>
      <c r="H59" s="865"/>
      <c r="I59" s="192" t="s">
        <v>565</v>
      </c>
      <c r="J59" s="194" t="s">
        <v>566</v>
      </c>
      <c r="K59" s="795"/>
      <c r="L59" s="795"/>
      <c r="M59" s="865"/>
      <c r="N59" s="865"/>
      <c r="O59" s="194" t="s">
        <v>565</v>
      </c>
      <c r="P59" s="192" t="s">
        <v>566</v>
      </c>
      <c r="Q59" s="795"/>
      <c r="R59" s="795"/>
      <c r="S59" s="865"/>
      <c r="T59" s="865"/>
      <c r="U59" s="220" t="s">
        <v>565</v>
      </c>
      <c r="V59" s="192" t="s">
        <v>566</v>
      </c>
      <c r="W59" s="795"/>
      <c r="X59" s="795"/>
      <c r="Y59" s="865"/>
      <c r="Z59" s="865"/>
    </row>
    <row r="60" spans="1:26" ht="13.5" customHeight="1">
      <c r="A60" s="595"/>
      <c r="B60" s="596"/>
      <c r="C60" s="197" t="s">
        <v>564</v>
      </c>
      <c r="D60" s="383" t="s">
        <v>564</v>
      </c>
      <c r="E60" s="197" t="s">
        <v>564</v>
      </c>
      <c r="F60" s="383" t="s">
        <v>564</v>
      </c>
      <c r="G60" s="197" t="s">
        <v>631</v>
      </c>
      <c r="H60" s="383" t="s">
        <v>631</v>
      </c>
      <c r="I60" s="197" t="s">
        <v>563</v>
      </c>
      <c r="J60" s="383" t="s">
        <v>563</v>
      </c>
      <c r="K60" s="197" t="s">
        <v>563</v>
      </c>
      <c r="L60" s="197" t="s">
        <v>575</v>
      </c>
      <c r="M60" s="383" t="s">
        <v>226</v>
      </c>
      <c r="N60" s="197" t="s">
        <v>563</v>
      </c>
      <c r="O60" s="383" t="s">
        <v>564</v>
      </c>
      <c r="P60" s="197" t="s">
        <v>564</v>
      </c>
      <c r="Q60" s="383" t="s">
        <v>564</v>
      </c>
      <c r="R60" s="197" t="s">
        <v>564</v>
      </c>
      <c r="S60" s="383" t="s">
        <v>631</v>
      </c>
      <c r="T60" s="197" t="s">
        <v>631</v>
      </c>
      <c r="U60" s="383" t="s">
        <v>631</v>
      </c>
      <c r="V60" s="197" t="s">
        <v>631</v>
      </c>
      <c r="W60" s="383" t="s">
        <v>631</v>
      </c>
      <c r="X60" s="197" t="s">
        <v>631</v>
      </c>
      <c r="Y60" s="383" t="s">
        <v>631</v>
      </c>
      <c r="Z60" s="197" t="s">
        <v>631</v>
      </c>
    </row>
    <row r="61" spans="1:26" ht="21" hidden="1" customHeight="1">
      <c r="A61" s="589"/>
      <c r="B61" s="209" t="s">
        <v>544</v>
      </c>
      <c r="C61" s="231">
        <v>0</v>
      </c>
      <c r="D61" s="237">
        <v>0</v>
      </c>
      <c r="E61" s="231">
        <v>0</v>
      </c>
      <c r="F61" s="237">
        <v>0</v>
      </c>
      <c r="G61" s="233">
        <v>0</v>
      </c>
      <c r="H61" s="238">
        <v>0</v>
      </c>
      <c r="I61" s="235">
        <v>0</v>
      </c>
      <c r="J61" s="239">
        <v>0</v>
      </c>
      <c r="K61" s="235">
        <v>0</v>
      </c>
      <c r="L61" s="235">
        <v>0</v>
      </c>
      <c r="M61" s="239">
        <v>0</v>
      </c>
      <c r="N61" s="235">
        <v>0</v>
      </c>
      <c r="O61" s="237">
        <v>0</v>
      </c>
      <c r="P61" s="231">
        <v>0</v>
      </c>
      <c r="Q61" s="237">
        <v>0</v>
      </c>
      <c r="R61" s="231">
        <v>0</v>
      </c>
      <c r="S61" s="238">
        <v>0</v>
      </c>
      <c r="T61" s="233">
        <v>0</v>
      </c>
      <c r="U61" s="238">
        <v>0</v>
      </c>
      <c r="V61" s="233">
        <v>0</v>
      </c>
      <c r="W61" s="238">
        <v>0</v>
      </c>
      <c r="X61" s="233">
        <v>0</v>
      </c>
      <c r="Y61" s="238">
        <v>0</v>
      </c>
      <c r="Z61" s="233">
        <v>0</v>
      </c>
    </row>
    <row r="62" spans="1:26" ht="21" hidden="1" customHeight="1">
      <c r="A62" s="589" t="s">
        <v>478</v>
      </c>
      <c r="B62" s="209" t="s">
        <v>253</v>
      </c>
      <c r="C62" s="231">
        <v>0</v>
      </c>
      <c r="D62" s="237">
        <v>0</v>
      </c>
      <c r="E62" s="231">
        <v>0</v>
      </c>
      <c r="F62" s="237">
        <v>0</v>
      </c>
      <c r="G62" s="233">
        <v>0</v>
      </c>
      <c r="H62" s="238">
        <v>0</v>
      </c>
      <c r="I62" s="235">
        <v>0</v>
      </c>
      <c r="J62" s="239">
        <v>0</v>
      </c>
      <c r="K62" s="235">
        <v>0</v>
      </c>
      <c r="L62" s="235">
        <v>0</v>
      </c>
      <c r="M62" s="239">
        <v>0</v>
      </c>
      <c r="N62" s="235">
        <v>0</v>
      </c>
      <c r="O62" s="237">
        <v>0</v>
      </c>
      <c r="P62" s="231">
        <v>0</v>
      </c>
      <c r="Q62" s="237">
        <v>0</v>
      </c>
      <c r="R62" s="231">
        <v>0</v>
      </c>
      <c r="S62" s="238">
        <v>0</v>
      </c>
      <c r="T62" s="233">
        <v>0</v>
      </c>
      <c r="U62" s="238">
        <v>0</v>
      </c>
      <c r="V62" s="233">
        <v>0</v>
      </c>
      <c r="W62" s="238">
        <v>0</v>
      </c>
      <c r="X62" s="233">
        <v>0</v>
      </c>
      <c r="Y62" s="238">
        <v>0</v>
      </c>
      <c r="Z62" s="233">
        <v>0</v>
      </c>
    </row>
    <row r="63" spans="1:26" ht="21" hidden="1" customHeight="1">
      <c r="A63" s="590"/>
      <c r="B63" s="209" t="s">
        <v>125</v>
      </c>
      <c r="C63" s="240">
        <v>0</v>
      </c>
      <c r="D63" s="241">
        <v>0</v>
      </c>
      <c r="E63" s="240">
        <v>0</v>
      </c>
      <c r="F63" s="241">
        <v>0</v>
      </c>
      <c r="G63" s="242">
        <v>0</v>
      </c>
      <c r="H63" s="243">
        <v>0</v>
      </c>
      <c r="I63" s="244">
        <v>0</v>
      </c>
      <c r="J63" s="245">
        <v>0</v>
      </c>
      <c r="K63" s="244">
        <v>0</v>
      </c>
      <c r="L63" s="244">
        <v>0</v>
      </c>
      <c r="M63" s="245">
        <v>0</v>
      </c>
      <c r="N63" s="244">
        <v>0</v>
      </c>
      <c r="O63" s="241">
        <v>0</v>
      </c>
      <c r="P63" s="240">
        <v>0</v>
      </c>
      <c r="Q63" s="241">
        <v>0</v>
      </c>
      <c r="R63" s="240">
        <v>0</v>
      </c>
      <c r="S63" s="243">
        <v>0</v>
      </c>
      <c r="T63" s="242">
        <v>0</v>
      </c>
      <c r="U63" s="243">
        <v>0</v>
      </c>
      <c r="V63" s="242">
        <v>0</v>
      </c>
      <c r="W63" s="243">
        <v>0</v>
      </c>
      <c r="X63" s="242">
        <v>0</v>
      </c>
      <c r="Y63" s="243">
        <v>0</v>
      </c>
      <c r="Z63" s="242">
        <v>0</v>
      </c>
    </row>
    <row r="64" spans="1:26" ht="21" customHeight="1">
      <c r="A64" s="855" t="s">
        <v>549</v>
      </c>
      <c r="B64" s="855"/>
      <c r="C64" s="240">
        <v>48103.516906372039</v>
      </c>
      <c r="D64" s="241">
        <v>1159.4045060132221</v>
      </c>
      <c r="E64" s="240">
        <v>1332.0660906254909</v>
      </c>
      <c r="F64" s="241">
        <v>789.39953804451568</v>
      </c>
      <c r="G64" s="242">
        <v>13521.220512820513</v>
      </c>
      <c r="H64" s="243">
        <v>116748.44444444444</v>
      </c>
      <c r="I64" s="244">
        <v>8.3564148966568244</v>
      </c>
      <c r="J64" s="245">
        <v>1.4038707911188677</v>
      </c>
      <c r="K64" s="244">
        <v>1.7404852211773683</v>
      </c>
      <c r="L64" s="244">
        <v>1.1491085404497385</v>
      </c>
      <c r="M64" s="245">
        <v>20.495726495726494</v>
      </c>
      <c r="N64" s="244">
        <v>8.8555555555555561</v>
      </c>
      <c r="O64" s="241">
        <v>5756.4778079193929</v>
      </c>
      <c r="P64" s="240">
        <v>825.86268860910684</v>
      </c>
      <c r="Q64" s="241">
        <v>765.34179918195559</v>
      </c>
      <c r="R64" s="240">
        <v>686.96690543746217</v>
      </c>
      <c r="S64" s="243">
        <v>659.70925771476232</v>
      </c>
      <c r="T64" s="242">
        <v>13183.638644918445</v>
      </c>
      <c r="U64" s="243">
        <v>412323.38117915991</v>
      </c>
      <c r="V64" s="242">
        <v>8532.8208908936522</v>
      </c>
      <c r="W64" s="243">
        <v>9373.7993940346078</v>
      </c>
      <c r="X64" s="242">
        <v>5744.0121864620314</v>
      </c>
      <c r="Y64" s="243">
        <v>4184.0732026143787</v>
      </c>
      <c r="Z64" s="242">
        <v>82975.366666666669</v>
      </c>
    </row>
    <row r="65" spans="1:26" ht="21" customHeight="1">
      <c r="A65" s="794" t="s">
        <v>477</v>
      </c>
      <c r="B65" s="855"/>
      <c r="C65" s="240">
        <v>50908.478571588399</v>
      </c>
      <c r="D65" s="253">
        <v>1782.0964420113041</v>
      </c>
      <c r="E65" s="240">
        <v>1786.4891924139808</v>
      </c>
      <c r="F65" s="241">
        <v>1536.3595739157204</v>
      </c>
      <c r="G65" s="242">
        <v>37347.358400048877</v>
      </c>
      <c r="H65" s="243">
        <v>109405.2032430908</v>
      </c>
      <c r="I65" s="244">
        <v>19.776773394054537</v>
      </c>
      <c r="J65" s="245">
        <v>1.9087080162562793</v>
      </c>
      <c r="K65" s="244">
        <v>2.1249198831045324</v>
      </c>
      <c r="L65" s="244">
        <v>1.415467541447605</v>
      </c>
      <c r="M65" s="245">
        <v>55.499022245918617</v>
      </c>
      <c r="N65" s="244">
        <v>9.4499379582628311</v>
      </c>
      <c r="O65" s="241">
        <v>2574.1549218990872</v>
      </c>
      <c r="P65" s="240">
        <v>933.6663475153681</v>
      </c>
      <c r="Q65" s="241">
        <v>840.73249378414187</v>
      </c>
      <c r="R65" s="240">
        <v>1085.4078450604939</v>
      </c>
      <c r="S65" s="254">
        <v>672.93723184096973</v>
      </c>
      <c r="T65" s="242">
        <v>11577.346192778879</v>
      </c>
      <c r="U65" s="243">
        <v>501495.88974978076</v>
      </c>
      <c r="V65" s="242">
        <v>17603.839145484788</v>
      </c>
      <c r="W65" s="243">
        <v>17606.337875925958</v>
      </c>
      <c r="X65" s="242">
        <v>15213.024695571921</v>
      </c>
      <c r="Y65" s="243">
        <v>37268.240563603998</v>
      </c>
      <c r="Z65" s="242">
        <v>108865.68310772702</v>
      </c>
    </row>
    <row r="66" spans="1:26" ht="21" customHeight="1">
      <c r="A66" s="794" t="s">
        <v>546</v>
      </c>
      <c r="B66" s="794"/>
      <c r="C66" s="255">
        <v>0</v>
      </c>
      <c r="D66" s="256">
        <v>492.84848484848487</v>
      </c>
      <c r="E66" s="255">
        <v>0</v>
      </c>
      <c r="F66" s="256">
        <v>0</v>
      </c>
      <c r="G66" s="257">
        <v>0</v>
      </c>
      <c r="H66" s="258">
        <v>0</v>
      </c>
      <c r="I66" s="259">
        <v>0</v>
      </c>
      <c r="J66" s="260">
        <v>1.1818181818181819</v>
      </c>
      <c r="K66" s="259">
        <v>0</v>
      </c>
      <c r="L66" s="259">
        <v>0</v>
      </c>
      <c r="M66" s="260">
        <v>0</v>
      </c>
      <c r="N66" s="259">
        <v>0</v>
      </c>
      <c r="O66" s="256">
        <v>0</v>
      </c>
      <c r="P66" s="255">
        <v>417.02564102564105</v>
      </c>
      <c r="Q66" s="256">
        <v>0</v>
      </c>
      <c r="R66" s="255">
        <v>0</v>
      </c>
      <c r="S66" s="258">
        <v>0</v>
      </c>
      <c r="T66" s="257">
        <v>0</v>
      </c>
      <c r="U66" s="258">
        <v>0</v>
      </c>
      <c r="V66" s="257">
        <v>4928.484848484848</v>
      </c>
      <c r="W66" s="258">
        <v>0</v>
      </c>
      <c r="X66" s="257">
        <v>0</v>
      </c>
      <c r="Y66" s="258">
        <v>0</v>
      </c>
      <c r="Z66" s="257">
        <v>0</v>
      </c>
    </row>
    <row r="67" spans="1:26" ht="21" customHeight="1">
      <c r="A67" s="862" t="s">
        <v>186</v>
      </c>
      <c r="B67" s="592" t="s">
        <v>229</v>
      </c>
      <c r="C67" s="246">
        <v>49456.771538145462</v>
      </c>
      <c r="D67" s="248">
        <v>29864.39240865588</v>
      </c>
      <c r="E67" s="246">
        <v>2478.1141762452107</v>
      </c>
      <c r="F67" s="248">
        <v>10239.915521277051</v>
      </c>
      <c r="G67" s="249">
        <v>34879.104213919061</v>
      </c>
      <c r="H67" s="250">
        <v>96477.574819401445</v>
      </c>
      <c r="I67" s="251">
        <v>12.593192713326941</v>
      </c>
      <c r="J67" s="252">
        <v>9.0904314137847066</v>
      </c>
      <c r="K67" s="251">
        <v>1.3272030651340996</v>
      </c>
      <c r="L67" s="251">
        <v>2.7546778139712069</v>
      </c>
      <c r="M67" s="252">
        <v>49.349468783574075</v>
      </c>
      <c r="N67" s="251">
        <v>7.8937048503611971</v>
      </c>
      <c r="O67" s="248">
        <v>3927.2623443463281</v>
      </c>
      <c r="P67" s="246">
        <v>3285.2557870212399</v>
      </c>
      <c r="Q67" s="248">
        <v>1867.1703233256351</v>
      </c>
      <c r="R67" s="246">
        <v>3717.2824601636275</v>
      </c>
      <c r="S67" s="250">
        <v>706.77770346189709</v>
      </c>
      <c r="T67" s="249">
        <v>12222.090469342398</v>
      </c>
      <c r="U67" s="250">
        <v>303133.12058622105</v>
      </c>
      <c r="V67" s="249">
        <v>192664.20736615348</v>
      </c>
      <c r="W67" s="250">
        <v>4050.0149425287354</v>
      </c>
      <c r="X67" s="249">
        <v>34881.851831706663</v>
      </c>
      <c r="Y67" s="250">
        <v>34801.793183717324</v>
      </c>
      <c r="Z67" s="249">
        <v>85639.067079463362</v>
      </c>
    </row>
    <row r="68" spans="1:26" ht="21" customHeight="1">
      <c r="A68" s="864"/>
      <c r="B68" s="209" t="s">
        <v>547</v>
      </c>
      <c r="C68" s="231">
        <v>150729.19898900748</v>
      </c>
      <c r="D68" s="511">
        <v>1558.0754279600571</v>
      </c>
      <c r="E68" s="231">
        <v>3187.9702028898705</v>
      </c>
      <c r="F68" s="237">
        <v>2161.4488361879667</v>
      </c>
      <c r="G68" s="233">
        <v>13257.981481481482</v>
      </c>
      <c r="H68" s="238">
        <v>44826.25</v>
      </c>
      <c r="I68" s="235">
        <v>10.398298964936211</v>
      </c>
      <c r="J68" s="239">
        <v>1.3536019971469329</v>
      </c>
      <c r="K68" s="235">
        <v>1.3151156696863069</v>
      </c>
      <c r="L68" s="235">
        <v>1.1783047870004393</v>
      </c>
      <c r="M68" s="239">
        <v>20.347222222222221</v>
      </c>
      <c r="N68" s="235">
        <v>3.7857142857142856</v>
      </c>
      <c r="O68" s="237">
        <v>14495.563120206183</v>
      </c>
      <c r="P68" s="231">
        <v>1151.0587537873798</v>
      </c>
      <c r="Q68" s="237">
        <v>2424.0987134236593</v>
      </c>
      <c r="R68" s="231">
        <v>1834.3715989563921</v>
      </c>
      <c r="S68" s="238">
        <v>651.58680318543804</v>
      </c>
      <c r="T68" s="233">
        <v>11840.896226415094</v>
      </c>
      <c r="U68" s="238">
        <v>93672.909090909088</v>
      </c>
      <c r="V68" s="233">
        <v>2908.5033285782215</v>
      </c>
      <c r="W68" s="238">
        <v>4760.9435002869905</v>
      </c>
      <c r="X68" s="233">
        <v>5072.0518225735614</v>
      </c>
      <c r="Y68" s="238">
        <v>12873.236111111111</v>
      </c>
      <c r="Z68" s="233">
        <v>14687.660714285714</v>
      </c>
    </row>
    <row r="69" spans="1:26" ht="21" customHeight="1">
      <c r="A69" s="864"/>
      <c r="B69" s="209" t="s">
        <v>230</v>
      </c>
      <c r="C69" s="231">
        <v>0</v>
      </c>
      <c r="D69" s="237">
        <v>1433.0861316919411</v>
      </c>
      <c r="E69" s="231">
        <v>1419.72</v>
      </c>
      <c r="F69" s="237">
        <v>1606.0044543303861</v>
      </c>
      <c r="G69" s="233">
        <v>0</v>
      </c>
      <c r="H69" s="238">
        <v>58200.780184124626</v>
      </c>
      <c r="I69" s="235">
        <v>0</v>
      </c>
      <c r="J69" s="239">
        <v>1.8651001602955377</v>
      </c>
      <c r="K69" s="235">
        <v>1.8</v>
      </c>
      <c r="L69" s="235">
        <v>1.3711398026838901</v>
      </c>
      <c r="M69" s="239">
        <v>0</v>
      </c>
      <c r="N69" s="235">
        <v>5.73642783791139</v>
      </c>
      <c r="O69" s="237">
        <v>0</v>
      </c>
      <c r="P69" s="231">
        <v>768.36952899347716</v>
      </c>
      <c r="Q69" s="237">
        <v>788.73333333333335</v>
      </c>
      <c r="R69" s="231">
        <v>1171.2915423990817</v>
      </c>
      <c r="S69" s="554">
        <v>0</v>
      </c>
      <c r="T69" s="233">
        <v>10145.822771356485</v>
      </c>
      <c r="U69" s="238">
        <v>0</v>
      </c>
      <c r="V69" s="233">
        <v>8366.7102991978827</v>
      </c>
      <c r="W69" s="238">
        <v>9503.09</v>
      </c>
      <c r="X69" s="233">
        <v>7455.9888513132028</v>
      </c>
      <c r="Y69" s="238">
        <v>0</v>
      </c>
      <c r="Z69" s="233">
        <v>49219.831395007917</v>
      </c>
    </row>
    <row r="70" spans="1:26" ht="21" customHeight="1">
      <c r="A70" s="863"/>
      <c r="B70" s="645" t="s">
        <v>250</v>
      </c>
      <c r="C70" s="240">
        <v>75655.889804674269</v>
      </c>
      <c r="D70" s="241">
        <v>1672.2</v>
      </c>
      <c r="E70" s="240">
        <v>349.5</v>
      </c>
      <c r="F70" s="241">
        <v>0</v>
      </c>
      <c r="G70" s="242">
        <v>53561.190568894657</v>
      </c>
      <c r="H70" s="243">
        <v>0</v>
      </c>
      <c r="I70" s="244">
        <v>30.092779722253585</v>
      </c>
      <c r="J70" s="245">
        <v>3.4666666666666668</v>
      </c>
      <c r="K70" s="244">
        <v>1</v>
      </c>
      <c r="L70" s="244">
        <v>0</v>
      </c>
      <c r="M70" s="245">
        <v>84.970798182998053</v>
      </c>
      <c r="N70" s="244">
        <v>0</v>
      </c>
      <c r="O70" s="241">
        <v>2514.0877812868448</v>
      </c>
      <c r="P70" s="240">
        <v>482.36538461538464</v>
      </c>
      <c r="Q70" s="241">
        <v>349.5</v>
      </c>
      <c r="R70" s="240">
        <v>0</v>
      </c>
      <c r="S70" s="254">
        <v>630.34821037625375</v>
      </c>
      <c r="T70" s="242">
        <v>0</v>
      </c>
      <c r="U70" s="243">
        <v>108869.94693462798</v>
      </c>
      <c r="V70" s="242">
        <v>2875.6666666666665</v>
      </c>
      <c r="W70" s="243">
        <v>449</v>
      </c>
      <c r="X70" s="242">
        <v>0</v>
      </c>
      <c r="Y70" s="243">
        <v>32308.233181916505</v>
      </c>
      <c r="Z70" s="242">
        <v>0</v>
      </c>
    </row>
    <row r="71" spans="1:26" ht="21" customHeight="1">
      <c r="A71" s="862" t="s">
        <v>238</v>
      </c>
      <c r="B71" s="586" t="s">
        <v>548</v>
      </c>
      <c r="C71" s="231">
        <v>43834.285714285717</v>
      </c>
      <c r="D71" s="237">
        <v>0</v>
      </c>
      <c r="E71" s="231">
        <v>0</v>
      </c>
      <c r="F71" s="237">
        <v>0</v>
      </c>
      <c r="G71" s="233">
        <v>25142.857142857141</v>
      </c>
      <c r="H71" s="238">
        <v>0</v>
      </c>
      <c r="I71" s="235">
        <v>15.142857142857142</v>
      </c>
      <c r="J71" s="239">
        <v>0</v>
      </c>
      <c r="K71" s="235">
        <v>0</v>
      </c>
      <c r="L71" s="235">
        <v>0</v>
      </c>
      <c r="M71" s="239">
        <v>39.285714285714285</v>
      </c>
      <c r="N71" s="235">
        <v>0</v>
      </c>
      <c r="O71" s="237">
        <v>2894.7169811320755</v>
      </c>
      <c r="P71" s="231">
        <v>0</v>
      </c>
      <c r="Q71" s="237">
        <v>0</v>
      </c>
      <c r="R71" s="231">
        <v>0</v>
      </c>
      <c r="S71" s="554">
        <v>640</v>
      </c>
      <c r="T71" s="233">
        <v>0</v>
      </c>
      <c r="U71" s="238">
        <v>66361.857142857145</v>
      </c>
      <c r="V71" s="233">
        <v>0</v>
      </c>
      <c r="W71" s="238">
        <v>0</v>
      </c>
      <c r="X71" s="233">
        <v>0</v>
      </c>
      <c r="Y71" s="238">
        <v>18071.428571428572</v>
      </c>
      <c r="Z71" s="233">
        <v>0</v>
      </c>
    </row>
    <row r="72" spans="1:26" ht="21" customHeight="1">
      <c r="A72" s="863"/>
      <c r="B72" s="645" t="s">
        <v>149</v>
      </c>
      <c r="C72" s="240">
        <v>79249.944265387938</v>
      </c>
      <c r="D72" s="241">
        <v>3656.2075436408977</v>
      </c>
      <c r="E72" s="240">
        <v>722.5</v>
      </c>
      <c r="F72" s="241">
        <v>878.2</v>
      </c>
      <c r="G72" s="242">
        <v>45253.637703575652</v>
      </c>
      <c r="H72" s="243">
        <v>209242</v>
      </c>
      <c r="I72" s="244">
        <v>28.448431727065483</v>
      </c>
      <c r="J72" s="245">
        <v>6.0035536159601</v>
      </c>
      <c r="K72" s="244">
        <v>1</v>
      </c>
      <c r="L72" s="244">
        <v>1.1000000000000001</v>
      </c>
      <c r="M72" s="245">
        <v>72.104267127649891</v>
      </c>
      <c r="N72" s="244">
        <v>14.4</v>
      </c>
      <c r="O72" s="241">
        <v>2785.7403538343569</v>
      </c>
      <c r="P72" s="240">
        <v>609.00722763949034</v>
      </c>
      <c r="Q72" s="241">
        <v>722.5</v>
      </c>
      <c r="R72" s="240">
        <v>798.36363636363637</v>
      </c>
      <c r="S72" s="243">
        <v>627.61386400975141</v>
      </c>
      <c r="T72" s="242">
        <v>14530.694444444445</v>
      </c>
      <c r="U72" s="243">
        <v>105232.62561905511</v>
      </c>
      <c r="V72" s="242">
        <v>4280.2076683291771</v>
      </c>
      <c r="W72" s="243">
        <v>1871.25</v>
      </c>
      <c r="X72" s="242">
        <v>4681.3999999999996</v>
      </c>
      <c r="Y72" s="243">
        <v>32176.593804021471</v>
      </c>
      <c r="Z72" s="242">
        <v>40848.400000000001</v>
      </c>
    </row>
    <row r="73" spans="1:26" ht="21" customHeight="1">
      <c r="A73" s="862" t="s">
        <v>402</v>
      </c>
      <c r="B73" s="209" t="s">
        <v>551</v>
      </c>
      <c r="C73" s="231">
        <v>66040.668304668303</v>
      </c>
      <c r="D73" s="232">
        <v>3464.0531106114145</v>
      </c>
      <c r="E73" s="231">
        <v>590.4545454545455</v>
      </c>
      <c r="F73" s="232">
        <v>3968.6378446115286</v>
      </c>
      <c r="G73" s="233">
        <v>23889.31920903955</v>
      </c>
      <c r="H73" s="234">
        <v>116886.52173913043</v>
      </c>
      <c r="I73" s="235">
        <v>13.167076167076168</v>
      </c>
      <c r="J73" s="236">
        <v>1.2641610450797729</v>
      </c>
      <c r="K73" s="235">
        <v>1.4343434343434343</v>
      </c>
      <c r="L73" s="235">
        <v>1.0263157894736843</v>
      </c>
      <c r="M73" s="236">
        <v>35.282485875706215</v>
      </c>
      <c r="N73" s="235">
        <v>12.304347826086957</v>
      </c>
      <c r="O73" s="232">
        <v>5015.5909684642656</v>
      </c>
      <c r="P73" s="231">
        <v>2740.1992207352196</v>
      </c>
      <c r="Q73" s="232">
        <v>411.65492957746477</v>
      </c>
      <c r="R73" s="231">
        <v>3866.8778998778998</v>
      </c>
      <c r="S73" s="234">
        <v>677.08718975180147</v>
      </c>
      <c r="T73" s="233">
        <v>9499.611307420495</v>
      </c>
      <c r="U73" s="234">
        <v>660406.68304668309</v>
      </c>
      <c r="V73" s="233">
        <v>34640.531106114147</v>
      </c>
      <c r="W73" s="234">
        <v>5904.545454545455</v>
      </c>
      <c r="X73" s="233">
        <v>39686.37844611529</v>
      </c>
      <c r="Y73" s="234">
        <v>23889.31920903955</v>
      </c>
      <c r="Z73" s="233">
        <v>116886.52173913043</v>
      </c>
    </row>
    <row r="74" spans="1:26" ht="21" customHeight="1">
      <c r="A74" s="863"/>
      <c r="B74" s="210" t="s">
        <v>189</v>
      </c>
      <c r="C74" s="240">
        <v>52560.556490917144</v>
      </c>
      <c r="D74" s="241">
        <v>1963.3404426221646</v>
      </c>
      <c r="E74" s="240">
        <v>1718.2098136052255</v>
      </c>
      <c r="F74" s="241">
        <v>1525.2389106219334</v>
      </c>
      <c r="G74" s="242">
        <v>31257.803469527506</v>
      </c>
      <c r="H74" s="243">
        <v>105925.65749235475</v>
      </c>
      <c r="I74" s="244">
        <v>16.889898094816129</v>
      </c>
      <c r="J74" s="245">
        <v>2.1441519205869657</v>
      </c>
      <c r="K74" s="244">
        <v>1.9218575752748128</v>
      </c>
      <c r="L74" s="244">
        <v>1.435353401405649</v>
      </c>
      <c r="M74" s="245">
        <v>45.378680666514498</v>
      </c>
      <c r="N74" s="244">
        <v>9.0840978593272173</v>
      </c>
      <c r="O74" s="241">
        <v>3111.9522566598025</v>
      </c>
      <c r="P74" s="240">
        <v>915.67226359813924</v>
      </c>
      <c r="Q74" s="241">
        <v>894.03597629212084</v>
      </c>
      <c r="R74" s="240">
        <v>1062.622563285292</v>
      </c>
      <c r="S74" s="254">
        <v>688.82133659282511</v>
      </c>
      <c r="T74" s="242">
        <v>11660.558828480054</v>
      </c>
      <c r="U74" s="243">
        <v>429649.83584404079</v>
      </c>
      <c r="V74" s="242">
        <v>14455.462331559009</v>
      </c>
      <c r="W74" s="243">
        <v>11732.559901226701</v>
      </c>
      <c r="X74" s="242">
        <v>10962.601312823233</v>
      </c>
      <c r="Y74" s="243">
        <v>29649.998858708059</v>
      </c>
      <c r="Z74" s="242">
        <v>96772.576452599387</v>
      </c>
    </row>
    <row r="75" spans="1:26" ht="21" customHeight="1">
      <c r="A75" s="723" t="s">
        <v>552</v>
      </c>
      <c r="B75" s="586" t="s">
        <v>553</v>
      </c>
      <c r="C75" s="231">
        <v>47242.118172860362</v>
      </c>
      <c r="D75" s="237">
        <v>0</v>
      </c>
      <c r="E75" s="231">
        <v>1180.2846715328467</v>
      </c>
      <c r="F75" s="237">
        <v>0</v>
      </c>
      <c r="G75" s="233">
        <v>38195.311799604482</v>
      </c>
      <c r="H75" s="238">
        <v>0</v>
      </c>
      <c r="I75" s="235">
        <v>18.942074887387388</v>
      </c>
      <c r="J75" s="239">
        <v>0</v>
      </c>
      <c r="K75" s="235">
        <v>1.8394160583941606</v>
      </c>
      <c r="L75" s="235">
        <v>0</v>
      </c>
      <c r="M75" s="239">
        <v>57.65597304621695</v>
      </c>
      <c r="N75" s="235">
        <v>0</v>
      </c>
      <c r="O75" s="237">
        <v>2494.0307993564425</v>
      </c>
      <c r="P75" s="231">
        <v>0</v>
      </c>
      <c r="Q75" s="237">
        <v>641.66269841269843</v>
      </c>
      <c r="R75" s="231">
        <v>0</v>
      </c>
      <c r="S75" s="238">
        <v>662.46929470754355</v>
      </c>
      <c r="T75" s="233">
        <v>0</v>
      </c>
      <c r="U75" s="238">
        <v>354838.54743806308</v>
      </c>
      <c r="V75" s="233">
        <v>0</v>
      </c>
      <c r="W75" s="238">
        <v>10495.854014598541</v>
      </c>
      <c r="X75" s="233">
        <v>0</v>
      </c>
      <c r="Y75" s="238">
        <v>34794.712444151468</v>
      </c>
      <c r="Z75" s="233">
        <v>0</v>
      </c>
    </row>
    <row r="76" spans="1:26" ht="21" customHeight="1">
      <c r="A76" s="780" t="s">
        <v>554</v>
      </c>
      <c r="B76" s="782"/>
      <c r="C76" s="255">
        <v>0</v>
      </c>
      <c r="D76" s="256">
        <v>0</v>
      </c>
      <c r="E76" s="255">
        <v>0</v>
      </c>
      <c r="F76" s="256">
        <v>0</v>
      </c>
      <c r="G76" s="257">
        <v>0</v>
      </c>
      <c r="H76" s="258">
        <v>0</v>
      </c>
      <c r="I76" s="259">
        <v>0</v>
      </c>
      <c r="J76" s="260">
        <v>0</v>
      </c>
      <c r="K76" s="259">
        <v>0</v>
      </c>
      <c r="L76" s="259">
        <v>0</v>
      </c>
      <c r="M76" s="260">
        <v>0</v>
      </c>
      <c r="N76" s="259">
        <v>0</v>
      </c>
      <c r="O76" s="256">
        <v>0</v>
      </c>
      <c r="P76" s="255">
        <v>0</v>
      </c>
      <c r="Q76" s="256">
        <v>0</v>
      </c>
      <c r="R76" s="255">
        <v>0</v>
      </c>
      <c r="S76" s="258">
        <v>0</v>
      </c>
      <c r="T76" s="257">
        <v>0</v>
      </c>
      <c r="U76" s="258">
        <v>0</v>
      </c>
      <c r="V76" s="257">
        <v>0</v>
      </c>
      <c r="W76" s="258">
        <v>0</v>
      </c>
      <c r="X76" s="257">
        <v>0</v>
      </c>
      <c r="Y76" s="258">
        <v>0</v>
      </c>
      <c r="Z76" s="257">
        <v>0</v>
      </c>
    </row>
    <row r="77" spans="1:26" ht="21" customHeight="1">
      <c r="A77" s="860" t="s">
        <v>555</v>
      </c>
      <c r="B77" s="861"/>
      <c r="C77" s="255">
        <v>163935.93894245304</v>
      </c>
      <c r="D77" s="256">
        <v>0</v>
      </c>
      <c r="E77" s="255">
        <v>0</v>
      </c>
      <c r="F77" s="256">
        <v>223</v>
      </c>
      <c r="G77" s="257">
        <v>27810.249272398334</v>
      </c>
      <c r="H77" s="258">
        <v>101478.33333333333</v>
      </c>
      <c r="I77" s="259">
        <v>18.68325662646555</v>
      </c>
      <c r="J77" s="260">
        <v>1</v>
      </c>
      <c r="K77" s="259">
        <v>0</v>
      </c>
      <c r="L77" s="259">
        <v>1</v>
      </c>
      <c r="M77" s="260">
        <v>42.746027688193188</v>
      </c>
      <c r="N77" s="259">
        <v>8.1666666666666661</v>
      </c>
      <c r="O77" s="256">
        <v>8774.4841394637551</v>
      </c>
      <c r="P77" s="255">
        <v>0</v>
      </c>
      <c r="Q77" s="256">
        <v>0</v>
      </c>
      <c r="R77" s="255">
        <v>223</v>
      </c>
      <c r="S77" s="258">
        <v>650.59259951024069</v>
      </c>
      <c r="T77" s="257">
        <v>12425.918367346938</v>
      </c>
      <c r="U77" s="258">
        <v>101823.13682937481</v>
      </c>
      <c r="V77" s="257">
        <v>0</v>
      </c>
      <c r="W77" s="258">
        <v>0</v>
      </c>
      <c r="X77" s="257">
        <v>446</v>
      </c>
      <c r="Y77" s="258">
        <v>19737.290431054826</v>
      </c>
      <c r="Z77" s="257">
        <v>60681</v>
      </c>
    </row>
    <row r="78" spans="1:26" ht="21" customHeight="1">
      <c r="A78" s="780" t="s">
        <v>412</v>
      </c>
      <c r="B78" s="782"/>
      <c r="C78" s="255">
        <v>55755.369955679962</v>
      </c>
      <c r="D78" s="256">
        <v>1700.9499624466469</v>
      </c>
      <c r="E78" s="255">
        <v>1870.2139660439013</v>
      </c>
      <c r="F78" s="256">
        <v>1649.7098099829489</v>
      </c>
      <c r="G78" s="257">
        <v>27570.62158203125</v>
      </c>
      <c r="H78" s="258">
        <v>121052.37012987013</v>
      </c>
      <c r="I78" s="259">
        <v>15.480289246559366</v>
      </c>
      <c r="J78" s="260">
        <v>1.9473428712744325</v>
      </c>
      <c r="K78" s="259">
        <v>2.1121687859629183</v>
      </c>
      <c r="L78" s="259">
        <v>1.3283283651664028</v>
      </c>
      <c r="M78" s="260">
        <v>40.3779296875</v>
      </c>
      <c r="N78" s="259">
        <v>10.016233766233766</v>
      </c>
      <c r="O78" s="256">
        <v>3601.7007865710325</v>
      </c>
      <c r="P78" s="255">
        <v>873.4722516191847</v>
      </c>
      <c r="Q78" s="256">
        <v>885.44721353378407</v>
      </c>
      <c r="R78" s="255">
        <v>1241.9442761626833</v>
      </c>
      <c r="S78" s="258">
        <v>682.81414612910248</v>
      </c>
      <c r="T78" s="257">
        <v>12085.617504051865</v>
      </c>
      <c r="U78" s="258">
        <v>556699.20247259154</v>
      </c>
      <c r="V78" s="257">
        <v>16980.184799135357</v>
      </c>
      <c r="W78" s="258">
        <v>18680.871279391915</v>
      </c>
      <c r="X78" s="257">
        <v>16464.970203265497</v>
      </c>
      <c r="Y78" s="258">
        <v>27560.7392578125</v>
      </c>
      <c r="Z78" s="257">
        <v>121052.37012987013</v>
      </c>
    </row>
    <row r="79" spans="1:26" ht="21" customHeight="1">
      <c r="A79" s="857" t="s">
        <v>403</v>
      </c>
      <c r="B79" s="586" t="s">
        <v>394</v>
      </c>
      <c r="C79" s="246">
        <v>4049.67507082153</v>
      </c>
      <c r="D79" s="247">
        <v>1192.1970152578238</v>
      </c>
      <c r="E79" s="246">
        <v>175.5</v>
      </c>
      <c r="F79" s="248">
        <v>1033.6420208081929</v>
      </c>
      <c r="G79" s="249">
        <v>26300</v>
      </c>
      <c r="H79" s="250">
        <v>0</v>
      </c>
      <c r="I79" s="251">
        <v>12.446458923512749</v>
      </c>
      <c r="J79" s="252">
        <v>1.4229869695957233</v>
      </c>
      <c r="K79" s="251">
        <v>15.5</v>
      </c>
      <c r="L79" s="251">
        <v>1.209027755128665</v>
      </c>
      <c r="M79" s="252">
        <v>40</v>
      </c>
      <c r="N79" s="251">
        <v>0</v>
      </c>
      <c r="O79" s="248">
        <v>325.36764839766931</v>
      </c>
      <c r="P79" s="246">
        <v>837.8130234014244</v>
      </c>
      <c r="Q79" s="248">
        <v>11.32258064516129</v>
      </c>
      <c r="R79" s="246">
        <v>854.93655246830326</v>
      </c>
      <c r="S79" s="250">
        <v>657.5</v>
      </c>
      <c r="T79" s="249">
        <v>0</v>
      </c>
      <c r="U79" s="250">
        <v>22940.634560906514</v>
      </c>
      <c r="V79" s="249">
        <v>4112.3414188662437</v>
      </c>
      <c r="W79" s="250">
        <v>754.5</v>
      </c>
      <c r="X79" s="249">
        <v>2960.3808747268517</v>
      </c>
      <c r="Y79" s="250">
        <v>26300</v>
      </c>
      <c r="Z79" s="249">
        <v>0</v>
      </c>
    </row>
    <row r="80" spans="1:26" ht="21" customHeight="1">
      <c r="A80" s="858"/>
      <c r="B80" s="587" t="s">
        <v>395</v>
      </c>
      <c r="C80" s="231">
        <v>53527.086981566819</v>
      </c>
      <c r="D80" s="511">
        <v>944.25</v>
      </c>
      <c r="E80" s="231">
        <v>1148.457627118644</v>
      </c>
      <c r="F80" s="237">
        <v>712.5</v>
      </c>
      <c r="G80" s="233">
        <v>39268.533464955581</v>
      </c>
      <c r="H80" s="238">
        <v>0</v>
      </c>
      <c r="I80" s="235">
        <v>20.119239631336406</v>
      </c>
      <c r="J80" s="239">
        <v>1</v>
      </c>
      <c r="K80" s="235">
        <v>3.0169491525423728</v>
      </c>
      <c r="L80" s="235">
        <v>1</v>
      </c>
      <c r="M80" s="239">
        <v>58.730700888450151</v>
      </c>
      <c r="N80" s="235">
        <v>0</v>
      </c>
      <c r="O80" s="237">
        <v>2660.4925415867378</v>
      </c>
      <c r="P80" s="231">
        <v>944.25</v>
      </c>
      <c r="Q80" s="237">
        <v>380.66853932584269</v>
      </c>
      <c r="R80" s="231">
        <v>712.5</v>
      </c>
      <c r="S80" s="238">
        <v>668.62020835644478</v>
      </c>
      <c r="T80" s="233">
        <v>0</v>
      </c>
      <c r="U80" s="238">
        <v>271105.84735023044</v>
      </c>
      <c r="V80" s="233">
        <v>4426.416666666667</v>
      </c>
      <c r="W80" s="238">
        <v>7421.6949152542375</v>
      </c>
      <c r="X80" s="233">
        <v>4118.5</v>
      </c>
      <c r="Y80" s="238">
        <v>32303.827640671272</v>
      </c>
      <c r="Z80" s="233">
        <v>0</v>
      </c>
    </row>
    <row r="81" spans="1:26" ht="21" customHeight="1">
      <c r="A81" s="858"/>
      <c r="B81" s="587" t="s">
        <v>558</v>
      </c>
      <c r="C81" s="231">
        <v>33351.894252873564</v>
      </c>
      <c r="D81" s="237">
        <v>0</v>
      </c>
      <c r="E81" s="231">
        <v>0</v>
      </c>
      <c r="F81" s="237">
        <v>0</v>
      </c>
      <c r="G81" s="233">
        <v>12978.790243902438</v>
      </c>
      <c r="H81" s="238">
        <v>0</v>
      </c>
      <c r="I81" s="235">
        <v>7.1149425287356323</v>
      </c>
      <c r="J81" s="239">
        <v>0</v>
      </c>
      <c r="K81" s="235">
        <v>0</v>
      </c>
      <c r="L81" s="235">
        <v>0</v>
      </c>
      <c r="M81" s="239">
        <v>19.62439024390244</v>
      </c>
      <c r="N81" s="235">
        <v>0</v>
      </c>
      <c r="O81" s="237">
        <v>4687.5844911147014</v>
      </c>
      <c r="P81" s="231">
        <v>0</v>
      </c>
      <c r="Q81" s="237">
        <v>0</v>
      </c>
      <c r="R81" s="231">
        <v>0</v>
      </c>
      <c r="S81" s="238">
        <v>661.36017897091722</v>
      </c>
      <c r="T81" s="233">
        <v>0</v>
      </c>
      <c r="U81" s="238">
        <v>119040.48735632184</v>
      </c>
      <c r="V81" s="233">
        <v>0</v>
      </c>
      <c r="W81" s="238">
        <v>0</v>
      </c>
      <c r="X81" s="233">
        <v>0</v>
      </c>
      <c r="Y81" s="238">
        <v>9885.8902439024387</v>
      </c>
      <c r="Z81" s="233">
        <v>0</v>
      </c>
    </row>
    <row r="82" spans="1:26" ht="21" customHeight="1">
      <c r="A82" s="859"/>
      <c r="B82" s="210" t="s">
        <v>559</v>
      </c>
      <c r="C82" s="240">
        <v>24410.545454545456</v>
      </c>
      <c r="D82" s="241">
        <v>0</v>
      </c>
      <c r="E82" s="240">
        <v>0</v>
      </c>
      <c r="F82" s="241">
        <v>0</v>
      </c>
      <c r="G82" s="242">
        <v>7662.9</v>
      </c>
      <c r="H82" s="243">
        <v>0</v>
      </c>
      <c r="I82" s="244">
        <v>4.3636363636363633</v>
      </c>
      <c r="J82" s="245">
        <v>0</v>
      </c>
      <c r="K82" s="244">
        <v>0</v>
      </c>
      <c r="L82" s="244">
        <v>0</v>
      </c>
      <c r="M82" s="245">
        <v>11.8</v>
      </c>
      <c r="N82" s="244">
        <v>0</v>
      </c>
      <c r="O82" s="241">
        <v>5594.083333333333</v>
      </c>
      <c r="P82" s="240">
        <v>0</v>
      </c>
      <c r="Q82" s="241">
        <v>0</v>
      </c>
      <c r="R82" s="240">
        <v>0</v>
      </c>
      <c r="S82" s="243">
        <v>649.39830508474574</v>
      </c>
      <c r="T82" s="242">
        <v>0</v>
      </c>
      <c r="U82" s="243">
        <v>244105.45454545456</v>
      </c>
      <c r="V82" s="242">
        <v>0</v>
      </c>
      <c r="W82" s="243">
        <v>0</v>
      </c>
      <c r="X82" s="242">
        <v>0</v>
      </c>
      <c r="Y82" s="243">
        <v>7662.9</v>
      </c>
      <c r="Z82" s="242">
        <v>0</v>
      </c>
    </row>
    <row r="83" spans="1:26" ht="21" customHeight="1">
      <c r="A83" s="780" t="s">
        <v>190</v>
      </c>
      <c r="B83" s="782"/>
      <c r="C83" s="255">
        <v>160131.63250138657</v>
      </c>
      <c r="D83" s="256">
        <v>15199.458922777418</v>
      </c>
      <c r="E83" s="255">
        <v>0</v>
      </c>
      <c r="F83" s="256">
        <v>2071.5163906725247</v>
      </c>
      <c r="G83" s="257">
        <v>640</v>
      </c>
      <c r="H83" s="258">
        <v>57474.287709497206</v>
      </c>
      <c r="I83" s="259">
        <v>29.69295618413755</v>
      </c>
      <c r="J83" s="260">
        <v>5.6105126541207007</v>
      </c>
      <c r="K83" s="259">
        <v>0</v>
      </c>
      <c r="L83" s="259">
        <v>2.4684014869888475</v>
      </c>
      <c r="M83" s="260">
        <v>46</v>
      </c>
      <c r="N83" s="259">
        <v>5.3708100558659222</v>
      </c>
      <c r="O83" s="256">
        <v>5392.9164717836838</v>
      </c>
      <c r="P83" s="255">
        <v>2709.1034028083</v>
      </c>
      <c r="Q83" s="256">
        <v>0</v>
      </c>
      <c r="R83" s="255">
        <v>839.21371851040522</v>
      </c>
      <c r="S83" s="258">
        <v>13.913043478260869</v>
      </c>
      <c r="T83" s="257">
        <v>10701.232609543622</v>
      </c>
      <c r="U83" s="258">
        <v>1601316.3250138657</v>
      </c>
      <c r="V83" s="257">
        <v>151994.58922777418</v>
      </c>
      <c r="W83" s="258">
        <v>0</v>
      </c>
      <c r="X83" s="257">
        <v>20715.163906725244</v>
      </c>
      <c r="Y83" s="258">
        <v>640</v>
      </c>
      <c r="Z83" s="257">
        <v>57474.287709497206</v>
      </c>
    </row>
    <row r="84" spans="1:26" ht="21" customHeight="1">
      <c r="A84" s="780" t="s">
        <v>705</v>
      </c>
      <c r="B84" s="782"/>
      <c r="C84" s="255">
        <v>54260.460379192999</v>
      </c>
      <c r="D84" s="256">
        <v>19312.622566736416</v>
      </c>
      <c r="E84" s="255">
        <v>13051</v>
      </c>
      <c r="F84" s="256">
        <v>16829.726971290442</v>
      </c>
      <c r="G84" s="257">
        <v>24228</v>
      </c>
      <c r="H84" s="258">
        <v>69670</v>
      </c>
      <c r="I84" s="259">
        <v>9.0947982498784636</v>
      </c>
      <c r="J84" s="260">
        <v>1.5809079956882885</v>
      </c>
      <c r="K84" s="259">
        <v>2</v>
      </c>
      <c r="L84" s="259">
        <v>1.073143876834292</v>
      </c>
      <c r="M84" s="260">
        <v>33</v>
      </c>
      <c r="N84" s="259">
        <v>6.6</v>
      </c>
      <c r="O84" s="256">
        <v>5966.0983001924315</v>
      </c>
      <c r="P84" s="255">
        <v>12216.158447809084</v>
      </c>
      <c r="Q84" s="256">
        <v>6525.5</v>
      </c>
      <c r="R84" s="255">
        <v>15682.638027006309</v>
      </c>
      <c r="S84" s="258">
        <v>734.18181818181813</v>
      </c>
      <c r="T84" s="257">
        <v>10556.060606060606</v>
      </c>
      <c r="U84" s="258">
        <v>53398.880408361692</v>
      </c>
      <c r="V84" s="257">
        <v>16002.562551518609</v>
      </c>
      <c r="W84" s="258">
        <v>39153</v>
      </c>
      <c r="X84" s="257">
        <v>19086.010396694321</v>
      </c>
      <c r="Y84" s="258">
        <v>15180</v>
      </c>
      <c r="Z84" s="257">
        <v>20901</v>
      </c>
    </row>
    <row r="85" spans="1:26" ht="21" customHeight="1">
      <c r="A85" s="780" t="s">
        <v>557</v>
      </c>
      <c r="B85" s="782"/>
      <c r="C85" s="255">
        <v>0</v>
      </c>
      <c r="D85" s="256">
        <v>0</v>
      </c>
      <c r="E85" s="255">
        <v>0</v>
      </c>
      <c r="F85" s="256">
        <v>0</v>
      </c>
      <c r="G85" s="257">
        <v>0</v>
      </c>
      <c r="H85" s="258">
        <v>0</v>
      </c>
      <c r="I85" s="259">
        <v>0</v>
      </c>
      <c r="J85" s="260">
        <v>0</v>
      </c>
      <c r="K85" s="259">
        <v>0</v>
      </c>
      <c r="L85" s="259">
        <v>0</v>
      </c>
      <c r="M85" s="260">
        <v>0</v>
      </c>
      <c r="N85" s="259">
        <v>0</v>
      </c>
      <c r="O85" s="256">
        <v>0</v>
      </c>
      <c r="P85" s="255">
        <v>0</v>
      </c>
      <c r="Q85" s="256">
        <v>0</v>
      </c>
      <c r="R85" s="255">
        <v>0</v>
      </c>
      <c r="S85" s="258">
        <v>0</v>
      </c>
      <c r="T85" s="257">
        <v>0</v>
      </c>
      <c r="U85" s="258">
        <v>0</v>
      </c>
      <c r="V85" s="257">
        <v>0</v>
      </c>
      <c r="W85" s="258">
        <v>0</v>
      </c>
      <c r="X85" s="257">
        <v>0</v>
      </c>
      <c r="Y85" s="258">
        <v>0</v>
      </c>
      <c r="Z85" s="257">
        <v>0</v>
      </c>
    </row>
    <row r="86" spans="1:26" ht="21" customHeight="1">
      <c r="A86" s="794" t="s">
        <v>214</v>
      </c>
      <c r="B86" s="794"/>
      <c r="C86" s="231">
        <v>78331.385824923724</v>
      </c>
      <c r="D86" s="232">
        <v>15971.735931369289</v>
      </c>
      <c r="E86" s="231">
        <v>5122.6621900826449</v>
      </c>
      <c r="F86" s="232">
        <v>14858.509760614583</v>
      </c>
      <c r="G86" s="233">
        <v>20490.980910425846</v>
      </c>
      <c r="H86" s="234">
        <v>90430.502793296095</v>
      </c>
      <c r="I86" s="235">
        <v>11.791832903074395</v>
      </c>
      <c r="J86" s="236">
        <v>1.5086253907029328</v>
      </c>
      <c r="K86" s="235">
        <v>1.609504132231405</v>
      </c>
      <c r="L86" s="235">
        <v>1.1791412305370739</v>
      </c>
      <c r="M86" s="236">
        <v>30.525452765540873</v>
      </c>
      <c r="N86" s="235">
        <v>7.8212290502793298</v>
      </c>
      <c r="O86" s="232">
        <v>6642.8507314160615</v>
      </c>
      <c r="P86" s="231">
        <v>10586.946255708568</v>
      </c>
      <c r="Q86" s="232">
        <v>3182.7580231065467</v>
      </c>
      <c r="R86" s="231">
        <v>12601.128156503226</v>
      </c>
      <c r="S86" s="234">
        <v>671.27524914413073</v>
      </c>
      <c r="T86" s="233">
        <v>11562.185714285713</v>
      </c>
      <c r="U86" s="234">
        <v>61029.298990847215</v>
      </c>
      <c r="V86" s="233">
        <v>4686.7931768304852</v>
      </c>
      <c r="W86" s="234">
        <v>4671.2871900826449</v>
      </c>
      <c r="X86" s="233">
        <v>5251.3064544893341</v>
      </c>
      <c r="Y86" s="234">
        <v>14017.354380812531</v>
      </c>
      <c r="Z86" s="233">
        <v>22104.712290502794</v>
      </c>
    </row>
    <row r="87" spans="1:26" ht="21" customHeight="1">
      <c r="A87" s="794" t="s">
        <v>556</v>
      </c>
      <c r="B87" s="794"/>
      <c r="C87" s="255">
        <v>111526.12742689862</v>
      </c>
      <c r="D87" s="256">
        <v>10321.02822206469</v>
      </c>
      <c r="E87" s="255">
        <v>1237.3192318594104</v>
      </c>
      <c r="F87" s="256">
        <v>10710.565077939409</v>
      </c>
      <c r="G87" s="257">
        <v>18953.638887333407</v>
      </c>
      <c r="H87" s="258">
        <v>85387.387302708768</v>
      </c>
      <c r="I87" s="259">
        <v>12.112285070157139</v>
      </c>
      <c r="J87" s="260">
        <v>1.413372926168085</v>
      </c>
      <c r="K87" s="259">
        <v>1.4427437641723355</v>
      </c>
      <c r="L87" s="259">
        <v>1.1433911616786636</v>
      </c>
      <c r="M87" s="260">
        <v>28.902984656736475</v>
      </c>
      <c r="N87" s="259">
        <v>6.4718209459885694</v>
      </c>
      <c r="O87" s="256">
        <v>9207.6868056616622</v>
      </c>
      <c r="P87" s="255">
        <v>7302.4097398320082</v>
      </c>
      <c r="Q87" s="256">
        <v>857.615373280943</v>
      </c>
      <c r="R87" s="255">
        <v>9367.3673865160472</v>
      </c>
      <c r="S87" s="258">
        <v>655.76753101572319</v>
      </c>
      <c r="T87" s="257">
        <v>13193.719049911982</v>
      </c>
      <c r="U87" s="258">
        <v>79918.820866561233</v>
      </c>
      <c r="V87" s="257">
        <v>15019.275910538854</v>
      </c>
      <c r="W87" s="258">
        <v>2553.4805130385489</v>
      </c>
      <c r="X87" s="257">
        <v>17277.187077546459</v>
      </c>
      <c r="Y87" s="258">
        <v>3973.3760919475867</v>
      </c>
      <c r="Z87" s="257">
        <v>21856.915342980785</v>
      </c>
    </row>
    <row r="88" spans="1:26" ht="21" customHeight="1">
      <c r="A88" s="794" t="s">
        <v>215</v>
      </c>
      <c r="B88" s="794"/>
      <c r="C88" s="255">
        <v>65323.042022871101</v>
      </c>
      <c r="D88" s="256">
        <v>886.76832565377924</v>
      </c>
      <c r="E88" s="255">
        <v>1079.2560885443506</v>
      </c>
      <c r="F88" s="256">
        <v>1054.9584281581485</v>
      </c>
      <c r="G88" s="257">
        <v>40583.771741748977</v>
      </c>
      <c r="H88" s="258">
        <v>83038.588235294112</v>
      </c>
      <c r="I88" s="259">
        <v>22.759853447318751</v>
      </c>
      <c r="J88" s="260">
        <v>1.4537121235238473</v>
      </c>
      <c r="K88" s="259">
        <v>1.4778078999843165</v>
      </c>
      <c r="L88" s="259">
        <v>1.3179315332690453</v>
      </c>
      <c r="M88" s="260">
        <v>63.797759576005781</v>
      </c>
      <c r="N88" s="259">
        <v>6.7372549019607844</v>
      </c>
      <c r="O88" s="256">
        <v>2870.0994131650064</v>
      </c>
      <c r="P88" s="255">
        <v>610.00270363311199</v>
      </c>
      <c r="Q88" s="256">
        <v>730.30878272866482</v>
      </c>
      <c r="R88" s="255">
        <v>800.46527571989361</v>
      </c>
      <c r="S88" s="258">
        <v>636.13161357804881</v>
      </c>
      <c r="T88" s="257">
        <v>12325.285215366706</v>
      </c>
      <c r="U88" s="258">
        <v>359193.96869101812</v>
      </c>
      <c r="V88" s="257">
        <v>6618.2509200207496</v>
      </c>
      <c r="W88" s="258">
        <v>8278.3817802970898</v>
      </c>
      <c r="X88" s="257">
        <v>7699.1631677917067</v>
      </c>
      <c r="Y88" s="258">
        <v>34761.575644423028</v>
      </c>
      <c r="Z88" s="257">
        <v>68215.266666666663</v>
      </c>
    </row>
    <row r="89" spans="1:26" ht="21" customHeight="1">
      <c r="A89" s="780" t="s">
        <v>166</v>
      </c>
      <c r="B89" s="782"/>
      <c r="C89" s="255">
        <v>71496.382901703822</v>
      </c>
      <c r="D89" s="256">
        <v>7671.1165462554582</v>
      </c>
      <c r="E89" s="255">
        <v>1526.5057400085743</v>
      </c>
      <c r="F89" s="256">
        <v>8111.2777399566794</v>
      </c>
      <c r="G89" s="257">
        <v>36317.85719230237</v>
      </c>
      <c r="H89" s="258">
        <v>111043.27963186037</v>
      </c>
      <c r="I89" s="259">
        <v>14.683134237699939</v>
      </c>
      <c r="J89" s="260">
        <v>1.3704933738486098</v>
      </c>
      <c r="K89" s="259">
        <v>1.7180965083599296</v>
      </c>
      <c r="L89" s="259">
        <v>1.1370504727485722</v>
      </c>
      <c r="M89" s="260">
        <v>54.680880520559327</v>
      </c>
      <c r="N89" s="259">
        <v>9.4681387629884473</v>
      </c>
      <c r="O89" s="256">
        <v>4869.2861990004849</v>
      </c>
      <c r="P89" s="255">
        <v>5597.3393907870441</v>
      </c>
      <c r="Q89" s="256">
        <v>888.48660862814688</v>
      </c>
      <c r="R89" s="255">
        <v>7133.6127413494933</v>
      </c>
      <c r="S89" s="258">
        <v>664.17835350415237</v>
      </c>
      <c r="T89" s="257">
        <v>11728.100148461655</v>
      </c>
      <c r="U89" s="258">
        <v>116509.22648432084</v>
      </c>
      <c r="V89" s="257">
        <v>12978.095687509549</v>
      </c>
      <c r="W89" s="258">
        <v>3243.9108274186633</v>
      </c>
      <c r="X89" s="257">
        <v>16939.225603686125</v>
      </c>
      <c r="Y89" s="258">
        <v>36025.577460888824</v>
      </c>
      <c r="Z89" s="257">
        <v>53879.1007270931</v>
      </c>
    </row>
    <row r="90" spans="1:26" ht="21" customHeight="1">
      <c r="A90" s="780" t="s">
        <v>152</v>
      </c>
      <c r="B90" s="782"/>
      <c r="C90" s="255">
        <v>1210.5999999999999</v>
      </c>
      <c r="D90" s="256">
        <v>1603.6177492491609</v>
      </c>
      <c r="E90" s="255">
        <v>0</v>
      </c>
      <c r="F90" s="256">
        <v>-603</v>
      </c>
      <c r="G90" s="257">
        <v>0</v>
      </c>
      <c r="H90" s="258">
        <v>0</v>
      </c>
      <c r="I90" s="259">
        <v>3.7</v>
      </c>
      <c r="J90" s="260">
        <v>1.0858606678051941</v>
      </c>
      <c r="K90" s="259">
        <v>0</v>
      </c>
      <c r="L90" s="259">
        <v>1</v>
      </c>
      <c r="M90" s="260">
        <v>0</v>
      </c>
      <c r="N90" s="259">
        <v>0</v>
      </c>
      <c r="O90" s="256">
        <v>327.18918918918916</v>
      </c>
      <c r="P90" s="255">
        <v>1476.817235207983</v>
      </c>
      <c r="Q90" s="256">
        <v>0</v>
      </c>
      <c r="R90" s="255">
        <v>-603</v>
      </c>
      <c r="S90" s="258">
        <v>0</v>
      </c>
      <c r="T90" s="257">
        <v>0</v>
      </c>
      <c r="U90" s="258">
        <v>6865.5</v>
      </c>
      <c r="V90" s="257">
        <v>4823.3127024321302</v>
      </c>
      <c r="W90" s="258">
        <v>0</v>
      </c>
      <c r="X90" s="257">
        <v>-1809</v>
      </c>
      <c r="Y90" s="258">
        <v>0</v>
      </c>
      <c r="Z90" s="257">
        <v>0</v>
      </c>
    </row>
    <row r="91" spans="1:26" ht="21" customHeight="1">
      <c r="A91" s="780" t="s">
        <v>192</v>
      </c>
      <c r="B91" s="782"/>
      <c r="C91" s="255">
        <v>65919.645907473314</v>
      </c>
      <c r="D91" s="256">
        <v>22454.700735895338</v>
      </c>
      <c r="E91" s="255">
        <v>624.48</v>
      </c>
      <c r="F91" s="256">
        <v>2606.5346077785102</v>
      </c>
      <c r="G91" s="257">
        <v>17463.343984962405</v>
      </c>
      <c r="H91" s="258">
        <v>87353.700787401569</v>
      </c>
      <c r="I91" s="259">
        <v>10.724199288256228</v>
      </c>
      <c r="J91" s="260">
        <v>1.813164349959117</v>
      </c>
      <c r="K91" s="259">
        <v>1.24</v>
      </c>
      <c r="L91" s="259">
        <v>1.4423203691496373</v>
      </c>
      <c r="M91" s="260">
        <v>26.161654135338345</v>
      </c>
      <c r="N91" s="259">
        <v>7.1338582677165352</v>
      </c>
      <c r="O91" s="256">
        <v>6146.8128422100544</v>
      </c>
      <c r="P91" s="255">
        <v>12384.261104847801</v>
      </c>
      <c r="Q91" s="256">
        <v>503.61290322580646</v>
      </c>
      <c r="R91" s="255">
        <v>1807.1814442413163</v>
      </c>
      <c r="S91" s="258">
        <v>667.51681276045406</v>
      </c>
      <c r="T91" s="257">
        <v>12244.944812362031</v>
      </c>
      <c r="U91" s="258">
        <v>100094.32206405693</v>
      </c>
      <c r="V91" s="257">
        <v>36892.87244480785</v>
      </c>
      <c r="W91" s="258">
        <v>2194.2800000000002</v>
      </c>
      <c r="X91" s="257">
        <v>6532.5247198417928</v>
      </c>
      <c r="Y91" s="258">
        <v>12586.342105263158</v>
      </c>
      <c r="Z91" s="257">
        <v>32062.43307086614</v>
      </c>
    </row>
    <row r="92" spans="1:26" ht="21" customHeight="1">
      <c r="A92" s="794" t="s">
        <v>680</v>
      </c>
      <c r="B92" s="794"/>
      <c r="C92" s="255">
        <v>42985.903957259929</v>
      </c>
      <c r="D92" s="256">
        <v>1066.5163653347827</v>
      </c>
      <c r="E92" s="255">
        <v>974.63419015283125</v>
      </c>
      <c r="F92" s="256">
        <v>674.38101905472229</v>
      </c>
      <c r="G92" s="257">
        <v>10381.35329103482</v>
      </c>
      <c r="H92" s="258">
        <v>69231.340330065461</v>
      </c>
      <c r="I92" s="259">
        <v>7.936778924723515</v>
      </c>
      <c r="J92" s="260">
        <v>1.5143870489980888</v>
      </c>
      <c r="K92" s="259">
        <v>1.338778489002973</v>
      </c>
      <c r="L92" s="259">
        <v>1.320799269614725</v>
      </c>
      <c r="M92" s="260">
        <v>15.940116711307553</v>
      </c>
      <c r="N92" s="259">
        <v>5.8388641322720432</v>
      </c>
      <c r="O92" s="256">
        <v>5416.038970589997</v>
      </c>
      <c r="P92" s="255">
        <v>704.25613190523825</v>
      </c>
      <c r="Q92" s="256">
        <v>728.00257709448965</v>
      </c>
      <c r="R92" s="255">
        <v>510.58554813665063</v>
      </c>
      <c r="S92" s="258">
        <v>651.27210038998805</v>
      </c>
      <c r="T92" s="257">
        <v>11856.987722563408</v>
      </c>
      <c r="U92" s="258">
        <v>45844.435590974193</v>
      </c>
      <c r="V92" s="257">
        <v>1837.5425219664594</v>
      </c>
      <c r="W92" s="258">
        <v>2299.6144982111832</v>
      </c>
      <c r="X92" s="257">
        <v>1489.2340356742527</v>
      </c>
      <c r="Y92" s="258">
        <v>6440.4187960200015</v>
      </c>
      <c r="Z92" s="257">
        <v>15134.640923199853</v>
      </c>
    </row>
    <row r="93" spans="1:26" ht="17.25" customHeight="1">
      <c r="A93" s="261"/>
      <c r="Q93" s="261"/>
    </row>
  </sheetData>
  <customSheetViews>
    <customSheetView guid="{6F28069D-A7F4-41D2-AA1B-4487F97E36F1}" scale="70" showPageBreaks="1" printArea="1" showRuler="0" topLeftCell="A16">
      <selection activeCell="B43" sqref="B43:B49"/>
      <pageMargins left="1.1811023622047245" right="0.39370078740157483" top="0.39370078740157483" bottom="0" header="0.51181102362204722" footer="0.51181102362204722"/>
      <pageSetup paperSize="8" scale="90" fitToWidth="2" orientation="landscape" horizontalDpi="4294967292" r:id="rId1"/>
      <headerFooter alignWithMargins="0"/>
    </customSheetView>
  </customSheetViews>
  <mergeCells count="75">
    <mergeCell ref="S58:S59"/>
    <mergeCell ref="T58:T59"/>
    <mergeCell ref="Z58:Z59"/>
    <mergeCell ref="U58:V58"/>
    <mergeCell ref="W58:W59"/>
    <mergeCell ref="X58:X59"/>
    <mergeCell ref="Y58:Y59"/>
    <mergeCell ref="R58:R59"/>
    <mergeCell ref="I57:N57"/>
    <mergeCell ref="O57:R57"/>
    <mergeCell ref="U57:Z57"/>
    <mergeCell ref="C58:D58"/>
    <mergeCell ref="E58:E59"/>
    <mergeCell ref="F58:F59"/>
    <mergeCell ref="G58:G59"/>
    <mergeCell ref="H58:H59"/>
    <mergeCell ref="I58:J58"/>
    <mergeCell ref="K58:K59"/>
    <mergeCell ref="L58:L59"/>
    <mergeCell ref="M58:M59"/>
    <mergeCell ref="N58:N59"/>
    <mergeCell ref="O58:P58"/>
    <mergeCell ref="Q58:Q59"/>
    <mergeCell ref="A84:B84"/>
    <mergeCell ref="G4:G5"/>
    <mergeCell ref="H4:H5"/>
    <mergeCell ref="A79:A82"/>
    <mergeCell ref="A65:B65"/>
    <mergeCell ref="A76:B76"/>
    <mergeCell ref="A77:B77"/>
    <mergeCell ref="A73:A74"/>
    <mergeCell ref="A66:B66"/>
    <mergeCell ref="A26:A33"/>
    <mergeCell ref="A83:B83"/>
    <mergeCell ref="A67:A70"/>
    <mergeCell ref="A71:A72"/>
    <mergeCell ref="A78:B78"/>
    <mergeCell ref="C3:F3"/>
    <mergeCell ref="A3:B5"/>
    <mergeCell ref="C4:D4"/>
    <mergeCell ref="A64:B64"/>
    <mergeCell ref="E4:E5"/>
    <mergeCell ref="F4:F5"/>
    <mergeCell ref="A57:B59"/>
    <mergeCell ref="C57:F57"/>
    <mergeCell ref="A10:A17"/>
    <mergeCell ref="A18:A25"/>
    <mergeCell ref="A34:A41"/>
    <mergeCell ref="A42:A49"/>
    <mergeCell ref="I3:N3"/>
    <mergeCell ref="O3:R3"/>
    <mergeCell ref="O4:P4"/>
    <mergeCell ref="Q4:Q5"/>
    <mergeCell ref="R4:R5"/>
    <mergeCell ref="N4:N5"/>
    <mergeCell ref="K4:K5"/>
    <mergeCell ref="L4:L5"/>
    <mergeCell ref="M4:M5"/>
    <mergeCell ref="I4:J4"/>
    <mergeCell ref="S4:S5"/>
    <mergeCell ref="T4:T5"/>
    <mergeCell ref="U3:Z3"/>
    <mergeCell ref="U4:V4"/>
    <mergeCell ref="W4:W5"/>
    <mergeCell ref="X4:X5"/>
    <mergeCell ref="Y4:Y5"/>
    <mergeCell ref="Z4:Z5"/>
    <mergeCell ref="A91:B91"/>
    <mergeCell ref="A88:B88"/>
    <mergeCell ref="A92:B92"/>
    <mergeCell ref="A85:B85"/>
    <mergeCell ref="A86:B86"/>
    <mergeCell ref="A87:B87"/>
    <mergeCell ref="A90:B90"/>
    <mergeCell ref="A89:B89"/>
  </mergeCells>
  <phoneticPr fontId="2"/>
  <pageMargins left="1.1811023622047245" right="0.39370078740157483" top="0.59055118110236227" bottom="0" header="0.51181102362204722" footer="0.51181102362204722"/>
  <pageSetup paperSize="8" scale="90" fitToWidth="2" orientation="landscape" horizontalDpi="4294967292"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1"/>
  <dimension ref="A1:AF56"/>
  <sheetViews>
    <sheetView workbookViewId="0">
      <pane xSplit="1" ySplit="9" topLeftCell="B10" activePane="bottomRight" state="frozen"/>
      <selection sqref="A1:R1"/>
      <selection pane="topRight" sqref="A1:R1"/>
      <selection pane="bottomLeft" sqref="A1:R1"/>
      <selection pane="bottomRight"/>
    </sheetView>
  </sheetViews>
  <sheetFormatPr defaultColWidth="9" defaultRowHeight="13.2"/>
  <cols>
    <col min="1" max="1" width="15" style="187" customWidth="1"/>
    <col min="2" max="25" width="14.6640625" style="186" customWidth="1"/>
    <col min="26" max="26" width="9" style="186"/>
    <col min="27" max="27" width="9.88671875" style="186" customWidth="1"/>
    <col min="28" max="28" width="6.88671875" style="186" customWidth="1"/>
    <col min="29" max="31" width="14.6640625" style="186" customWidth="1"/>
    <col min="32" max="16384" width="9" style="186"/>
  </cols>
  <sheetData>
    <row r="1" spans="1:32" ht="28.5" customHeight="1">
      <c r="B1" s="184" t="s">
        <v>130</v>
      </c>
      <c r="C1" s="184"/>
      <c r="D1" s="184"/>
      <c r="E1" s="184"/>
      <c r="F1" s="184"/>
      <c r="G1" s="184"/>
      <c r="H1" s="184"/>
      <c r="I1" s="184"/>
      <c r="J1" s="184"/>
      <c r="K1" s="184"/>
      <c r="L1" s="184"/>
      <c r="M1" s="500"/>
      <c r="N1" s="184" t="s">
        <v>634</v>
      </c>
      <c r="O1" s="184"/>
      <c r="P1" s="184"/>
      <c r="Q1" s="184"/>
      <c r="R1" s="184"/>
      <c r="S1" s="184"/>
      <c r="T1" s="184"/>
      <c r="U1" s="184"/>
      <c r="V1" s="184"/>
      <c r="W1" s="184"/>
      <c r="X1" s="184"/>
      <c r="Y1" s="500"/>
    </row>
    <row r="2" spans="1:32" ht="13.5" customHeight="1">
      <c r="A2" s="505"/>
      <c r="M2" s="189" t="s">
        <v>719</v>
      </c>
      <c r="Y2" s="189" t="s">
        <v>719</v>
      </c>
      <c r="AA2" s="487"/>
      <c r="AB2" s="487"/>
      <c r="AC2" s="487"/>
      <c r="AD2" s="487"/>
      <c r="AE2" s="378"/>
      <c r="AF2" s="487"/>
    </row>
    <row r="3" spans="1:32" ht="13.5" customHeight="1">
      <c r="A3" s="849" t="s">
        <v>577</v>
      </c>
      <c r="B3" s="792" t="s">
        <v>626</v>
      </c>
      <c r="C3" s="824"/>
      <c r="D3" s="824"/>
      <c r="E3" s="793"/>
      <c r="F3" s="501" t="s">
        <v>627</v>
      </c>
      <c r="G3" s="502" t="s">
        <v>628</v>
      </c>
      <c r="H3" s="792" t="s">
        <v>629</v>
      </c>
      <c r="I3" s="824"/>
      <c r="J3" s="824"/>
      <c r="K3" s="824"/>
      <c r="L3" s="824"/>
      <c r="M3" s="793"/>
      <c r="N3" s="792" t="s">
        <v>630</v>
      </c>
      <c r="O3" s="824"/>
      <c r="P3" s="824"/>
      <c r="Q3" s="793"/>
      <c r="R3" s="502" t="s">
        <v>237</v>
      </c>
      <c r="S3" s="502" t="s">
        <v>632</v>
      </c>
      <c r="T3" s="792" t="s">
        <v>633</v>
      </c>
      <c r="U3" s="852"/>
      <c r="V3" s="852"/>
      <c r="W3" s="852"/>
      <c r="X3" s="852"/>
      <c r="Y3" s="853"/>
      <c r="AA3" s="487"/>
      <c r="AB3" s="487"/>
      <c r="AC3" s="487"/>
      <c r="AD3" s="487"/>
      <c r="AE3" s="487"/>
      <c r="AF3" s="487"/>
    </row>
    <row r="4" spans="1:32" ht="13.5" customHeight="1">
      <c r="A4" s="850"/>
      <c r="B4" s="792" t="s">
        <v>560</v>
      </c>
      <c r="C4" s="793"/>
      <c r="D4" s="849" t="s">
        <v>573</v>
      </c>
      <c r="E4" s="849" t="s">
        <v>479</v>
      </c>
      <c r="F4" s="777" t="s">
        <v>248</v>
      </c>
      <c r="G4" s="867" t="s">
        <v>569</v>
      </c>
      <c r="H4" s="792" t="s">
        <v>560</v>
      </c>
      <c r="I4" s="793"/>
      <c r="J4" s="849" t="s">
        <v>573</v>
      </c>
      <c r="K4" s="849" t="s">
        <v>479</v>
      </c>
      <c r="L4" s="777" t="s">
        <v>248</v>
      </c>
      <c r="M4" s="867" t="s">
        <v>569</v>
      </c>
      <c r="N4" s="792" t="s">
        <v>560</v>
      </c>
      <c r="O4" s="793"/>
      <c r="P4" s="849" t="s">
        <v>573</v>
      </c>
      <c r="Q4" s="849" t="s">
        <v>479</v>
      </c>
      <c r="R4" s="777" t="s">
        <v>248</v>
      </c>
      <c r="S4" s="849" t="s">
        <v>569</v>
      </c>
      <c r="T4" s="792" t="s">
        <v>560</v>
      </c>
      <c r="U4" s="793"/>
      <c r="V4" s="849" t="s">
        <v>573</v>
      </c>
      <c r="W4" s="849" t="s">
        <v>479</v>
      </c>
      <c r="X4" s="777" t="s">
        <v>248</v>
      </c>
      <c r="Y4" s="867" t="s">
        <v>569</v>
      </c>
      <c r="AA4" s="487"/>
      <c r="AB4" s="487"/>
      <c r="AC4" s="487"/>
      <c r="AD4" s="487"/>
      <c r="AE4" s="487"/>
      <c r="AF4" s="487"/>
    </row>
    <row r="5" spans="1:32">
      <c r="A5" s="795"/>
      <c r="B5" s="192" t="s">
        <v>565</v>
      </c>
      <c r="C5" s="194" t="s">
        <v>566</v>
      </c>
      <c r="D5" s="795"/>
      <c r="E5" s="854"/>
      <c r="F5" s="851"/>
      <c r="G5" s="869"/>
      <c r="H5" s="192" t="s">
        <v>565</v>
      </c>
      <c r="I5" s="194" t="s">
        <v>566</v>
      </c>
      <c r="J5" s="795"/>
      <c r="K5" s="854"/>
      <c r="L5" s="851"/>
      <c r="M5" s="868"/>
      <c r="N5" s="194" t="s">
        <v>565</v>
      </c>
      <c r="O5" s="192" t="s">
        <v>566</v>
      </c>
      <c r="P5" s="854"/>
      <c r="Q5" s="795"/>
      <c r="R5" s="851"/>
      <c r="S5" s="795"/>
      <c r="T5" s="220" t="s">
        <v>565</v>
      </c>
      <c r="U5" s="192" t="s">
        <v>566</v>
      </c>
      <c r="V5" s="854"/>
      <c r="W5" s="795"/>
      <c r="X5" s="851"/>
      <c r="Y5" s="854"/>
      <c r="AA5" s="866"/>
      <c r="AB5" s="866"/>
      <c r="AC5" s="489"/>
      <c r="AD5" s="489"/>
      <c r="AE5" s="489"/>
      <c r="AF5" s="487"/>
    </row>
    <row r="6" spans="1:32">
      <c r="A6" s="190"/>
      <c r="B6" s="195" t="s">
        <v>564</v>
      </c>
      <c r="C6" s="196" t="s">
        <v>564</v>
      </c>
      <c r="D6" s="197" t="s">
        <v>564</v>
      </c>
      <c r="E6" s="196" t="s">
        <v>564</v>
      </c>
      <c r="F6" s="197" t="s">
        <v>631</v>
      </c>
      <c r="G6" s="196" t="s">
        <v>631</v>
      </c>
      <c r="H6" s="197" t="s">
        <v>563</v>
      </c>
      <c r="I6" s="458" t="s">
        <v>563</v>
      </c>
      <c r="J6" s="197" t="s">
        <v>563</v>
      </c>
      <c r="K6" s="458" t="s">
        <v>575</v>
      </c>
      <c r="L6" s="197" t="s">
        <v>226</v>
      </c>
      <c r="M6" s="507" t="s">
        <v>563</v>
      </c>
      <c r="N6" s="197" t="s">
        <v>564</v>
      </c>
      <c r="O6" s="458" t="s">
        <v>564</v>
      </c>
      <c r="P6" s="197" t="s">
        <v>564</v>
      </c>
      <c r="Q6" s="458" t="s">
        <v>564</v>
      </c>
      <c r="R6" s="197" t="s">
        <v>631</v>
      </c>
      <c r="S6" s="458" t="s">
        <v>631</v>
      </c>
      <c r="T6" s="197" t="s">
        <v>631</v>
      </c>
      <c r="U6" s="458" t="s">
        <v>631</v>
      </c>
      <c r="V6" s="197" t="s">
        <v>631</v>
      </c>
      <c r="W6" s="197" t="s">
        <v>631</v>
      </c>
      <c r="X6" s="458" t="s">
        <v>631</v>
      </c>
      <c r="Y6" s="197" t="s">
        <v>631</v>
      </c>
      <c r="AA6" s="487"/>
      <c r="AB6" s="487"/>
      <c r="AC6" s="458"/>
      <c r="AD6" s="458"/>
      <c r="AE6" s="458"/>
      <c r="AF6" s="487"/>
    </row>
    <row r="7" spans="1:32" s="200" customFormat="1" ht="18.899999999999999" customHeight="1">
      <c r="A7" s="384" t="s">
        <v>720</v>
      </c>
      <c r="B7" s="221">
        <v>48230.339249355893</v>
      </c>
      <c r="C7" s="222">
        <v>1090.0075944707803</v>
      </c>
      <c r="D7" s="221">
        <v>1174.5220786979789</v>
      </c>
      <c r="E7" s="222">
        <v>876.42803601965977</v>
      </c>
      <c r="F7" s="223">
        <v>15585.305947325074</v>
      </c>
      <c r="G7" s="224">
        <v>69714.136774420826</v>
      </c>
      <c r="H7" s="225">
        <v>9.2398641551511655</v>
      </c>
      <c r="I7" s="225">
        <v>1.4226491125850456</v>
      </c>
      <c r="J7" s="225">
        <v>1.7136540068892641</v>
      </c>
      <c r="K7" s="225">
        <v>1.2205102843391638</v>
      </c>
      <c r="L7" s="225">
        <v>23.613658700904349</v>
      </c>
      <c r="M7" s="225">
        <v>6.0675402392829341</v>
      </c>
      <c r="N7" s="221">
        <v>5219.8104257266368</v>
      </c>
      <c r="O7" s="221">
        <v>766.18161486788961</v>
      </c>
      <c r="P7" s="221">
        <v>685.39044286427907</v>
      </c>
      <c r="Q7" s="221">
        <v>718.08328636427279</v>
      </c>
      <c r="R7" s="223">
        <v>660.01233204612186</v>
      </c>
      <c r="S7" s="223">
        <v>11489.686763521107</v>
      </c>
      <c r="T7" s="223">
        <v>419170.52510384988</v>
      </c>
      <c r="U7" s="223">
        <v>8116.2876848086098</v>
      </c>
      <c r="V7" s="224">
        <v>8333.2225506820014</v>
      </c>
      <c r="W7" s="223">
        <v>6399.4663572310328</v>
      </c>
      <c r="X7" s="224">
        <v>7317.1161095145917</v>
      </c>
      <c r="Y7" s="223">
        <v>51262.686901194676</v>
      </c>
      <c r="AA7" s="508"/>
      <c r="AB7" s="509"/>
      <c r="AC7" s="508"/>
      <c r="AD7" s="508"/>
      <c r="AE7" s="508"/>
      <c r="AF7" s="508"/>
    </row>
    <row r="8" spans="1:32" s="200" customFormat="1" ht="18.899999999999999" customHeight="1">
      <c r="A8" s="384" t="s">
        <v>721</v>
      </c>
      <c r="B8" s="221">
        <v>49677.803695430383</v>
      </c>
      <c r="C8" s="222">
        <v>1098.6528942479781</v>
      </c>
      <c r="D8" s="221">
        <v>1173.8237247173399</v>
      </c>
      <c r="E8" s="222">
        <v>849.19348328816568</v>
      </c>
      <c r="F8" s="223">
        <v>15413.838441835904</v>
      </c>
      <c r="G8" s="224">
        <v>71186.489280227805</v>
      </c>
      <c r="H8" s="225">
        <v>9.1780901165554809</v>
      </c>
      <c r="I8" s="225">
        <v>1.4086422618712133</v>
      </c>
      <c r="J8" s="225">
        <v>1.6759135318085661</v>
      </c>
      <c r="K8" s="225">
        <v>1.2106520487611425</v>
      </c>
      <c r="L8" s="225">
        <v>23.337844030986584</v>
      </c>
      <c r="M8" s="225">
        <v>6.0684795233991533</v>
      </c>
      <c r="N8" s="221">
        <v>5412.6515500018168</v>
      </c>
      <c r="O8" s="221">
        <v>779.93747879504099</v>
      </c>
      <c r="P8" s="221">
        <v>700.40828625007009</v>
      </c>
      <c r="Q8" s="221">
        <v>701.43480462214006</v>
      </c>
      <c r="R8" s="223">
        <v>660.46539780497017</v>
      </c>
      <c r="S8" s="223">
        <v>11730.531347389953</v>
      </c>
      <c r="T8" s="223">
        <v>432760.70090779586</v>
      </c>
      <c r="U8" s="223">
        <v>8194.2117427134763</v>
      </c>
      <c r="V8" s="224">
        <v>8330.9167095683715</v>
      </c>
      <c r="W8" s="223">
        <v>6214.1215877504037</v>
      </c>
      <c r="X8" s="224">
        <v>5101.9769304970459</v>
      </c>
      <c r="Y8" s="223">
        <v>52438.665628161412</v>
      </c>
      <c r="AA8" s="510"/>
      <c r="AB8" s="509"/>
      <c r="AC8" s="508"/>
      <c r="AD8" s="508"/>
      <c r="AE8" s="508"/>
      <c r="AF8" s="508"/>
    </row>
    <row r="9" spans="1:32" s="200" customFormat="1" ht="18.899999999999999" customHeight="1">
      <c r="A9" s="389" t="s">
        <v>722</v>
      </c>
      <c r="B9" s="226">
        <v>50961.955987095076</v>
      </c>
      <c r="C9" s="227">
        <v>1127.5842449708491</v>
      </c>
      <c r="D9" s="226">
        <v>1167.5413532871755</v>
      </c>
      <c r="E9" s="227">
        <v>883.02475871196646</v>
      </c>
      <c r="F9" s="228">
        <v>15305.026514965391</v>
      </c>
      <c r="G9" s="229">
        <v>71587.832753743452</v>
      </c>
      <c r="H9" s="230">
        <v>9.1320631591496841</v>
      </c>
      <c r="I9" s="230">
        <v>1.3976275509011025</v>
      </c>
      <c r="J9" s="230">
        <v>1.6357024130929074</v>
      </c>
      <c r="K9" s="230">
        <v>1.200673021472404</v>
      </c>
      <c r="L9" s="230">
        <v>23.153994812045021</v>
      </c>
      <c r="M9" s="230">
        <v>6.0754010202099034</v>
      </c>
      <c r="N9" s="226">
        <v>5580.5522913006562</v>
      </c>
      <c r="O9" s="226">
        <v>806.78450009364349</v>
      </c>
      <c r="P9" s="226">
        <v>713.78592092402789</v>
      </c>
      <c r="Q9" s="226">
        <v>735.44149232994289</v>
      </c>
      <c r="R9" s="228">
        <v>661.01019021579418</v>
      </c>
      <c r="S9" s="228">
        <v>11783.227562362643</v>
      </c>
      <c r="T9" s="228">
        <v>445014.62259267463</v>
      </c>
      <c r="U9" s="228">
        <v>8446.2788686673757</v>
      </c>
      <c r="V9" s="229">
        <v>8288.0808643915479</v>
      </c>
      <c r="W9" s="228">
        <v>6482.2643446671636</v>
      </c>
      <c r="X9" s="229">
        <v>5023.2408077909895</v>
      </c>
      <c r="Y9" s="228">
        <v>52780.525027744574</v>
      </c>
      <c r="AA9" s="510"/>
      <c r="AB9" s="509"/>
      <c r="AC9" s="508"/>
      <c r="AD9" s="508"/>
      <c r="AE9" s="508"/>
      <c r="AF9" s="508"/>
    </row>
    <row r="10" spans="1:32">
      <c r="A10" s="292" t="s">
        <v>578</v>
      </c>
      <c r="B10" s="231">
        <v>50945.226165926506</v>
      </c>
      <c r="C10" s="232">
        <v>1224.8074573633232</v>
      </c>
      <c r="D10" s="231">
        <v>1380.521785732541</v>
      </c>
      <c r="E10" s="232">
        <v>1000.4023956833463</v>
      </c>
      <c r="F10" s="233">
        <v>14884.383120976583</v>
      </c>
      <c r="G10" s="234">
        <v>73589.331285774111</v>
      </c>
      <c r="H10" s="235">
        <v>9.1499624929763463</v>
      </c>
      <c r="I10" s="239">
        <v>1.3549223860846873</v>
      </c>
      <c r="J10" s="235">
        <v>1.8406622068069296</v>
      </c>
      <c r="K10" s="239">
        <v>1.1734653133780106</v>
      </c>
      <c r="L10" s="235">
        <v>22.477711080954347</v>
      </c>
      <c r="M10" s="503">
        <v>6.1183861510540281</v>
      </c>
      <c r="N10" s="231">
        <v>5567.8071035846169</v>
      </c>
      <c r="O10" s="232">
        <v>903.96872170858694</v>
      </c>
      <c r="P10" s="231">
        <v>750.01365303598391</v>
      </c>
      <c r="Q10" s="232">
        <v>852.51978416262295</v>
      </c>
      <c r="R10" s="233">
        <v>662.1841106227364</v>
      </c>
      <c r="S10" s="234">
        <v>12027.572217405193</v>
      </c>
      <c r="T10" s="233">
        <v>449851.46789085027</v>
      </c>
      <c r="U10" s="234">
        <v>9200.4712012323453</v>
      </c>
      <c r="V10" s="233">
        <v>9808.8764443559539</v>
      </c>
      <c r="W10" s="234">
        <v>7374.113320052812</v>
      </c>
      <c r="X10" s="233">
        <v>4902.9130584651311</v>
      </c>
      <c r="Y10" s="233">
        <v>53864.208641630605</v>
      </c>
      <c r="AA10" s="487"/>
      <c r="AB10" s="487"/>
      <c r="AC10" s="487"/>
      <c r="AD10" s="487"/>
      <c r="AE10" s="487"/>
      <c r="AF10" s="487"/>
    </row>
    <row r="11" spans="1:32">
      <c r="A11" s="292" t="s">
        <v>579</v>
      </c>
      <c r="B11" s="231">
        <v>50939.132500378619</v>
      </c>
      <c r="C11" s="232">
        <v>1076.2543633862722</v>
      </c>
      <c r="D11" s="231">
        <v>1262.3363586275377</v>
      </c>
      <c r="E11" s="232">
        <v>895.18259023419455</v>
      </c>
      <c r="F11" s="233">
        <v>17119.163463933965</v>
      </c>
      <c r="G11" s="234">
        <v>79205.634725634722</v>
      </c>
      <c r="H11" s="235">
        <v>10.114872027866122</v>
      </c>
      <c r="I11" s="239">
        <v>1.4104552394367529</v>
      </c>
      <c r="J11" s="235">
        <v>1.7817519662394119</v>
      </c>
      <c r="K11" s="239">
        <v>1.2340505575535612</v>
      </c>
      <c r="L11" s="235">
        <v>25.713946419970437</v>
      </c>
      <c r="M11" s="503">
        <v>6.6834561834561832</v>
      </c>
      <c r="N11" s="231">
        <v>5036.0629734160821</v>
      </c>
      <c r="O11" s="232">
        <v>763.05460343148536</v>
      </c>
      <c r="P11" s="231">
        <v>708.48040723190024</v>
      </c>
      <c r="Q11" s="232">
        <v>725.40187657209594</v>
      </c>
      <c r="R11" s="233">
        <v>665.75403029690392</v>
      </c>
      <c r="S11" s="234">
        <v>11850.999326021691</v>
      </c>
      <c r="T11" s="233">
        <v>453022.52132364077</v>
      </c>
      <c r="U11" s="234">
        <v>8140.043742149729</v>
      </c>
      <c r="V11" s="233">
        <v>8966.8269184583314</v>
      </c>
      <c r="W11" s="234">
        <v>6568.2215092697406</v>
      </c>
      <c r="X11" s="233">
        <v>5747.8294773206662</v>
      </c>
      <c r="Y11" s="233">
        <v>59254.21212121212</v>
      </c>
      <c r="AA11" s="487"/>
      <c r="AB11" s="487"/>
      <c r="AC11" s="487"/>
      <c r="AD11" s="487"/>
      <c r="AE11" s="487"/>
      <c r="AF11" s="487"/>
    </row>
    <row r="12" spans="1:32">
      <c r="A12" s="292" t="s">
        <v>580</v>
      </c>
      <c r="B12" s="231">
        <v>48379.343612462777</v>
      </c>
      <c r="C12" s="232">
        <v>1107.2900870145361</v>
      </c>
      <c r="D12" s="231">
        <v>1209.3904778853587</v>
      </c>
      <c r="E12" s="232">
        <v>905.42110815506283</v>
      </c>
      <c r="F12" s="233">
        <v>17689.096872454797</v>
      </c>
      <c r="G12" s="234">
        <v>69224.400122737032</v>
      </c>
      <c r="H12" s="235">
        <v>10.074558791488126</v>
      </c>
      <c r="I12" s="239">
        <v>1.3426466601988356</v>
      </c>
      <c r="J12" s="235">
        <v>1.6572531833997912</v>
      </c>
      <c r="K12" s="239">
        <v>1.181730669613565</v>
      </c>
      <c r="L12" s="235">
        <v>26.617103762827821</v>
      </c>
      <c r="M12" s="503">
        <v>5.7312058913777228</v>
      </c>
      <c r="N12" s="231">
        <v>4802.1302583829192</v>
      </c>
      <c r="O12" s="232">
        <v>824.70699092980658</v>
      </c>
      <c r="P12" s="231">
        <v>729.75601434920191</v>
      </c>
      <c r="Q12" s="232">
        <v>766.18228792449167</v>
      </c>
      <c r="R12" s="233">
        <v>664.57632017644789</v>
      </c>
      <c r="S12" s="234">
        <v>12078.50519327551</v>
      </c>
      <c r="T12" s="233">
        <v>426014.92661776452</v>
      </c>
      <c r="U12" s="234">
        <v>8399.1409717170809</v>
      </c>
      <c r="V12" s="233">
        <v>8567.8261036002223</v>
      </c>
      <c r="W12" s="234">
        <v>6627.5463273129126</v>
      </c>
      <c r="X12" s="233">
        <v>6007.9266167128199</v>
      </c>
      <c r="Y12" s="233">
        <v>51637.49677815281</v>
      </c>
      <c r="AA12" s="487"/>
      <c r="AB12" s="487"/>
      <c r="AC12" s="487"/>
      <c r="AD12" s="487"/>
      <c r="AE12" s="487"/>
      <c r="AF12" s="487"/>
    </row>
    <row r="13" spans="1:32">
      <c r="A13" s="292" t="s">
        <v>581</v>
      </c>
      <c r="B13" s="231">
        <v>53531.717814684926</v>
      </c>
      <c r="C13" s="232">
        <v>1109.7435034177024</v>
      </c>
      <c r="D13" s="231">
        <v>1099.8452762659065</v>
      </c>
      <c r="E13" s="232">
        <v>891.3247745087981</v>
      </c>
      <c r="F13" s="233">
        <v>15472.181132625072</v>
      </c>
      <c r="G13" s="234">
        <v>65248.020209580842</v>
      </c>
      <c r="H13" s="235">
        <v>9.3830550592940583</v>
      </c>
      <c r="I13" s="239">
        <v>1.3338624824725622</v>
      </c>
      <c r="J13" s="235">
        <v>1.5942647086839443</v>
      </c>
      <c r="K13" s="239">
        <v>1.1908725811528518</v>
      </c>
      <c r="L13" s="235">
        <v>23.22325611502642</v>
      </c>
      <c r="M13" s="503">
        <v>5.840288173652695</v>
      </c>
      <c r="N13" s="231">
        <v>5705.1480009872639</v>
      </c>
      <c r="O13" s="232">
        <v>831.97744745064449</v>
      </c>
      <c r="P13" s="231">
        <v>689.87619827188041</v>
      </c>
      <c r="Q13" s="232">
        <v>748.46359603470796</v>
      </c>
      <c r="R13" s="233">
        <v>666.23651119336034</v>
      </c>
      <c r="S13" s="234">
        <v>11172.054917415613</v>
      </c>
      <c r="T13" s="233">
        <v>473570.28559665335</v>
      </c>
      <c r="U13" s="234">
        <v>8382.4285266753777</v>
      </c>
      <c r="V13" s="233">
        <v>7822.2126933140726</v>
      </c>
      <c r="W13" s="234">
        <v>6543.6210874334456</v>
      </c>
      <c r="X13" s="233">
        <v>5220.3794997936711</v>
      </c>
      <c r="Y13" s="233">
        <v>47926.382765718561</v>
      </c>
      <c r="AA13" s="487"/>
      <c r="AB13" s="487"/>
      <c r="AC13" s="487"/>
      <c r="AD13" s="487"/>
      <c r="AE13" s="487"/>
      <c r="AF13" s="487"/>
    </row>
    <row r="14" spans="1:32">
      <c r="A14" s="292" t="s">
        <v>582</v>
      </c>
      <c r="B14" s="231">
        <v>49835.364641361892</v>
      </c>
      <c r="C14" s="232">
        <v>1077.2085925559272</v>
      </c>
      <c r="D14" s="231">
        <v>1295.8427232192021</v>
      </c>
      <c r="E14" s="232">
        <v>969.59021905595523</v>
      </c>
      <c r="F14" s="233">
        <v>17499.651710265443</v>
      </c>
      <c r="G14" s="234">
        <v>65129.510250569474</v>
      </c>
      <c r="H14" s="235">
        <v>10.297567558215979</v>
      </c>
      <c r="I14" s="239">
        <v>1.3390486188221558</v>
      </c>
      <c r="J14" s="235">
        <v>1.6778326058075537</v>
      </c>
      <c r="K14" s="239">
        <v>1.1808946524704294</v>
      </c>
      <c r="L14" s="235">
        <v>26.461473311389579</v>
      </c>
      <c r="M14" s="503">
        <v>5.665148063781321</v>
      </c>
      <c r="N14" s="231">
        <v>4839.527816605625</v>
      </c>
      <c r="O14" s="232">
        <v>804.45816336635608</v>
      </c>
      <c r="P14" s="231">
        <v>772.33135101430639</v>
      </c>
      <c r="Q14" s="232">
        <v>821.06411188125412</v>
      </c>
      <c r="R14" s="233">
        <v>661.32567542009167</v>
      </c>
      <c r="S14" s="234">
        <v>11496.523924406916</v>
      </c>
      <c r="T14" s="233">
        <v>442379.62063596415</v>
      </c>
      <c r="U14" s="234">
        <v>8065.1175327905685</v>
      </c>
      <c r="V14" s="233">
        <v>9204.1055345850054</v>
      </c>
      <c r="W14" s="234">
        <v>7152.5775568160352</v>
      </c>
      <c r="X14" s="233">
        <v>5781.4522915824527</v>
      </c>
      <c r="Y14" s="233">
        <v>47361.035876993163</v>
      </c>
    </row>
    <row r="15" spans="1:32">
      <c r="A15" s="292" t="s">
        <v>583</v>
      </c>
      <c r="B15" s="231">
        <v>48495.521525633107</v>
      </c>
      <c r="C15" s="232">
        <v>1047.7298606435002</v>
      </c>
      <c r="D15" s="231">
        <v>1057.9701912589155</v>
      </c>
      <c r="E15" s="232">
        <v>875.25028028970689</v>
      </c>
      <c r="F15" s="233">
        <v>16792.993518112151</v>
      </c>
      <c r="G15" s="234">
        <v>69414.456896551725</v>
      </c>
      <c r="H15" s="235">
        <v>10.011859172328597</v>
      </c>
      <c r="I15" s="239">
        <v>1.3497477810044995</v>
      </c>
      <c r="J15" s="235">
        <v>1.5165050025360547</v>
      </c>
      <c r="K15" s="239">
        <v>1.1809238144493082</v>
      </c>
      <c r="L15" s="235">
        <v>25.20661017521353</v>
      </c>
      <c r="M15" s="503">
        <v>5.9137931034482758</v>
      </c>
      <c r="N15" s="231">
        <v>4843.8077974236849</v>
      </c>
      <c r="O15" s="232">
        <v>776.24121735081962</v>
      </c>
      <c r="P15" s="231">
        <v>697.63712581868811</v>
      </c>
      <c r="Q15" s="232">
        <v>741.15727837858537</v>
      </c>
      <c r="R15" s="233">
        <v>666.21387808128361</v>
      </c>
      <c r="S15" s="234">
        <v>11737.721574344023</v>
      </c>
      <c r="T15" s="233">
        <v>426013.50563619519</v>
      </c>
      <c r="U15" s="234">
        <v>7811.8848575276998</v>
      </c>
      <c r="V15" s="233">
        <v>7517.7598576218543</v>
      </c>
      <c r="W15" s="234">
        <v>6450.2350075096483</v>
      </c>
      <c r="X15" s="233">
        <v>5682.8805914722661</v>
      </c>
      <c r="Y15" s="233">
        <v>51116.746551724136</v>
      </c>
    </row>
    <row r="16" spans="1:32">
      <c r="A16" s="402" t="s">
        <v>584</v>
      </c>
      <c r="B16" s="240">
        <v>48408.709531157721</v>
      </c>
      <c r="C16" s="241">
        <v>1088.5091041181483</v>
      </c>
      <c r="D16" s="240">
        <v>1123.4768253425955</v>
      </c>
      <c r="E16" s="241">
        <v>892.29660115063189</v>
      </c>
      <c r="F16" s="242">
        <v>15838.17877410821</v>
      </c>
      <c r="G16" s="243">
        <v>59997.351759755162</v>
      </c>
      <c r="H16" s="244">
        <v>9.4974662323064898</v>
      </c>
      <c r="I16" s="245">
        <v>1.3368128894129521</v>
      </c>
      <c r="J16" s="244">
        <v>1.6769643775301897</v>
      </c>
      <c r="K16" s="245">
        <v>1.1844760930220677</v>
      </c>
      <c r="L16" s="244">
        <v>23.891662399726915</v>
      </c>
      <c r="M16" s="504">
        <v>5.209449120122418</v>
      </c>
      <c r="N16" s="240">
        <v>5097.0130713906747</v>
      </c>
      <c r="O16" s="241">
        <v>814.25688870800479</v>
      </c>
      <c r="P16" s="240">
        <v>669.94674448436217</v>
      </c>
      <c r="Q16" s="241">
        <v>753.32596952128404</v>
      </c>
      <c r="R16" s="242">
        <v>662.91656516497744</v>
      </c>
      <c r="S16" s="243">
        <v>11517.02423352304</v>
      </c>
      <c r="T16" s="242">
        <v>428606.2800384828</v>
      </c>
      <c r="U16" s="243">
        <v>8299.2113586005544</v>
      </c>
      <c r="V16" s="242">
        <v>8124.5612361778176</v>
      </c>
      <c r="W16" s="243">
        <v>6674.777930743212</v>
      </c>
      <c r="X16" s="242">
        <v>5268.3383149854926</v>
      </c>
      <c r="Y16" s="242">
        <v>43993.927697016064</v>
      </c>
    </row>
    <row r="17" spans="1:25">
      <c r="A17" s="292" t="s">
        <v>585</v>
      </c>
      <c r="B17" s="231">
        <v>48276.154189087611</v>
      </c>
      <c r="C17" s="232">
        <v>1077.4152457312191</v>
      </c>
      <c r="D17" s="231">
        <v>1118.6827030275565</v>
      </c>
      <c r="E17" s="232">
        <v>937.90990507749893</v>
      </c>
      <c r="F17" s="233">
        <v>14511.073863588312</v>
      </c>
      <c r="G17" s="234">
        <v>68224.294370108561</v>
      </c>
      <c r="H17" s="235">
        <v>8.8904146292450932</v>
      </c>
      <c r="I17" s="239">
        <v>1.3471901922594367</v>
      </c>
      <c r="J17" s="235">
        <v>1.6345270890725436</v>
      </c>
      <c r="K17" s="239">
        <v>1.1764656552553534</v>
      </c>
      <c r="L17" s="235">
        <v>22.106346991416128</v>
      </c>
      <c r="M17" s="503">
        <v>5.5523857611714211</v>
      </c>
      <c r="N17" s="231">
        <v>5430.1352864109167</v>
      </c>
      <c r="O17" s="232">
        <v>799.74991795645042</v>
      </c>
      <c r="P17" s="231">
        <v>684.40756381854442</v>
      </c>
      <c r="Q17" s="232">
        <v>797.22676211395594</v>
      </c>
      <c r="R17" s="233">
        <v>656.42115674846445</v>
      </c>
      <c r="S17" s="234">
        <v>12287.38371299959</v>
      </c>
      <c r="T17" s="233">
        <v>420253.07700895349</v>
      </c>
      <c r="U17" s="234">
        <v>8026.4590828715918</v>
      </c>
      <c r="V17" s="233">
        <v>7928.8629365458819</v>
      </c>
      <c r="W17" s="234">
        <v>6888.418057808879</v>
      </c>
      <c r="X17" s="233">
        <v>4703.6422935430674</v>
      </c>
      <c r="Y17" s="233">
        <v>49694.005680383743</v>
      </c>
    </row>
    <row r="18" spans="1:25">
      <c r="A18" s="292" t="s">
        <v>586</v>
      </c>
      <c r="B18" s="231">
        <v>51416.932207026512</v>
      </c>
      <c r="C18" s="232">
        <v>1184.5303436740619</v>
      </c>
      <c r="D18" s="231">
        <v>1060.0966373536498</v>
      </c>
      <c r="E18" s="232">
        <v>840.93666306266141</v>
      </c>
      <c r="F18" s="233">
        <v>16065.49174686868</v>
      </c>
      <c r="G18" s="234">
        <v>76871.267323903419</v>
      </c>
      <c r="H18" s="235">
        <v>9.5224546149971072</v>
      </c>
      <c r="I18" s="239">
        <v>1.4000179047224028</v>
      </c>
      <c r="J18" s="235">
        <v>1.6665593852625382</v>
      </c>
      <c r="K18" s="239">
        <v>1.215829624560514</v>
      </c>
      <c r="L18" s="235">
        <v>24.330199366854071</v>
      </c>
      <c r="M18" s="503">
        <v>6.2336048006858125</v>
      </c>
      <c r="N18" s="231">
        <v>5399.5460504530984</v>
      </c>
      <c r="O18" s="232">
        <v>846.08228200405199</v>
      </c>
      <c r="P18" s="231">
        <v>636.09892736384518</v>
      </c>
      <c r="Q18" s="232">
        <v>691.65666477869775</v>
      </c>
      <c r="R18" s="233">
        <v>660.3107317219642</v>
      </c>
      <c r="S18" s="234">
        <v>12331.751816452359</v>
      </c>
      <c r="T18" s="233">
        <v>451628.16725749575</v>
      </c>
      <c r="U18" s="234">
        <v>8941.8412119049663</v>
      </c>
      <c r="V18" s="233">
        <v>7537.0129963996496</v>
      </c>
      <c r="W18" s="234">
        <v>6137.2193518544318</v>
      </c>
      <c r="X18" s="233">
        <v>5208.7949687132741</v>
      </c>
      <c r="Y18" s="233">
        <v>57156.581083011857</v>
      </c>
    </row>
    <row r="19" spans="1:25">
      <c r="A19" s="292" t="s">
        <v>587</v>
      </c>
      <c r="B19" s="231">
        <v>51404.536016206323</v>
      </c>
      <c r="C19" s="232">
        <v>1129.0570625322548</v>
      </c>
      <c r="D19" s="231">
        <v>1062.3991461449004</v>
      </c>
      <c r="E19" s="232">
        <v>914.35363489411179</v>
      </c>
      <c r="F19" s="233">
        <v>15816.364136274571</v>
      </c>
      <c r="G19" s="234">
        <v>82785.066706196259</v>
      </c>
      <c r="H19" s="235">
        <v>9.4714246756788345</v>
      </c>
      <c r="I19" s="239">
        <v>1.3978112623509651</v>
      </c>
      <c r="J19" s="235">
        <v>1.6811493889376288</v>
      </c>
      <c r="K19" s="239">
        <v>1.2153665713798736</v>
      </c>
      <c r="L19" s="235">
        <v>23.88403598592588</v>
      </c>
      <c r="M19" s="503">
        <v>6.8659946635042992</v>
      </c>
      <c r="N19" s="231">
        <v>5427.3288102269644</v>
      </c>
      <c r="O19" s="232">
        <v>807.73212589037587</v>
      </c>
      <c r="P19" s="231">
        <v>631.94809047651847</v>
      </c>
      <c r="Q19" s="232">
        <v>752.32745117877892</v>
      </c>
      <c r="R19" s="233">
        <v>662.21488468677001</v>
      </c>
      <c r="S19" s="234">
        <v>12057.257653611987</v>
      </c>
      <c r="T19" s="233">
        <v>452410.18105496903</v>
      </c>
      <c r="U19" s="234">
        <v>8482.2421727939054</v>
      </c>
      <c r="V19" s="233">
        <v>7533.8546594780973</v>
      </c>
      <c r="W19" s="234">
        <v>6735.5888088216943</v>
      </c>
      <c r="X19" s="233">
        <v>5203.0420959484227</v>
      </c>
      <c r="Y19" s="233">
        <v>61185.396679513789</v>
      </c>
    </row>
    <row r="20" spans="1:25">
      <c r="A20" s="292" t="s">
        <v>588</v>
      </c>
      <c r="B20" s="231">
        <v>49621.397022510107</v>
      </c>
      <c r="C20" s="232">
        <v>1033.6944719000321</v>
      </c>
      <c r="D20" s="231">
        <v>1077.1598978062893</v>
      </c>
      <c r="E20" s="232">
        <v>838.16954447456726</v>
      </c>
      <c r="F20" s="233">
        <v>15325.78101853413</v>
      </c>
      <c r="G20" s="234">
        <v>72463.181934166874</v>
      </c>
      <c r="H20" s="235">
        <v>9.072358339867197</v>
      </c>
      <c r="I20" s="239">
        <v>1.3986185379152329</v>
      </c>
      <c r="J20" s="235">
        <v>1.6234821752892947</v>
      </c>
      <c r="K20" s="239">
        <v>1.1906809002313365</v>
      </c>
      <c r="L20" s="235">
        <v>23.363552917992006</v>
      </c>
      <c r="M20" s="503">
        <v>6.0756889512630776</v>
      </c>
      <c r="N20" s="231">
        <v>5469.51466902006</v>
      </c>
      <c r="O20" s="232">
        <v>739.08249024129702</v>
      </c>
      <c r="P20" s="231">
        <v>663.48735711517486</v>
      </c>
      <c r="Q20" s="232">
        <v>703.94137027957686</v>
      </c>
      <c r="R20" s="233">
        <v>655.96962381230639</v>
      </c>
      <c r="S20" s="234">
        <v>11926.743208126623</v>
      </c>
      <c r="T20" s="233">
        <v>429973.93107397202</v>
      </c>
      <c r="U20" s="234">
        <v>7710.3618278419008</v>
      </c>
      <c r="V20" s="233">
        <v>7629.0467355417468</v>
      </c>
      <c r="W20" s="234">
        <v>6123.6781854365627</v>
      </c>
      <c r="X20" s="233">
        <v>4902.9447160685313</v>
      </c>
      <c r="Y20" s="233">
        <v>53413.291496555241</v>
      </c>
    </row>
    <row r="21" spans="1:25">
      <c r="A21" s="402" t="s">
        <v>589</v>
      </c>
      <c r="B21" s="240">
        <v>50372.842820799837</v>
      </c>
      <c r="C21" s="241">
        <v>1097.1340894805164</v>
      </c>
      <c r="D21" s="240">
        <v>1139.5297682618361</v>
      </c>
      <c r="E21" s="241">
        <v>873.99182865149191</v>
      </c>
      <c r="F21" s="242">
        <v>14526.526065556922</v>
      </c>
      <c r="G21" s="243">
        <v>67410.718135158255</v>
      </c>
      <c r="H21" s="244">
        <v>8.8103185102269261</v>
      </c>
      <c r="I21" s="245">
        <v>1.377404747196014</v>
      </c>
      <c r="J21" s="244">
        <v>1.6082174874785826</v>
      </c>
      <c r="K21" s="245">
        <v>1.1698946187580255</v>
      </c>
      <c r="L21" s="244">
        <v>22.094886621013082</v>
      </c>
      <c r="M21" s="504">
        <v>5.8279298545765608</v>
      </c>
      <c r="N21" s="240">
        <v>5717.4826043266839</v>
      </c>
      <c r="O21" s="241">
        <v>796.52265734814318</v>
      </c>
      <c r="P21" s="240">
        <v>708.56695511278713</v>
      </c>
      <c r="Q21" s="241">
        <v>747.06885102124193</v>
      </c>
      <c r="R21" s="242">
        <v>657.46099152831312</v>
      </c>
      <c r="S21" s="243">
        <v>11566.837593664912</v>
      </c>
      <c r="T21" s="242">
        <v>436902.98758522439</v>
      </c>
      <c r="U21" s="243">
        <v>8200.5468546119064</v>
      </c>
      <c r="V21" s="242">
        <v>8082.1197881366106</v>
      </c>
      <c r="W21" s="243">
        <v>6376.8457549505983</v>
      </c>
      <c r="X21" s="242">
        <v>4619.1661648325298</v>
      </c>
      <c r="Y21" s="242">
        <v>49585.434773310524</v>
      </c>
    </row>
    <row r="22" spans="1:25">
      <c r="A22" s="292" t="s">
        <v>590</v>
      </c>
      <c r="B22" s="231">
        <v>55348.739606785479</v>
      </c>
      <c r="C22" s="232">
        <v>1169.5662592289846</v>
      </c>
      <c r="D22" s="231">
        <v>1141.6537015391514</v>
      </c>
      <c r="E22" s="232">
        <v>866.41367514433091</v>
      </c>
      <c r="F22" s="233">
        <v>13657.65152776453</v>
      </c>
      <c r="G22" s="234">
        <v>67669.11461007141</v>
      </c>
      <c r="H22" s="235">
        <v>8.3686363560036838</v>
      </c>
      <c r="I22" s="239">
        <v>1.3774159992198829</v>
      </c>
      <c r="J22" s="235">
        <v>1.6244167302663943</v>
      </c>
      <c r="K22" s="239">
        <v>1.1875786939045647</v>
      </c>
      <c r="L22" s="235">
        <v>20.669643863650158</v>
      </c>
      <c r="M22" s="503">
        <v>5.7232347038782843</v>
      </c>
      <c r="N22" s="231">
        <v>6613.830169245929</v>
      </c>
      <c r="O22" s="232">
        <v>849.10169468873846</v>
      </c>
      <c r="P22" s="231">
        <v>702.80838670747198</v>
      </c>
      <c r="Q22" s="232">
        <v>729.56316881679993</v>
      </c>
      <c r="R22" s="233">
        <v>660.7589186276698</v>
      </c>
      <c r="S22" s="234">
        <v>11823.57846764806</v>
      </c>
      <c r="T22" s="233">
        <v>477385.33700300835</v>
      </c>
      <c r="U22" s="234">
        <v>8747.0748765162189</v>
      </c>
      <c r="V22" s="233">
        <v>8086.6843644539449</v>
      </c>
      <c r="W22" s="234">
        <v>6326.0361548996134</v>
      </c>
      <c r="X22" s="233">
        <v>4400.196138026321</v>
      </c>
      <c r="Y22" s="233">
        <v>50024.873372380644</v>
      </c>
    </row>
    <row r="23" spans="1:25">
      <c r="A23" s="292" t="s">
        <v>591</v>
      </c>
      <c r="B23" s="231">
        <v>52369.193382603276</v>
      </c>
      <c r="C23" s="232">
        <v>1046.3125280376337</v>
      </c>
      <c r="D23" s="231">
        <v>1199.216879806806</v>
      </c>
      <c r="E23" s="232">
        <v>846.0088239992499</v>
      </c>
      <c r="F23" s="233">
        <v>14034.392170508469</v>
      </c>
      <c r="G23" s="234">
        <v>69868.928769914783</v>
      </c>
      <c r="H23" s="235">
        <v>8.5930736432043844</v>
      </c>
      <c r="I23" s="239">
        <v>1.3855915638972773</v>
      </c>
      <c r="J23" s="235">
        <v>1.6393921150072936</v>
      </c>
      <c r="K23" s="239">
        <v>1.1819236291174062</v>
      </c>
      <c r="L23" s="235">
        <v>21.273911059904272</v>
      </c>
      <c r="M23" s="503">
        <v>5.8843553167839939</v>
      </c>
      <c r="N23" s="231">
        <v>6094.34942106171</v>
      </c>
      <c r="O23" s="232">
        <v>755.13777313615594</v>
      </c>
      <c r="P23" s="231">
        <v>731.50094405661503</v>
      </c>
      <c r="Q23" s="232">
        <v>715.78975422549217</v>
      </c>
      <c r="R23" s="233">
        <v>659.6996730403564</v>
      </c>
      <c r="S23" s="234">
        <v>11873.676045806935</v>
      </c>
      <c r="T23" s="233">
        <v>450137.12815126538</v>
      </c>
      <c r="U23" s="234">
        <v>7783.1964743422859</v>
      </c>
      <c r="V23" s="233">
        <v>8500.2402461345646</v>
      </c>
      <c r="W23" s="234">
        <v>6155.7829777858551</v>
      </c>
      <c r="X23" s="233">
        <v>4497.6358781242834</v>
      </c>
      <c r="Y23" s="233">
        <v>51581.357192478696</v>
      </c>
    </row>
    <row r="24" spans="1:25">
      <c r="A24" s="292" t="s">
        <v>592</v>
      </c>
      <c r="B24" s="231">
        <v>49884.334236495844</v>
      </c>
      <c r="C24" s="232">
        <v>1087.7197132695596</v>
      </c>
      <c r="D24" s="231">
        <v>1155.0435929941366</v>
      </c>
      <c r="E24" s="232">
        <v>853.13657923330425</v>
      </c>
      <c r="F24" s="233">
        <v>16460.701118632674</v>
      </c>
      <c r="G24" s="234">
        <v>59308.721144313837</v>
      </c>
      <c r="H24" s="235">
        <v>9.7106475069252074</v>
      </c>
      <c r="I24" s="239">
        <v>1.3348983096465592</v>
      </c>
      <c r="J24" s="235">
        <v>1.6142056623896301</v>
      </c>
      <c r="K24" s="239">
        <v>1.1908420362604502</v>
      </c>
      <c r="L24" s="235">
        <v>24.859071486869269</v>
      </c>
      <c r="M24" s="503">
        <v>4.9994335080016992</v>
      </c>
      <c r="N24" s="231">
        <v>5137.0759983740045</v>
      </c>
      <c r="O24" s="232">
        <v>814.8333887377197</v>
      </c>
      <c r="P24" s="231">
        <v>715.54921402285174</v>
      </c>
      <c r="Q24" s="232">
        <v>716.41456486737081</v>
      </c>
      <c r="R24" s="233">
        <v>662.16073787499784</v>
      </c>
      <c r="S24" s="234">
        <v>11863.088297781933</v>
      </c>
      <c r="T24" s="233">
        <v>442137.6718057479</v>
      </c>
      <c r="U24" s="234">
        <v>8224.6818867755646</v>
      </c>
      <c r="V24" s="233">
        <v>8203.0473602374459</v>
      </c>
      <c r="W24" s="234">
        <v>6239.6927834699763</v>
      </c>
      <c r="X24" s="233">
        <v>5540.577886600413</v>
      </c>
      <c r="Y24" s="233">
        <v>43401.839682764483</v>
      </c>
    </row>
    <row r="25" spans="1:25">
      <c r="A25" s="292" t="s">
        <v>593</v>
      </c>
      <c r="B25" s="231">
        <v>48073.813344357433</v>
      </c>
      <c r="C25" s="232">
        <v>1122.0529077511278</v>
      </c>
      <c r="D25" s="231">
        <v>1050.7367432508188</v>
      </c>
      <c r="E25" s="232">
        <v>932.62403671909226</v>
      </c>
      <c r="F25" s="233">
        <v>15328.862020605211</v>
      </c>
      <c r="G25" s="234">
        <v>67058.053267435476</v>
      </c>
      <c r="H25" s="235">
        <v>9.1273751209010641</v>
      </c>
      <c r="I25" s="239">
        <v>1.3503352917931242</v>
      </c>
      <c r="J25" s="235">
        <v>1.5636936448589471</v>
      </c>
      <c r="K25" s="239">
        <v>1.1740238867317294</v>
      </c>
      <c r="L25" s="235">
        <v>23.039807972382544</v>
      </c>
      <c r="M25" s="503">
        <v>5.1773750686436024</v>
      </c>
      <c r="N25" s="231">
        <v>5266.9921754691213</v>
      </c>
      <c r="O25" s="232">
        <v>830.94392523885108</v>
      </c>
      <c r="P25" s="231">
        <v>671.95818484355391</v>
      </c>
      <c r="Q25" s="232">
        <v>794.38250555135573</v>
      </c>
      <c r="R25" s="233">
        <v>665.3207370035235</v>
      </c>
      <c r="S25" s="234">
        <v>12952.133538396267</v>
      </c>
      <c r="T25" s="233">
        <v>423376.11455180804</v>
      </c>
      <c r="U25" s="234">
        <v>8415.2513294324617</v>
      </c>
      <c r="V25" s="233">
        <v>7475.7527587437053</v>
      </c>
      <c r="W25" s="234">
        <v>6835.0016896754632</v>
      </c>
      <c r="X25" s="233">
        <v>5109.5664814714928</v>
      </c>
      <c r="Y25" s="233">
        <v>50254.570840197695</v>
      </c>
    </row>
    <row r="26" spans="1:25">
      <c r="A26" s="402" t="s">
        <v>594</v>
      </c>
      <c r="B26" s="240">
        <v>48554.132154579958</v>
      </c>
      <c r="C26" s="241">
        <v>1186.2232360317093</v>
      </c>
      <c r="D26" s="240">
        <v>1151.5904569046684</v>
      </c>
      <c r="E26" s="241">
        <v>993.08790124578832</v>
      </c>
      <c r="F26" s="242">
        <v>17001.768518518518</v>
      </c>
      <c r="G26" s="243">
        <v>75580.091256735614</v>
      </c>
      <c r="H26" s="244">
        <v>9.9321981741717096</v>
      </c>
      <c r="I26" s="245">
        <v>1.3945933814885119</v>
      </c>
      <c r="J26" s="244">
        <v>1.6557568474192954</v>
      </c>
      <c r="K26" s="245">
        <v>1.1820836488476971</v>
      </c>
      <c r="L26" s="244">
        <v>25.638077966501534</v>
      </c>
      <c r="M26" s="504">
        <v>6.0392838519033551</v>
      </c>
      <c r="N26" s="240">
        <v>4888.5585348914065</v>
      </c>
      <c r="O26" s="241">
        <v>850.58716883167779</v>
      </c>
      <c r="P26" s="240">
        <v>695.5069874538442</v>
      </c>
      <c r="Q26" s="241">
        <v>840.1164352572315</v>
      </c>
      <c r="R26" s="242">
        <v>663.14520693528061</v>
      </c>
      <c r="S26" s="243">
        <v>12514.743984572877</v>
      </c>
      <c r="T26" s="242">
        <v>427743.7912991076</v>
      </c>
      <c r="U26" s="243">
        <v>8930.9096967650421</v>
      </c>
      <c r="V26" s="242">
        <v>8169.4310299635217</v>
      </c>
      <c r="W26" s="243">
        <v>7308.9161117036638</v>
      </c>
      <c r="X26" s="242">
        <v>5634.0086694975234</v>
      </c>
      <c r="Y26" s="242">
        <v>57222.649921779943</v>
      </c>
    </row>
    <row r="27" spans="1:25">
      <c r="A27" s="292" t="s">
        <v>595</v>
      </c>
      <c r="B27" s="231">
        <v>50064.3669265145</v>
      </c>
      <c r="C27" s="232">
        <v>1211.7774852051828</v>
      </c>
      <c r="D27" s="231">
        <v>1170.0159226674732</v>
      </c>
      <c r="E27" s="232">
        <v>997.22980186033772</v>
      </c>
      <c r="F27" s="233">
        <v>16904.724363175603</v>
      </c>
      <c r="G27" s="234">
        <v>64937.976850342355</v>
      </c>
      <c r="H27" s="235">
        <v>10.137071401374723</v>
      </c>
      <c r="I27" s="239">
        <v>1.3991312180773625</v>
      </c>
      <c r="J27" s="235">
        <v>1.6495794620956794</v>
      </c>
      <c r="K27" s="239">
        <v>1.2026159173169542</v>
      </c>
      <c r="L27" s="235">
        <v>25.59238869227072</v>
      </c>
      <c r="M27" s="503">
        <v>5.5940658624062598</v>
      </c>
      <c r="N27" s="231">
        <v>4938.7406820203614</v>
      </c>
      <c r="O27" s="232">
        <v>866.09280784283067</v>
      </c>
      <c r="P27" s="231">
        <v>709.28133475973755</v>
      </c>
      <c r="Q27" s="232">
        <v>829.21719852599779</v>
      </c>
      <c r="R27" s="233">
        <v>660.53718417777384</v>
      </c>
      <c r="S27" s="234">
        <v>11608.368304482135</v>
      </c>
      <c r="T27" s="233">
        <v>441836.26013506745</v>
      </c>
      <c r="U27" s="234">
        <v>9123.0095356007459</v>
      </c>
      <c r="V27" s="233">
        <v>8306.2397058886781</v>
      </c>
      <c r="W27" s="234">
        <v>7365.6478863923385</v>
      </c>
      <c r="X27" s="233">
        <v>5545.8013938043432</v>
      </c>
      <c r="Y27" s="233">
        <v>47798.156015650471</v>
      </c>
    </row>
    <row r="28" spans="1:25">
      <c r="A28" s="292" t="s">
        <v>596</v>
      </c>
      <c r="B28" s="231">
        <v>47485.554483645719</v>
      </c>
      <c r="C28" s="232">
        <v>1053.1744077569344</v>
      </c>
      <c r="D28" s="231">
        <v>1125.010397532712</v>
      </c>
      <c r="E28" s="232">
        <v>847.3179915974913</v>
      </c>
      <c r="F28" s="233">
        <v>16789.731423455683</v>
      </c>
      <c r="G28" s="234">
        <v>58342.818959372773</v>
      </c>
      <c r="H28" s="235">
        <v>9.9746646453509733</v>
      </c>
      <c r="I28" s="239">
        <v>1.3908551326280783</v>
      </c>
      <c r="J28" s="235">
        <v>1.6549891275042645</v>
      </c>
      <c r="K28" s="239">
        <v>1.1887884213881665</v>
      </c>
      <c r="L28" s="235">
        <v>25.403222918531782</v>
      </c>
      <c r="M28" s="503">
        <v>4.7234497505345692</v>
      </c>
      <c r="N28" s="231">
        <v>4760.6166394554375</v>
      </c>
      <c r="O28" s="232">
        <v>757.21358971938218</v>
      </c>
      <c r="P28" s="231">
        <v>679.76905638602932</v>
      </c>
      <c r="Q28" s="232">
        <v>712.75760795858446</v>
      </c>
      <c r="R28" s="233">
        <v>660.9291851392403</v>
      </c>
      <c r="S28" s="234">
        <v>12351.739097630903</v>
      </c>
      <c r="T28" s="233">
        <v>414148.42438441748</v>
      </c>
      <c r="U28" s="234">
        <v>7940.6452118930638</v>
      </c>
      <c r="V28" s="233">
        <v>7974.9825662113572</v>
      </c>
      <c r="W28" s="234">
        <v>6188.7733715911572</v>
      </c>
      <c r="X28" s="233">
        <v>5414.7541117789997</v>
      </c>
      <c r="Y28" s="233">
        <v>42774.690662865287</v>
      </c>
    </row>
    <row r="29" spans="1:25">
      <c r="A29" s="292" t="s">
        <v>597</v>
      </c>
      <c r="B29" s="231">
        <v>52554.968333101242</v>
      </c>
      <c r="C29" s="232">
        <v>1090.4984055408797</v>
      </c>
      <c r="D29" s="231">
        <v>1080.6464586668183</v>
      </c>
      <c r="E29" s="232">
        <v>955.03001362018892</v>
      </c>
      <c r="F29" s="233">
        <v>15854.23486032624</v>
      </c>
      <c r="G29" s="234">
        <v>59746.235979606703</v>
      </c>
      <c r="H29" s="235">
        <v>9.5317643782203039</v>
      </c>
      <c r="I29" s="239">
        <v>1.3377368914183181</v>
      </c>
      <c r="J29" s="235">
        <v>1.5849743157442751</v>
      </c>
      <c r="K29" s="239">
        <v>1.1561715441542686</v>
      </c>
      <c r="L29" s="235">
        <v>23.87351208368402</v>
      </c>
      <c r="M29" s="503">
        <v>4.9262927895120177</v>
      </c>
      <c r="N29" s="231">
        <v>5513.6663316171789</v>
      </c>
      <c r="O29" s="232">
        <v>815.18152974363522</v>
      </c>
      <c r="P29" s="231">
        <v>681.80692136917457</v>
      </c>
      <c r="Q29" s="232">
        <v>826.02795272805884</v>
      </c>
      <c r="R29" s="233">
        <v>664.09310891301868</v>
      </c>
      <c r="S29" s="234">
        <v>12128.031875572902</v>
      </c>
      <c r="T29" s="233">
        <v>464230.75864085782</v>
      </c>
      <c r="U29" s="234">
        <v>8200.4627016912946</v>
      </c>
      <c r="V29" s="233">
        <v>7665.9126903692195</v>
      </c>
      <c r="W29" s="234">
        <v>7055.9004836830318</v>
      </c>
      <c r="X29" s="233">
        <v>5290.3396256663063</v>
      </c>
      <c r="Y29" s="233">
        <v>43196.43758193736</v>
      </c>
    </row>
    <row r="30" spans="1:25">
      <c r="A30" s="292" t="s">
        <v>598</v>
      </c>
      <c r="B30" s="231">
        <v>46873.390540917797</v>
      </c>
      <c r="C30" s="232">
        <v>1115.4202778337149</v>
      </c>
      <c r="D30" s="231">
        <v>1074.6135592140131</v>
      </c>
      <c r="E30" s="232">
        <v>858.95714023853907</v>
      </c>
      <c r="F30" s="233">
        <v>15027.184847210701</v>
      </c>
      <c r="G30" s="234">
        <v>79020.194805194798</v>
      </c>
      <c r="H30" s="235">
        <v>8.6651777548878979</v>
      </c>
      <c r="I30" s="239">
        <v>1.4411848504124034</v>
      </c>
      <c r="J30" s="235">
        <v>1.5013589235279516</v>
      </c>
      <c r="K30" s="239">
        <v>1.2249848456942209</v>
      </c>
      <c r="L30" s="235">
        <v>22.716569883064196</v>
      </c>
      <c r="M30" s="503">
        <v>6.6517595307917885</v>
      </c>
      <c r="N30" s="231">
        <v>5409.3974603668357</v>
      </c>
      <c r="O30" s="232">
        <v>773.96059049228199</v>
      </c>
      <c r="P30" s="231">
        <v>715.76059686570102</v>
      </c>
      <c r="Q30" s="232">
        <v>701.19817666132235</v>
      </c>
      <c r="R30" s="233">
        <v>661.50765386520197</v>
      </c>
      <c r="S30" s="234">
        <v>11879.592826439515</v>
      </c>
      <c r="T30" s="233">
        <v>404140.03031411546</v>
      </c>
      <c r="U30" s="234">
        <v>8332.2881457975964</v>
      </c>
      <c r="V30" s="233">
        <v>7641.1671144699148</v>
      </c>
      <c r="W30" s="234">
        <v>6279.5343625806672</v>
      </c>
      <c r="X30" s="233">
        <v>4962.004511517438</v>
      </c>
      <c r="Y30" s="233">
        <v>58820.830226225386</v>
      </c>
    </row>
    <row r="31" spans="1:25">
      <c r="A31" s="402" t="s">
        <v>599</v>
      </c>
      <c r="B31" s="240">
        <v>52756.265951239729</v>
      </c>
      <c r="C31" s="241">
        <v>1139.944679179152</v>
      </c>
      <c r="D31" s="240">
        <v>1077.7665541365116</v>
      </c>
      <c r="E31" s="241">
        <v>843.39462836818996</v>
      </c>
      <c r="F31" s="242">
        <v>15277.073992822556</v>
      </c>
      <c r="G31" s="243">
        <v>63719.961282189804</v>
      </c>
      <c r="H31" s="244">
        <v>9.1694231325012137</v>
      </c>
      <c r="I31" s="245">
        <v>1.3832147152704635</v>
      </c>
      <c r="J31" s="244">
        <v>1.5971339090562551</v>
      </c>
      <c r="K31" s="245">
        <v>1.1924049268632133</v>
      </c>
      <c r="L31" s="244">
        <v>23.165892387483716</v>
      </c>
      <c r="M31" s="504">
        <v>5.4607419412929952</v>
      </c>
      <c r="N31" s="240">
        <v>5753.4989048813804</v>
      </c>
      <c r="O31" s="241">
        <v>824.12706183237481</v>
      </c>
      <c r="P31" s="240">
        <v>674.81289328667685</v>
      </c>
      <c r="Q31" s="241">
        <v>707.30555482260263</v>
      </c>
      <c r="R31" s="242">
        <v>659.46408354536754</v>
      </c>
      <c r="S31" s="243">
        <v>11668.736953188121</v>
      </c>
      <c r="T31" s="242">
        <v>458611.99117712816</v>
      </c>
      <c r="U31" s="243">
        <v>8573.8349621074522</v>
      </c>
      <c r="V31" s="242">
        <v>7631.9428484846821</v>
      </c>
      <c r="W31" s="243">
        <v>6133.6010444430531</v>
      </c>
      <c r="X31" s="242">
        <v>4950.5099120025561</v>
      </c>
      <c r="Y31" s="242">
        <v>46554.830091842246</v>
      </c>
    </row>
    <row r="32" spans="1:25">
      <c r="A32" s="292" t="s">
        <v>600</v>
      </c>
      <c r="B32" s="231">
        <v>49291.314949820808</v>
      </c>
      <c r="C32" s="232">
        <v>1152.7432620667826</v>
      </c>
      <c r="D32" s="231">
        <v>1149.4136670695211</v>
      </c>
      <c r="E32" s="232">
        <v>867.14402962418205</v>
      </c>
      <c r="F32" s="233">
        <v>13570.544709828577</v>
      </c>
      <c r="G32" s="234">
        <v>77518.795699409457</v>
      </c>
      <c r="H32" s="235">
        <v>8.3259514926287821</v>
      </c>
      <c r="I32" s="239">
        <v>1.4333455365862027</v>
      </c>
      <c r="J32" s="235">
        <v>1.51332188491366</v>
      </c>
      <c r="K32" s="239">
        <v>1.2344782409313082</v>
      </c>
      <c r="L32" s="235">
        <v>20.602241250470556</v>
      </c>
      <c r="M32" s="503">
        <v>6.3605238245503317</v>
      </c>
      <c r="N32" s="231">
        <v>5920.2020325796884</v>
      </c>
      <c r="O32" s="232">
        <v>804.23263800874554</v>
      </c>
      <c r="P32" s="231">
        <v>759.53019547794281</v>
      </c>
      <c r="Q32" s="232">
        <v>702.43767842355498</v>
      </c>
      <c r="R32" s="233">
        <v>658.69264148717923</v>
      </c>
      <c r="S32" s="234">
        <v>12187.48609984018</v>
      </c>
      <c r="T32" s="233">
        <v>420455.45159313426</v>
      </c>
      <c r="U32" s="234">
        <v>8576.1282150004827</v>
      </c>
      <c r="V32" s="233">
        <v>8162.5097015413667</v>
      </c>
      <c r="W32" s="234">
        <v>6333.0278306173759</v>
      </c>
      <c r="X32" s="233">
        <v>4406.4967721273615</v>
      </c>
      <c r="Y32" s="233">
        <v>57527.360816841727</v>
      </c>
    </row>
    <row r="33" spans="1:25">
      <c r="A33" s="292" t="s">
        <v>601</v>
      </c>
      <c r="B33" s="231">
        <v>48222.357764462118</v>
      </c>
      <c r="C33" s="232">
        <v>1052.1796956153705</v>
      </c>
      <c r="D33" s="231">
        <v>1054.7864430585607</v>
      </c>
      <c r="E33" s="232">
        <v>856.02781472470758</v>
      </c>
      <c r="F33" s="233">
        <v>15681.085999618344</v>
      </c>
      <c r="G33" s="234">
        <v>61815.218021694767</v>
      </c>
      <c r="H33" s="235">
        <v>9.236288290306323</v>
      </c>
      <c r="I33" s="239">
        <v>1.4037246197726063</v>
      </c>
      <c r="J33" s="235">
        <v>1.501495074419801</v>
      </c>
      <c r="K33" s="239">
        <v>1.2045676105401688</v>
      </c>
      <c r="L33" s="235">
        <v>23.784135869219515</v>
      </c>
      <c r="M33" s="503">
        <v>5.4915691118032433</v>
      </c>
      <c r="N33" s="231">
        <v>5220.9671513905087</v>
      </c>
      <c r="O33" s="232">
        <v>749.56275667930959</v>
      </c>
      <c r="P33" s="231">
        <v>702.49077804410717</v>
      </c>
      <c r="Q33" s="232">
        <v>710.6515294237704</v>
      </c>
      <c r="R33" s="233">
        <v>659.30862848425716</v>
      </c>
      <c r="S33" s="234">
        <v>11256.385335993116</v>
      </c>
      <c r="T33" s="233">
        <v>420845.77132777061</v>
      </c>
      <c r="U33" s="234">
        <v>7824.8828358958872</v>
      </c>
      <c r="V33" s="233">
        <v>7461.955562558599</v>
      </c>
      <c r="W33" s="234">
        <v>6280.7992683755301</v>
      </c>
      <c r="X33" s="233">
        <v>5143.1584632020868</v>
      </c>
      <c r="Y33" s="233">
        <v>45072.006336591126</v>
      </c>
    </row>
    <row r="34" spans="1:25">
      <c r="A34" s="292" t="s">
        <v>602</v>
      </c>
      <c r="B34" s="231">
        <v>48892.886995202563</v>
      </c>
      <c r="C34" s="232">
        <v>1052.7419078463363</v>
      </c>
      <c r="D34" s="231">
        <v>1066.0087614814418</v>
      </c>
      <c r="E34" s="232">
        <v>887.53969086402458</v>
      </c>
      <c r="F34" s="233">
        <v>14226.056498495516</v>
      </c>
      <c r="G34" s="234">
        <v>66180.703669298658</v>
      </c>
      <c r="H34" s="235">
        <v>8.6988607709515993</v>
      </c>
      <c r="I34" s="239">
        <v>1.3587546131428627</v>
      </c>
      <c r="J34" s="235">
        <v>1.549516570876081</v>
      </c>
      <c r="K34" s="239">
        <v>1.1794077240667158</v>
      </c>
      <c r="L34" s="235">
        <v>21.590458940726243</v>
      </c>
      <c r="M34" s="503">
        <v>5.5339061774268465</v>
      </c>
      <c r="N34" s="231">
        <v>5620.6080638136254</v>
      </c>
      <c r="O34" s="232">
        <v>774.78442219327246</v>
      </c>
      <c r="P34" s="231">
        <v>687.96215640258117</v>
      </c>
      <c r="Q34" s="232">
        <v>752.52999683917528</v>
      </c>
      <c r="R34" s="233">
        <v>658.90477537097649</v>
      </c>
      <c r="S34" s="234">
        <v>11959.130051617776</v>
      </c>
      <c r="T34" s="233">
        <v>422518.63274410664</v>
      </c>
      <c r="U34" s="234">
        <v>7892.5322489544105</v>
      </c>
      <c r="V34" s="233">
        <v>7553.9021411881613</v>
      </c>
      <c r="W34" s="234">
        <v>6558.3863056349373</v>
      </c>
      <c r="X34" s="233">
        <v>4576.7562443399256</v>
      </c>
      <c r="Y34" s="233">
        <v>48530.247793776129</v>
      </c>
    </row>
    <row r="35" spans="1:25">
      <c r="A35" s="292" t="s">
        <v>603</v>
      </c>
      <c r="B35" s="231">
        <v>54907.779015472428</v>
      </c>
      <c r="C35" s="232">
        <v>1191.7666285591881</v>
      </c>
      <c r="D35" s="231">
        <v>1197.4811408143125</v>
      </c>
      <c r="E35" s="232">
        <v>1055.6498395781259</v>
      </c>
      <c r="F35" s="233">
        <v>15098.568008778027</v>
      </c>
      <c r="G35" s="234">
        <v>69459.621482211936</v>
      </c>
      <c r="H35" s="235">
        <v>9.0450276800322751</v>
      </c>
      <c r="I35" s="239">
        <v>1.4015762104668172</v>
      </c>
      <c r="J35" s="235">
        <v>1.6051353327727842</v>
      </c>
      <c r="K35" s="239">
        <v>1.195104436026962</v>
      </c>
      <c r="L35" s="235">
        <v>22.923527293134207</v>
      </c>
      <c r="M35" s="503">
        <v>6.0644011226579684</v>
      </c>
      <c r="N35" s="231">
        <v>6070.4931988971539</v>
      </c>
      <c r="O35" s="232">
        <v>850.30454973422479</v>
      </c>
      <c r="P35" s="231">
        <v>746.0312637600025</v>
      </c>
      <c r="Q35" s="232">
        <v>883.31179079843207</v>
      </c>
      <c r="R35" s="233">
        <v>658.64942230335464</v>
      </c>
      <c r="S35" s="234">
        <v>11453.665428346279</v>
      </c>
      <c r="T35" s="233">
        <v>483636.63911364129</v>
      </c>
      <c r="U35" s="234">
        <v>8888.3486074804423</v>
      </c>
      <c r="V35" s="233">
        <v>8481.7723700188672</v>
      </c>
      <c r="W35" s="234">
        <v>7840.539467919808</v>
      </c>
      <c r="X35" s="233">
        <v>5034.7346908006602</v>
      </c>
      <c r="Y35" s="233">
        <v>50688.973754077218</v>
      </c>
    </row>
    <row r="36" spans="1:25">
      <c r="A36" s="402" t="s">
        <v>604</v>
      </c>
      <c r="B36" s="240">
        <v>52900.020125533949</v>
      </c>
      <c r="C36" s="241">
        <v>1204.0410766508562</v>
      </c>
      <c r="D36" s="240">
        <v>1304.8509094867095</v>
      </c>
      <c r="E36" s="241">
        <v>939.7216467465289</v>
      </c>
      <c r="F36" s="242">
        <v>14502.895238872217</v>
      </c>
      <c r="G36" s="243">
        <v>71364.117327539381</v>
      </c>
      <c r="H36" s="244">
        <v>8.674492389528746</v>
      </c>
      <c r="I36" s="245">
        <v>1.4379225035090031</v>
      </c>
      <c r="J36" s="244">
        <v>1.65748398925162</v>
      </c>
      <c r="K36" s="245">
        <v>1.2119082705763153</v>
      </c>
      <c r="L36" s="244">
        <v>21.840723926028659</v>
      </c>
      <c r="M36" s="504">
        <v>6.3692366680512507</v>
      </c>
      <c r="N36" s="240">
        <v>6098.3418683254868</v>
      </c>
      <c r="O36" s="241">
        <v>837.34768300280473</v>
      </c>
      <c r="P36" s="240">
        <v>787.24797219662446</v>
      </c>
      <c r="Q36" s="241">
        <v>775.40657949272861</v>
      </c>
      <c r="R36" s="242">
        <v>664.02996933578777</v>
      </c>
      <c r="S36" s="243">
        <v>11204.500797640188</v>
      </c>
      <c r="T36" s="242">
        <v>463551.57473948656</v>
      </c>
      <c r="U36" s="243">
        <v>9014.560592628497</v>
      </c>
      <c r="V36" s="242">
        <v>9259.0817998277926</v>
      </c>
      <c r="W36" s="243">
        <v>6957.1347755842144</v>
      </c>
      <c r="X36" s="242">
        <v>4795.3435936559454</v>
      </c>
      <c r="Y36" s="242">
        <v>52465.60504201681</v>
      </c>
    </row>
    <row r="37" spans="1:25">
      <c r="A37" s="292" t="s">
        <v>605</v>
      </c>
      <c r="B37" s="231">
        <v>51939.607317631868</v>
      </c>
      <c r="C37" s="232">
        <v>1112.8927059623616</v>
      </c>
      <c r="D37" s="231">
        <v>1214.3602097654277</v>
      </c>
      <c r="E37" s="232">
        <v>897.52317024749368</v>
      </c>
      <c r="F37" s="233">
        <v>15002.303665600924</v>
      </c>
      <c r="G37" s="234">
        <v>73425.085809791693</v>
      </c>
      <c r="H37" s="235">
        <v>8.888083685609768</v>
      </c>
      <c r="I37" s="239">
        <v>1.4208038475841964</v>
      </c>
      <c r="J37" s="235">
        <v>1.5914102472087872</v>
      </c>
      <c r="K37" s="239">
        <v>1.2125026253019386</v>
      </c>
      <c r="L37" s="235">
        <v>22.660425588812465</v>
      </c>
      <c r="M37" s="503">
        <v>6.2493987199869556</v>
      </c>
      <c r="N37" s="231">
        <v>5843.7351801406385</v>
      </c>
      <c r="O37" s="232">
        <v>783.28384868510989</v>
      </c>
      <c r="P37" s="231">
        <v>763.07175468759442</v>
      </c>
      <c r="Q37" s="232">
        <v>740.22369231900961</v>
      </c>
      <c r="R37" s="233">
        <v>662.04862776309096</v>
      </c>
      <c r="S37" s="234">
        <v>11749.144053645045</v>
      </c>
      <c r="T37" s="233">
        <v>454100.88525159133</v>
      </c>
      <c r="U37" s="234">
        <v>8294.2013036440476</v>
      </c>
      <c r="V37" s="233">
        <v>8619.1392824127743</v>
      </c>
      <c r="W37" s="234">
        <v>6635.0658954258715</v>
      </c>
      <c r="X37" s="233">
        <v>4960.8378853482145</v>
      </c>
      <c r="Y37" s="233">
        <v>53805.154090742326</v>
      </c>
    </row>
    <row r="38" spans="1:25">
      <c r="A38" s="292" t="s">
        <v>606</v>
      </c>
      <c r="B38" s="231">
        <v>50795.398706626802</v>
      </c>
      <c r="C38" s="232">
        <v>1284.0927875690581</v>
      </c>
      <c r="D38" s="231">
        <v>1088.0065571793873</v>
      </c>
      <c r="E38" s="232">
        <v>772.44597074896535</v>
      </c>
      <c r="F38" s="233">
        <v>15598.807027259862</v>
      </c>
      <c r="G38" s="234">
        <v>66184.835220895824</v>
      </c>
      <c r="H38" s="235">
        <v>9.2191641749530628</v>
      </c>
      <c r="I38" s="239">
        <v>1.3838578906579744</v>
      </c>
      <c r="J38" s="235">
        <v>1.5792584867517574</v>
      </c>
      <c r="K38" s="239">
        <v>1.1977189761043039</v>
      </c>
      <c r="L38" s="235">
        <v>23.61831579595102</v>
      </c>
      <c r="M38" s="503">
        <v>6.0051015202530351</v>
      </c>
      <c r="N38" s="231">
        <v>5509.7618116650374</v>
      </c>
      <c r="O38" s="232">
        <v>927.90798552192268</v>
      </c>
      <c r="P38" s="231">
        <v>688.93507067181611</v>
      </c>
      <c r="Q38" s="232">
        <v>644.93089460886733</v>
      </c>
      <c r="R38" s="233">
        <v>660.45382583689673</v>
      </c>
      <c r="S38" s="234">
        <v>11021.434857958408</v>
      </c>
      <c r="T38" s="233">
        <v>442129.00517349283</v>
      </c>
      <c r="U38" s="234">
        <v>9750.6270053100507</v>
      </c>
      <c r="V38" s="233">
        <v>7726.8309617874993</v>
      </c>
      <c r="W38" s="234">
        <v>5584.6653828347635</v>
      </c>
      <c r="X38" s="233">
        <v>5051.8841302073715</v>
      </c>
      <c r="Y38" s="233">
        <v>48277.627384960717</v>
      </c>
    </row>
    <row r="39" spans="1:25">
      <c r="A39" s="292" t="s">
        <v>607</v>
      </c>
      <c r="B39" s="231">
        <v>50237.842439644221</v>
      </c>
      <c r="C39" s="232">
        <v>1137.4977951504825</v>
      </c>
      <c r="D39" s="231">
        <v>1200.1471440906139</v>
      </c>
      <c r="E39" s="232">
        <v>952.43775690415816</v>
      </c>
      <c r="F39" s="233">
        <v>15957.220838615067</v>
      </c>
      <c r="G39" s="234">
        <v>86241.745974525358</v>
      </c>
      <c r="H39" s="235">
        <v>9.4456098033726015</v>
      </c>
      <c r="I39" s="239">
        <v>1.4049560181453935</v>
      </c>
      <c r="J39" s="235">
        <v>1.6644940385348537</v>
      </c>
      <c r="K39" s="239">
        <v>1.2079872409326022</v>
      </c>
      <c r="L39" s="235">
        <v>24.088708274302189</v>
      </c>
      <c r="M39" s="503">
        <v>7.5078106224465273</v>
      </c>
      <c r="N39" s="231">
        <v>5318.6446916012292</v>
      </c>
      <c r="O39" s="232">
        <v>809.63231621444766</v>
      </c>
      <c r="P39" s="231">
        <v>721.02820214785845</v>
      </c>
      <c r="Q39" s="232">
        <v>788.4501794645181</v>
      </c>
      <c r="R39" s="233">
        <v>662.4357212062805</v>
      </c>
      <c r="S39" s="234">
        <v>11486.936779769527</v>
      </c>
      <c r="T39" s="233">
        <v>442014.21340425988</v>
      </c>
      <c r="U39" s="234">
        <v>8512.1309882100995</v>
      </c>
      <c r="V39" s="233">
        <v>8525.5265566971611</v>
      </c>
      <c r="W39" s="234">
        <v>7047.1996200168451</v>
      </c>
      <c r="X39" s="233">
        <v>5201.1191310615668</v>
      </c>
      <c r="Y39" s="233">
        <v>63295.895217495796</v>
      </c>
    </row>
    <row r="40" spans="1:25">
      <c r="A40" s="292" t="s">
        <v>608</v>
      </c>
      <c r="B40" s="231">
        <v>47837.146760541902</v>
      </c>
      <c r="C40" s="232">
        <v>1095.0345215068535</v>
      </c>
      <c r="D40" s="231">
        <v>1127.8208605626644</v>
      </c>
      <c r="E40" s="232">
        <v>899.26261594552989</v>
      </c>
      <c r="F40" s="233">
        <v>16075.431533796776</v>
      </c>
      <c r="G40" s="234">
        <v>75570.511915269191</v>
      </c>
      <c r="H40" s="235">
        <v>9.4332918181124974</v>
      </c>
      <c r="I40" s="239">
        <v>1.3742360288540969</v>
      </c>
      <c r="J40" s="235">
        <v>1.5991391447765397</v>
      </c>
      <c r="K40" s="239">
        <v>1.2228740665714921</v>
      </c>
      <c r="L40" s="235">
        <v>24.287442685993195</v>
      </c>
      <c r="M40" s="503">
        <v>6.4761694616063545</v>
      </c>
      <c r="N40" s="231">
        <v>5071.0979457554413</v>
      </c>
      <c r="O40" s="232">
        <v>796.83147473578106</v>
      </c>
      <c r="P40" s="231">
        <v>705.26749610664035</v>
      </c>
      <c r="Q40" s="232">
        <v>735.36813031512338</v>
      </c>
      <c r="R40" s="233">
        <v>661.88242795391682</v>
      </c>
      <c r="S40" s="234">
        <v>11669.013969335605</v>
      </c>
      <c r="T40" s="233">
        <v>424316.1374069085</v>
      </c>
      <c r="U40" s="234">
        <v>8261.6765983106125</v>
      </c>
      <c r="V40" s="233">
        <v>8010.1322568376554</v>
      </c>
      <c r="W40" s="234">
        <v>6626.2165981336866</v>
      </c>
      <c r="X40" s="233">
        <v>5326.4796036089338</v>
      </c>
      <c r="Y40" s="233">
        <v>56156.324801412178</v>
      </c>
    </row>
    <row r="41" spans="1:25">
      <c r="A41" s="402" t="s">
        <v>609</v>
      </c>
      <c r="B41" s="240">
        <v>49640.45387067728</v>
      </c>
      <c r="C41" s="241">
        <v>1043.812337795596</v>
      </c>
      <c r="D41" s="240">
        <v>1132.6641797468149</v>
      </c>
      <c r="E41" s="241">
        <v>890.42288122294917</v>
      </c>
      <c r="F41" s="242">
        <v>16578.116970690164</v>
      </c>
      <c r="G41" s="243">
        <v>68113.380180180175</v>
      </c>
      <c r="H41" s="244">
        <v>9.8269694093597142</v>
      </c>
      <c r="I41" s="245">
        <v>1.3803562175945505</v>
      </c>
      <c r="J41" s="244">
        <v>1.5575253144513646</v>
      </c>
      <c r="K41" s="245">
        <v>1.2165519248381584</v>
      </c>
      <c r="L41" s="244">
        <v>24.954383042742389</v>
      </c>
      <c r="M41" s="504">
        <v>5.8699099099099099</v>
      </c>
      <c r="N41" s="240">
        <v>5051.4509410599303</v>
      </c>
      <c r="O41" s="241">
        <v>756.19055754649639</v>
      </c>
      <c r="P41" s="240">
        <v>727.22039843429047</v>
      </c>
      <c r="Q41" s="241">
        <v>731.92344941742192</v>
      </c>
      <c r="R41" s="242">
        <v>664.33687990982662</v>
      </c>
      <c r="S41" s="243">
        <v>11603.82036957456</v>
      </c>
      <c r="T41" s="242">
        <v>434901.79949380644</v>
      </c>
      <c r="U41" s="243">
        <v>7824.1424118290215</v>
      </c>
      <c r="V41" s="242">
        <v>8090.3199080803242</v>
      </c>
      <c r="W41" s="243">
        <v>6566.2639874235729</v>
      </c>
      <c r="X41" s="242">
        <v>5518.6343927141825</v>
      </c>
      <c r="Y41" s="242">
        <v>50287.62018018018</v>
      </c>
    </row>
    <row r="42" spans="1:25">
      <c r="A42" s="292" t="s">
        <v>610</v>
      </c>
      <c r="B42" s="231">
        <v>52629.816000328377</v>
      </c>
      <c r="C42" s="232">
        <v>1239.5021747966102</v>
      </c>
      <c r="D42" s="231">
        <v>1200.155920066818</v>
      </c>
      <c r="E42" s="232">
        <v>831.31701040195071</v>
      </c>
      <c r="F42" s="233">
        <v>15513.486621667103</v>
      </c>
      <c r="G42" s="234">
        <v>68339.387865071665</v>
      </c>
      <c r="H42" s="235">
        <v>9.0848206222806009</v>
      </c>
      <c r="I42" s="239">
        <v>1.4138985956457799</v>
      </c>
      <c r="J42" s="235">
        <v>1.5302210193955796</v>
      </c>
      <c r="K42" s="239">
        <v>1.2366162948106301</v>
      </c>
      <c r="L42" s="235">
        <v>23.384652780374704</v>
      </c>
      <c r="M42" s="503">
        <v>5.9440672486259292</v>
      </c>
      <c r="N42" s="231">
        <v>5793.1596218040122</v>
      </c>
      <c r="O42" s="232">
        <v>876.65563754979439</v>
      </c>
      <c r="P42" s="231">
        <v>784.30233597292136</v>
      </c>
      <c r="Q42" s="232">
        <v>672.25137974528707</v>
      </c>
      <c r="R42" s="233">
        <v>663.40461700960611</v>
      </c>
      <c r="S42" s="234">
        <v>11497.075151844801</v>
      </c>
      <c r="T42" s="233">
        <v>465505.35329611693</v>
      </c>
      <c r="U42" s="234">
        <v>9377.7741827876835</v>
      </c>
      <c r="V42" s="233">
        <v>8565.7356086060718</v>
      </c>
      <c r="W42" s="234">
        <v>6111.3055416480993</v>
      </c>
      <c r="X42" s="233">
        <v>5174.3245297483263</v>
      </c>
      <c r="Y42" s="233">
        <v>50282.097855372347</v>
      </c>
    </row>
    <row r="43" spans="1:25">
      <c r="A43" s="292" t="s">
        <v>611</v>
      </c>
      <c r="B43" s="231">
        <v>49884.817770794391</v>
      </c>
      <c r="C43" s="232">
        <v>1124.271196220423</v>
      </c>
      <c r="D43" s="231">
        <v>1205.2264708106734</v>
      </c>
      <c r="E43" s="232">
        <v>885.09250401019858</v>
      </c>
      <c r="F43" s="233">
        <v>16544.844266693377</v>
      </c>
      <c r="G43" s="234">
        <v>61704.286911872579</v>
      </c>
      <c r="H43" s="235">
        <v>9.5900867610252334</v>
      </c>
      <c r="I43" s="239">
        <v>1.4354760023865829</v>
      </c>
      <c r="J43" s="235">
        <v>1.6312515899262274</v>
      </c>
      <c r="K43" s="239">
        <v>1.218845878963696</v>
      </c>
      <c r="L43" s="235">
        <v>24.883044408353665</v>
      </c>
      <c r="M43" s="503">
        <v>5.4040134129728594</v>
      </c>
      <c r="N43" s="231">
        <v>5201.7066178722898</v>
      </c>
      <c r="O43" s="232">
        <v>783.20445228707445</v>
      </c>
      <c r="P43" s="231">
        <v>738.83543056971314</v>
      </c>
      <c r="Q43" s="232">
        <v>726.17261893910177</v>
      </c>
      <c r="R43" s="233">
        <v>664.90434189551945</v>
      </c>
      <c r="S43" s="234">
        <v>11418.233486198505</v>
      </c>
      <c r="T43" s="233">
        <v>437990.8720631983</v>
      </c>
      <c r="U43" s="234">
        <v>8401.0581179302189</v>
      </c>
      <c r="V43" s="233">
        <v>8558.2921414673383</v>
      </c>
      <c r="W43" s="234">
        <v>6535.2094890284488</v>
      </c>
      <c r="X43" s="233">
        <v>5507.6525888775213</v>
      </c>
      <c r="Y43" s="233">
        <v>44988.504977470395</v>
      </c>
    </row>
    <row r="44" spans="1:25">
      <c r="A44" s="292" t="s">
        <v>612</v>
      </c>
      <c r="B44" s="231">
        <v>49578.414537342083</v>
      </c>
      <c r="C44" s="232">
        <v>1064.1528572588791</v>
      </c>
      <c r="D44" s="231">
        <v>1141.2246572292565</v>
      </c>
      <c r="E44" s="232">
        <v>877.83712589106733</v>
      </c>
      <c r="F44" s="233">
        <v>17873.998719081272</v>
      </c>
      <c r="G44" s="234">
        <v>75354.744944852937</v>
      </c>
      <c r="H44" s="235">
        <v>10.317816285766169</v>
      </c>
      <c r="I44" s="239">
        <v>1.41386239118264</v>
      </c>
      <c r="J44" s="235">
        <v>1.6684971155561723</v>
      </c>
      <c r="K44" s="239">
        <v>1.2259423186317955</v>
      </c>
      <c r="L44" s="235">
        <v>26.990812720848055</v>
      </c>
      <c r="M44" s="503">
        <v>6.198759191176471</v>
      </c>
      <c r="N44" s="231">
        <v>4805.1267016391303</v>
      </c>
      <c r="O44" s="232">
        <v>752.65659790890777</v>
      </c>
      <c r="P44" s="231">
        <v>683.98359612916909</v>
      </c>
      <c r="Q44" s="232">
        <v>716.05092062632389</v>
      </c>
      <c r="R44" s="233">
        <v>662.22528769113956</v>
      </c>
      <c r="S44" s="234">
        <v>12156.423990806983</v>
      </c>
      <c r="T44" s="233">
        <v>433991.94763807103</v>
      </c>
      <c r="U44" s="234">
        <v>7947.0093572752994</v>
      </c>
      <c r="V44" s="233">
        <v>8103.5995213180449</v>
      </c>
      <c r="W44" s="234">
        <v>6452.0533598394368</v>
      </c>
      <c r="X44" s="233">
        <v>5947.1559040047114</v>
      </c>
      <c r="Y44" s="233">
        <v>55136.037224264706</v>
      </c>
    </row>
    <row r="45" spans="1:25">
      <c r="A45" s="292" t="s">
        <v>613</v>
      </c>
      <c r="B45" s="231">
        <v>49019.29544524751</v>
      </c>
      <c r="C45" s="232">
        <v>1177.6779619528445</v>
      </c>
      <c r="D45" s="231">
        <v>1222.1681605293918</v>
      </c>
      <c r="E45" s="232">
        <v>925.86647392304155</v>
      </c>
      <c r="F45" s="233">
        <v>17064.793855959211</v>
      </c>
      <c r="G45" s="234">
        <v>88226.37621272009</v>
      </c>
      <c r="H45" s="235">
        <v>9.9028364925678432</v>
      </c>
      <c r="I45" s="239">
        <v>1.4070072173545247</v>
      </c>
      <c r="J45" s="235">
        <v>1.683063047158986</v>
      </c>
      <c r="K45" s="239">
        <v>1.2330936987556178</v>
      </c>
      <c r="L45" s="235">
        <v>25.826003824091778</v>
      </c>
      <c r="M45" s="503">
        <v>7.5497664390945021</v>
      </c>
      <c r="N45" s="231">
        <v>4950.0257307122938</v>
      </c>
      <c r="O45" s="232">
        <v>837.00918334102914</v>
      </c>
      <c r="P45" s="231">
        <v>726.15708757459458</v>
      </c>
      <c r="Q45" s="232">
        <v>750.84843500326383</v>
      </c>
      <c r="R45" s="233">
        <v>660.76013819994569</v>
      </c>
      <c r="S45" s="234">
        <v>11685.974251582504</v>
      </c>
      <c r="T45" s="233">
        <v>432475.21437338059</v>
      </c>
      <c r="U45" s="234">
        <v>8874.9010867478264</v>
      </c>
      <c r="V45" s="233">
        <v>8682.8372518810374</v>
      </c>
      <c r="W45" s="234">
        <v>6827.3664480239686</v>
      </c>
      <c r="X45" s="233">
        <v>5715.163518164436</v>
      </c>
      <c r="Y45" s="233">
        <v>64229.776140855189</v>
      </c>
    </row>
    <row r="46" spans="1:25">
      <c r="A46" s="402" t="s">
        <v>614</v>
      </c>
      <c r="B46" s="240">
        <v>49157.168712061233</v>
      </c>
      <c r="C46" s="241">
        <v>1126.146907335992</v>
      </c>
      <c r="D46" s="240">
        <v>1220.44721647029</v>
      </c>
      <c r="E46" s="241">
        <v>940.33893500752788</v>
      </c>
      <c r="F46" s="242">
        <v>16524.801665741255</v>
      </c>
      <c r="G46" s="243">
        <v>84180.522456461957</v>
      </c>
      <c r="H46" s="244">
        <v>9.8555192662971756</v>
      </c>
      <c r="I46" s="245">
        <v>1.439330042956285</v>
      </c>
      <c r="J46" s="244">
        <v>1.6109781443647497</v>
      </c>
      <c r="K46" s="245">
        <v>1.211592334970292</v>
      </c>
      <c r="L46" s="244">
        <v>25.052896538959835</v>
      </c>
      <c r="M46" s="504">
        <v>7.3082798655667585</v>
      </c>
      <c r="N46" s="240">
        <v>4987.7806926077983</v>
      </c>
      <c r="O46" s="241">
        <v>782.41047829652985</v>
      </c>
      <c r="P46" s="240">
        <v>757.58148596829278</v>
      </c>
      <c r="Q46" s="241">
        <v>776.11826013292239</v>
      </c>
      <c r="R46" s="242">
        <v>659.59645185312138</v>
      </c>
      <c r="S46" s="243">
        <v>11518.513795986622</v>
      </c>
      <c r="T46" s="242">
        <v>433659.17313275271</v>
      </c>
      <c r="U46" s="243">
        <v>8432.3127300092274</v>
      </c>
      <c r="V46" s="242">
        <v>8682.0961778570036</v>
      </c>
      <c r="W46" s="243">
        <v>6969.8155450165059</v>
      </c>
      <c r="X46" s="242">
        <v>5492.9583934851007</v>
      </c>
      <c r="Y46" s="242">
        <v>62211.538649556984</v>
      </c>
    </row>
    <row r="47" spans="1:25">
      <c r="A47" s="292" t="s">
        <v>615</v>
      </c>
      <c r="B47" s="231">
        <v>47903.407682414887</v>
      </c>
      <c r="C47" s="232">
        <v>1185.2577433670415</v>
      </c>
      <c r="D47" s="231">
        <v>1067.699827284199</v>
      </c>
      <c r="E47" s="232">
        <v>945.84315764416044</v>
      </c>
      <c r="F47" s="233">
        <v>16778.378180481737</v>
      </c>
      <c r="G47" s="234">
        <v>72920.743543543547</v>
      </c>
      <c r="H47" s="235">
        <v>9.4820193637621024</v>
      </c>
      <c r="I47" s="239">
        <v>1.442563497482453</v>
      </c>
      <c r="J47" s="235">
        <v>1.637937327963354</v>
      </c>
      <c r="K47" s="239">
        <v>1.2435014906311284</v>
      </c>
      <c r="L47" s="235">
        <v>25.28399581589958</v>
      </c>
      <c r="M47" s="503">
        <v>6.4803603603603603</v>
      </c>
      <c r="N47" s="231">
        <v>5052.0259287267108</v>
      </c>
      <c r="O47" s="232">
        <v>821.63297867687697</v>
      </c>
      <c r="P47" s="231">
        <v>651.85633727011987</v>
      </c>
      <c r="Q47" s="232">
        <v>760.62888928593566</v>
      </c>
      <c r="R47" s="233">
        <v>663.59677887348903</v>
      </c>
      <c r="S47" s="234">
        <v>11252.575395280728</v>
      </c>
      <c r="T47" s="233">
        <v>418184.76086481765</v>
      </c>
      <c r="U47" s="234">
        <v>8901.7329207089388</v>
      </c>
      <c r="V47" s="233">
        <v>7591.5204163545104</v>
      </c>
      <c r="W47" s="234">
        <v>7016.0324704424283</v>
      </c>
      <c r="X47" s="233">
        <v>5555.9193147122014</v>
      </c>
      <c r="Y47" s="233">
        <v>53177.502702702703</v>
      </c>
    </row>
    <row r="48" spans="1:25">
      <c r="A48" s="292" t="s">
        <v>616</v>
      </c>
      <c r="B48" s="231">
        <v>48500.054612511231</v>
      </c>
      <c r="C48" s="232">
        <v>1150.5135833906545</v>
      </c>
      <c r="D48" s="231">
        <v>1151.3105954133948</v>
      </c>
      <c r="E48" s="232">
        <v>1006.9978007148965</v>
      </c>
      <c r="F48" s="233">
        <v>17566.421384477391</v>
      </c>
      <c r="G48" s="234">
        <v>70438.922498364947</v>
      </c>
      <c r="H48" s="235">
        <v>10.047259917726606</v>
      </c>
      <c r="I48" s="239">
        <v>1.3958373715420782</v>
      </c>
      <c r="J48" s="235">
        <v>1.6580356154550546</v>
      </c>
      <c r="K48" s="239">
        <v>1.1970151823515649</v>
      </c>
      <c r="L48" s="235">
        <v>26.528227721205088</v>
      </c>
      <c r="M48" s="503">
        <v>6.1187050359712227</v>
      </c>
      <c r="N48" s="231">
        <v>4827.1921906729513</v>
      </c>
      <c r="O48" s="232">
        <v>824.24615277322914</v>
      </c>
      <c r="P48" s="231">
        <v>694.38230679828484</v>
      </c>
      <c r="Q48" s="232">
        <v>841.25733370952344</v>
      </c>
      <c r="R48" s="233">
        <v>662.17847528637731</v>
      </c>
      <c r="S48" s="234">
        <v>11512.063759285982</v>
      </c>
      <c r="T48" s="233">
        <v>424241.31672892335</v>
      </c>
      <c r="U48" s="234">
        <v>8642.9121438728725</v>
      </c>
      <c r="V48" s="233">
        <v>8175.2074387261891</v>
      </c>
      <c r="W48" s="234">
        <v>7461.5976470813303</v>
      </c>
      <c r="X48" s="233">
        <v>5773.2815649237591</v>
      </c>
      <c r="Y48" s="233">
        <v>51735.625245258336</v>
      </c>
    </row>
    <row r="49" spans="1:25">
      <c r="A49" s="292" t="s">
        <v>617</v>
      </c>
      <c r="B49" s="231">
        <v>52512.181871147142</v>
      </c>
      <c r="C49" s="232">
        <v>1102.8484241347628</v>
      </c>
      <c r="D49" s="231">
        <v>1247.2859951310854</v>
      </c>
      <c r="E49" s="232">
        <v>839.92045666901208</v>
      </c>
      <c r="F49" s="233">
        <v>16674.661759536379</v>
      </c>
      <c r="G49" s="234">
        <v>81199.534861868073</v>
      </c>
      <c r="H49" s="235">
        <v>9.7296532242640019</v>
      </c>
      <c r="I49" s="239">
        <v>1.4699414842786569</v>
      </c>
      <c r="J49" s="235">
        <v>1.8108787638789718</v>
      </c>
      <c r="K49" s="239">
        <v>1.2534615002086527</v>
      </c>
      <c r="L49" s="235">
        <v>25.141671621981228</v>
      </c>
      <c r="M49" s="503">
        <v>6.6446783186117901</v>
      </c>
      <c r="N49" s="231">
        <v>5397.12779692818</v>
      </c>
      <c r="O49" s="232">
        <v>750.26688880473546</v>
      </c>
      <c r="P49" s="231">
        <v>688.77388150455249</v>
      </c>
      <c r="Q49" s="232">
        <v>670.08077753421071</v>
      </c>
      <c r="R49" s="233">
        <v>663.22804665692206</v>
      </c>
      <c r="S49" s="234">
        <v>12220.235648492962</v>
      </c>
      <c r="T49" s="233">
        <v>462750.23155556212</v>
      </c>
      <c r="U49" s="234">
        <v>8253.9864767645868</v>
      </c>
      <c r="V49" s="233">
        <v>8880.5433148228276</v>
      </c>
      <c r="W49" s="234">
        <v>6191.8414621382826</v>
      </c>
      <c r="X49" s="233">
        <v>5540.2519062903475</v>
      </c>
      <c r="Y49" s="233">
        <v>60059.91824844954</v>
      </c>
    </row>
    <row r="50" spans="1:25">
      <c r="A50" s="292" t="s">
        <v>618</v>
      </c>
      <c r="B50" s="231">
        <v>47626.814868521105</v>
      </c>
      <c r="C50" s="232">
        <v>1080.7891583457424</v>
      </c>
      <c r="D50" s="231">
        <v>1128.9187243483348</v>
      </c>
      <c r="E50" s="232">
        <v>801.10235050925996</v>
      </c>
      <c r="F50" s="233">
        <v>19503.731431421445</v>
      </c>
      <c r="G50" s="234">
        <v>75854.129940935934</v>
      </c>
      <c r="H50" s="235">
        <v>11.062671311605865</v>
      </c>
      <c r="I50" s="239">
        <v>1.5126345147964373</v>
      </c>
      <c r="J50" s="235">
        <v>1.7474401837646063</v>
      </c>
      <c r="K50" s="239">
        <v>1.2542271172985209</v>
      </c>
      <c r="L50" s="235">
        <v>29.737496259351619</v>
      </c>
      <c r="M50" s="503">
        <v>6.638800545206724</v>
      </c>
      <c r="N50" s="231">
        <v>4305.1821325067976</v>
      </c>
      <c r="O50" s="232">
        <v>714.50779932202568</v>
      </c>
      <c r="P50" s="231">
        <v>646.04141236825808</v>
      </c>
      <c r="Q50" s="232">
        <v>638.72191843113228</v>
      </c>
      <c r="R50" s="233">
        <v>655.86326640690413</v>
      </c>
      <c r="S50" s="234">
        <v>11425.878729811115</v>
      </c>
      <c r="T50" s="233">
        <v>421127.05987727456</v>
      </c>
      <c r="U50" s="234">
        <v>8163.4293956272395</v>
      </c>
      <c r="V50" s="233">
        <v>8014.6067965320617</v>
      </c>
      <c r="W50" s="234">
        <v>5895.0713210501217</v>
      </c>
      <c r="X50" s="233">
        <v>6376.2556807980054</v>
      </c>
      <c r="Y50" s="233">
        <v>55418.821899136754</v>
      </c>
    </row>
    <row r="51" spans="1:25">
      <c r="A51" s="402" t="s">
        <v>619</v>
      </c>
      <c r="B51" s="240">
        <v>46086.218334531084</v>
      </c>
      <c r="C51" s="241">
        <v>1063.1768694754689</v>
      </c>
      <c r="D51" s="240">
        <v>1148.4191192353176</v>
      </c>
      <c r="E51" s="241">
        <v>881.58634203631709</v>
      </c>
      <c r="F51" s="242">
        <v>17085.947940094051</v>
      </c>
      <c r="G51" s="243">
        <v>74542.70730259252</v>
      </c>
      <c r="H51" s="244">
        <v>9.8879918253683083</v>
      </c>
      <c r="I51" s="245">
        <v>1.4249871507979022</v>
      </c>
      <c r="J51" s="244">
        <v>1.6300121676619908</v>
      </c>
      <c r="K51" s="245">
        <v>1.2092173222605662</v>
      </c>
      <c r="L51" s="244">
        <v>25.9311234921284</v>
      </c>
      <c r="M51" s="504">
        <v>6.4300415594696219</v>
      </c>
      <c r="N51" s="240">
        <v>4660.8269048416678</v>
      </c>
      <c r="O51" s="241">
        <v>746.09575874432096</v>
      </c>
      <c r="P51" s="240">
        <v>704.5463475788365</v>
      </c>
      <c r="Q51" s="241">
        <v>729.05533671006231</v>
      </c>
      <c r="R51" s="242">
        <v>658.8973264224602</v>
      </c>
      <c r="S51" s="243">
        <v>11592.881105536919</v>
      </c>
      <c r="T51" s="242">
        <v>406991.35939184332</v>
      </c>
      <c r="U51" s="243">
        <v>7970.6968564510507</v>
      </c>
      <c r="V51" s="242">
        <v>8154.2073156707984</v>
      </c>
      <c r="W51" s="243">
        <v>6495.4807915104602</v>
      </c>
      <c r="X51" s="242">
        <v>5744.6834491923946</v>
      </c>
      <c r="Y51" s="242">
        <v>54937.187215515536</v>
      </c>
    </row>
    <row r="52" spans="1:25">
      <c r="A52" s="292" t="s">
        <v>620</v>
      </c>
      <c r="B52" s="231">
        <v>46434.969091466111</v>
      </c>
      <c r="C52" s="232">
        <v>1115.3533592818792</v>
      </c>
      <c r="D52" s="231">
        <v>1149.1350836080053</v>
      </c>
      <c r="E52" s="232">
        <v>828.74169835870066</v>
      </c>
      <c r="F52" s="233">
        <v>17466.998094433493</v>
      </c>
      <c r="G52" s="234">
        <v>82021.511906186424</v>
      </c>
      <c r="H52" s="235">
        <v>10.126102052626203</v>
      </c>
      <c r="I52" s="239">
        <v>1.4117060828884755</v>
      </c>
      <c r="J52" s="235">
        <v>1.7345859167501674</v>
      </c>
      <c r="K52" s="239">
        <v>1.228902340539149</v>
      </c>
      <c r="L52" s="235">
        <v>26.611255045527081</v>
      </c>
      <c r="M52" s="503">
        <v>6.7946631566351563</v>
      </c>
      <c r="N52" s="231">
        <v>4585.6706608465602</v>
      </c>
      <c r="O52" s="232">
        <v>790.07477037979993</v>
      </c>
      <c r="P52" s="231">
        <v>662.48380810157096</v>
      </c>
      <c r="Q52" s="232">
        <v>674.37555533917509</v>
      </c>
      <c r="R52" s="233">
        <v>656.37633642421576</v>
      </c>
      <c r="S52" s="234">
        <v>12071.461088706126</v>
      </c>
      <c r="T52" s="233">
        <v>407575.44656534021</v>
      </c>
      <c r="U52" s="234">
        <v>8392.856291299262</v>
      </c>
      <c r="V52" s="233">
        <v>8175.9254725785368</v>
      </c>
      <c r="W52" s="234">
        <v>6123.0584363950247</v>
      </c>
      <c r="X52" s="233">
        <v>5779.1218342251013</v>
      </c>
      <c r="Y52" s="233">
        <v>60551.788201507719</v>
      </c>
    </row>
    <row r="53" spans="1:25">
      <c r="A53" s="292" t="s">
        <v>621</v>
      </c>
      <c r="B53" s="231">
        <v>43768.134430643833</v>
      </c>
      <c r="C53" s="232">
        <v>1150.9062525722934</v>
      </c>
      <c r="D53" s="231">
        <v>1240.9933723251938</v>
      </c>
      <c r="E53" s="232">
        <v>875.38232258823564</v>
      </c>
      <c r="F53" s="233">
        <v>15851.560517610431</v>
      </c>
      <c r="G53" s="234">
        <v>80133.587977457733</v>
      </c>
      <c r="H53" s="235">
        <v>9.3015380136820145</v>
      </c>
      <c r="I53" s="239">
        <v>1.4154827257115523</v>
      </c>
      <c r="J53" s="235">
        <v>1.8175189618199872</v>
      </c>
      <c r="K53" s="239">
        <v>1.2216530446541529</v>
      </c>
      <c r="L53" s="235">
        <v>24.078225335668417</v>
      </c>
      <c r="M53" s="503">
        <v>6.6000834898768526</v>
      </c>
      <c r="N53" s="231">
        <v>4705.4728332307495</v>
      </c>
      <c r="O53" s="232">
        <v>813.08392654084969</v>
      </c>
      <c r="P53" s="231">
        <v>682.79528213698268</v>
      </c>
      <c r="Q53" s="232">
        <v>716.55559360231803</v>
      </c>
      <c r="R53" s="233">
        <v>658.33591540189752</v>
      </c>
      <c r="S53" s="234">
        <v>12141.299136649695</v>
      </c>
      <c r="T53" s="233">
        <v>384601.77810392511</v>
      </c>
      <c r="U53" s="234">
        <v>8666.4261594781983</v>
      </c>
      <c r="V53" s="233">
        <v>8830.8671608001441</v>
      </c>
      <c r="W53" s="234">
        <v>6442.8526458707656</v>
      </c>
      <c r="X53" s="233">
        <v>5179.900272426542</v>
      </c>
      <c r="Y53" s="233">
        <v>60011.074932164476</v>
      </c>
    </row>
    <row r="54" spans="1:25">
      <c r="A54" s="292" t="s">
        <v>622</v>
      </c>
      <c r="B54" s="231">
        <v>45877.674584113047</v>
      </c>
      <c r="C54" s="232">
        <v>1097.8097635499835</v>
      </c>
      <c r="D54" s="231">
        <v>1247.7879175381615</v>
      </c>
      <c r="E54" s="232">
        <v>821.80013186388419</v>
      </c>
      <c r="F54" s="233">
        <v>16852.338219759145</v>
      </c>
      <c r="G54" s="234">
        <v>72622.103054716354</v>
      </c>
      <c r="H54" s="235">
        <v>9.9436839701180251</v>
      </c>
      <c r="I54" s="239">
        <v>1.4217397214371159</v>
      </c>
      <c r="J54" s="235">
        <v>1.8301233980081737</v>
      </c>
      <c r="K54" s="239">
        <v>1.2141330995850055</v>
      </c>
      <c r="L54" s="235">
        <v>25.576376135606441</v>
      </c>
      <c r="M54" s="503">
        <v>6.1403155421282314</v>
      </c>
      <c r="N54" s="231">
        <v>4613.7502682085451</v>
      </c>
      <c r="O54" s="232">
        <v>772.1594515487692</v>
      </c>
      <c r="P54" s="231">
        <v>681.80534651171581</v>
      </c>
      <c r="Q54" s="232">
        <v>676.86164897800586</v>
      </c>
      <c r="R54" s="233">
        <v>658.90250168388684</v>
      </c>
      <c r="S54" s="234">
        <v>11827.096271594139</v>
      </c>
      <c r="T54" s="233">
        <v>404994.26274920063</v>
      </c>
      <c r="U54" s="234">
        <v>8294.7475895368807</v>
      </c>
      <c r="V54" s="233">
        <v>8892.2268346738765</v>
      </c>
      <c r="W54" s="234">
        <v>6059.5550248281506</v>
      </c>
      <c r="X54" s="233">
        <v>5566.7976304626936</v>
      </c>
      <c r="Y54" s="233">
        <v>53330.481873111785</v>
      </c>
    </row>
    <row r="55" spans="1:25">
      <c r="A55" s="292" t="s">
        <v>623</v>
      </c>
      <c r="B55" s="231">
        <v>47698.546204803672</v>
      </c>
      <c r="C55" s="232">
        <v>1125.4491337379493</v>
      </c>
      <c r="D55" s="231">
        <v>1097.9554539132898</v>
      </c>
      <c r="E55" s="232">
        <v>798.94842645732376</v>
      </c>
      <c r="F55" s="233">
        <v>17615.36454769754</v>
      </c>
      <c r="G55" s="234">
        <v>80619.306639375718</v>
      </c>
      <c r="H55" s="235">
        <v>10.049433773731542</v>
      </c>
      <c r="I55" s="239">
        <v>1.423256101271769</v>
      </c>
      <c r="J55" s="235">
        <v>1.7732203432444467</v>
      </c>
      <c r="K55" s="239">
        <v>1.2071563320392618</v>
      </c>
      <c r="L55" s="235">
        <v>26.745785905330596</v>
      </c>
      <c r="M55" s="503">
        <v>6.5986951515926826</v>
      </c>
      <c r="N55" s="231">
        <v>4746.3914165476717</v>
      </c>
      <c r="O55" s="232">
        <v>790.75658465984418</v>
      </c>
      <c r="P55" s="231">
        <v>619.18726462632935</v>
      </c>
      <c r="Q55" s="232">
        <v>661.84337956265529</v>
      </c>
      <c r="R55" s="233">
        <v>658.62205769719742</v>
      </c>
      <c r="S55" s="234">
        <v>12217.461905315808</v>
      </c>
      <c r="T55" s="233">
        <v>421991.84701713483</v>
      </c>
      <c r="U55" s="234">
        <v>8462.1561581406604</v>
      </c>
      <c r="V55" s="233">
        <v>7801.54668152264</v>
      </c>
      <c r="W55" s="234">
        <v>5858.8396188675797</v>
      </c>
      <c r="X55" s="233">
        <v>5784.1196015011092</v>
      </c>
      <c r="Y55" s="233">
        <v>61276.041192273253</v>
      </c>
    </row>
    <row r="56" spans="1:25">
      <c r="A56" s="402" t="s">
        <v>624</v>
      </c>
      <c r="B56" s="240">
        <v>49407.800025695382</v>
      </c>
      <c r="C56" s="241">
        <v>1129.0197225869572</v>
      </c>
      <c r="D56" s="240">
        <v>1225.5003037546021</v>
      </c>
      <c r="E56" s="241">
        <v>863.80783784139419</v>
      </c>
      <c r="F56" s="242">
        <v>15034.002037445598</v>
      </c>
      <c r="G56" s="243">
        <v>96941.557320914944</v>
      </c>
      <c r="H56" s="244">
        <v>8.9162330571079842</v>
      </c>
      <c r="I56" s="245">
        <v>1.3688874835612599</v>
      </c>
      <c r="J56" s="244">
        <v>1.7408546280083701</v>
      </c>
      <c r="K56" s="245">
        <v>1.1785398980908639</v>
      </c>
      <c r="L56" s="244">
        <v>22.735927761100463</v>
      </c>
      <c r="M56" s="504">
        <v>7.7346938775510203</v>
      </c>
      <c r="N56" s="240">
        <v>5541.3311551235956</v>
      </c>
      <c r="O56" s="241">
        <v>824.77174796699194</v>
      </c>
      <c r="P56" s="240">
        <v>703.9647561822203</v>
      </c>
      <c r="Q56" s="241">
        <v>732.94747105353906</v>
      </c>
      <c r="R56" s="242">
        <v>661.24427361911728</v>
      </c>
      <c r="S56" s="243">
        <v>12533.341183970533</v>
      </c>
      <c r="T56" s="242">
        <v>440104.38053788996</v>
      </c>
      <c r="U56" s="243">
        <v>8518.3558925376074</v>
      </c>
      <c r="V56" s="242">
        <v>8718.6575803241831</v>
      </c>
      <c r="W56" s="243">
        <v>6422.9062204599832</v>
      </c>
      <c r="X56" s="242">
        <v>5166.223166600359</v>
      </c>
      <c r="Y56" s="242">
        <v>72833.026708670048</v>
      </c>
    </row>
  </sheetData>
  <customSheetViews>
    <customSheetView guid="{6F28069D-A7F4-41D2-AA1B-4487F97E36F1}" showPageBreaks="1" printArea="1" showRuler="0">
      <pageMargins left="0.78740157480314965" right="0" top="0.78740157480314965" bottom="0.39370078740157483" header="0.51181102362204722" footer="0.51181102362204722"/>
      <pageSetup paperSize="8" orientation="landscape" horizontalDpi="4294967292" r:id="rId1"/>
      <headerFooter alignWithMargins="0"/>
    </customSheetView>
  </customSheetViews>
  <mergeCells count="26">
    <mergeCell ref="A3:A5"/>
    <mergeCell ref="D4:D5"/>
    <mergeCell ref="E4:E5"/>
    <mergeCell ref="B3:E3"/>
    <mergeCell ref="B4:C4"/>
    <mergeCell ref="F4:F5"/>
    <mergeCell ref="G4:G5"/>
    <mergeCell ref="H4:I4"/>
    <mergeCell ref="T3:Y3"/>
    <mergeCell ref="T4:U4"/>
    <mergeCell ref="V4:V5"/>
    <mergeCell ref="W4:W5"/>
    <mergeCell ref="X4:X5"/>
    <mergeCell ref="Y4:Y5"/>
    <mergeCell ref="S4:S5"/>
    <mergeCell ref="H3:M3"/>
    <mergeCell ref="L4:L5"/>
    <mergeCell ref="N3:Q3"/>
    <mergeCell ref="N4:O4"/>
    <mergeCell ref="P4:P5"/>
    <mergeCell ref="Q4:Q5"/>
    <mergeCell ref="AA5:AB5"/>
    <mergeCell ref="M4:M5"/>
    <mergeCell ref="J4:J5"/>
    <mergeCell ref="K4:K5"/>
    <mergeCell ref="R4:R5"/>
  </mergeCells>
  <phoneticPr fontId="2"/>
  <pageMargins left="0.78740157480314965" right="0" top="0.59055118110236227" bottom="0.39370078740157483" header="0.51181102362204722" footer="0.51181102362204722"/>
  <pageSetup paperSize="8" orientation="landscape" horizontalDpi="4294967292"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AA56"/>
  <sheetViews>
    <sheetView workbookViewId="0"/>
  </sheetViews>
  <sheetFormatPr defaultColWidth="9" defaultRowHeight="13.2"/>
  <cols>
    <col min="1" max="1" width="14.88671875" style="187" customWidth="1"/>
    <col min="2" max="26" width="14.6640625" style="186" customWidth="1"/>
    <col min="27" max="27" width="13.44140625" style="186" customWidth="1"/>
    <col min="28" max="16384" width="9" style="186"/>
  </cols>
  <sheetData>
    <row r="1" spans="1:27" ht="28.5" customHeight="1">
      <c r="B1" s="184" t="s">
        <v>131</v>
      </c>
      <c r="C1" s="184"/>
      <c r="D1" s="184"/>
      <c r="E1" s="184"/>
      <c r="F1" s="184"/>
      <c r="G1" s="184"/>
      <c r="H1" s="184"/>
      <c r="I1" s="184"/>
      <c r="J1" s="184"/>
      <c r="K1" s="184"/>
      <c r="L1" s="184"/>
      <c r="M1" s="500"/>
      <c r="N1" s="184" t="s">
        <v>132</v>
      </c>
      <c r="O1" s="184"/>
      <c r="P1" s="184"/>
      <c r="Q1" s="184"/>
      <c r="R1" s="184"/>
      <c r="S1" s="184"/>
      <c r="T1" s="184"/>
      <c r="U1" s="184"/>
      <c r="V1" s="184"/>
      <c r="W1" s="184"/>
      <c r="X1" s="184"/>
      <c r="Y1" s="500"/>
      <c r="Z1" s="500"/>
      <c r="AA1" s="500"/>
    </row>
    <row r="2" spans="1:27">
      <c r="A2" s="443"/>
      <c r="M2" s="189" t="e">
        <f>"（"&amp;#REF!&amp;"年"&amp;#REF!&amp;"月診療分）"</f>
        <v>#REF!</v>
      </c>
      <c r="Y2" s="189" t="e">
        <f>"（"&amp;#REF!&amp;"年"&amp;#REF!&amp;"月診療分）"</f>
        <v>#REF!</v>
      </c>
    </row>
    <row r="3" spans="1:27" ht="13.5" customHeight="1">
      <c r="A3" s="849" t="s">
        <v>577</v>
      </c>
      <c r="B3" s="792" t="s">
        <v>626</v>
      </c>
      <c r="C3" s="824"/>
      <c r="D3" s="824"/>
      <c r="E3" s="793"/>
      <c r="F3" s="501" t="s">
        <v>627</v>
      </c>
      <c r="G3" s="502" t="s">
        <v>628</v>
      </c>
      <c r="H3" s="792" t="s">
        <v>629</v>
      </c>
      <c r="I3" s="852"/>
      <c r="J3" s="852"/>
      <c r="K3" s="852"/>
      <c r="L3" s="852"/>
      <c r="M3" s="853"/>
      <c r="N3" s="792" t="s">
        <v>630</v>
      </c>
      <c r="O3" s="824"/>
      <c r="P3" s="824"/>
      <c r="Q3" s="793"/>
      <c r="R3" s="502" t="s">
        <v>237</v>
      </c>
      <c r="S3" s="502" t="s">
        <v>632</v>
      </c>
      <c r="T3" s="792" t="s">
        <v>633</v>
      </c>
      <c r="U3" s="852"/>
      <c r="V3" s="852"/>
      <c r="W3" s="852"/>
      <c r="X3" s="852"/>
      <c r="Y3" s="853"/>
      <c r="Z3" s="492"/>
    </row>
    <row r="4" spans="1:27" ht="13.5" customHeight="1">
      <c r="A4" s="850"/>
      <c r="B4" s="792" t="s">
        <v>560</v>
      </c>
      <c r="C4" s="793"/>
      <c r="D4" s="849" t="s">
        <v>573</v>
      </c>
      <c r="E4" s="849" t="s">
        <v>479</v>
      </c>
      <c r="F4" s="777" t="s">
        <v>248</v>
      </c>
      <c r="G4" s="867" t="s">
        <v>569</v>
      </c>
      <c r="H4" s="792" t="s">
        <v>560</v>
      </c>
      <c r="I4" s="793"/>
      <c r="J4" s="849" t="s">
        <v>573</v>
      </c>
      <c r="K4" s="849" t="s">
        <v>479</v>
      </c>
      <c r="L4" s="777" t="s">
        <v>248</v>
      </c>
      <c r="M4" s="867" t="s">
        <v>569</v>
      </c>
      <c r="N4" s="792" t="s">
        <v>560</v>
      </c>
      <c r="O4" s="793"/>
      <c r="P4" s="849" t="s">
        <v>573</v>
      </c>
      <c r="Q4" s="849" t="s">
        <v>479</v>
      </c>
      <c r="R4" s="777" t="s">
        <v>248</v>
      </c>
      <c r="S4" s="849" t="s">
        <v>569</v>
      </c>
      <c r="T4" s="792" t="s">
        <v>560</v>
      </c>
      <c r="U4" s="793"/>
      <c r="V4" s="849" t="s">
        <v>573</v>
      </c>
      <c r="W4" s="849" t="s">
        <v>479</v>
      </c>
      <c r="X4" s="777" t="s">
        <v>248</v>
      </c>
      <c r="Y4" s="867" t="s">
        <v>569</v>
      </c>
    </row>
    <row r="5" spans="1:27">
      <c r="A5" s="795"/>
      <c r="B5" s="192" t="s">
        <v>565</v>
      </c>
      <c r="C5" s="194" t="s">
        <v>566</v>
      </c>
      <c r="D5" s="795"/>
      <c r="E5" s="854"/>
      <c r="F5" s="851"/>
      <c r="G5" s="869"/>
      <c r="H5" s="192" t="s">
        <v>565</v>
      </c>
      <c r="I5" s="194" t="s">
        <v>566</v>
      </c>
      <c r="J5" s="795"/>
      <c r="K5" s="854"/>
      <c r="L5" s="851"/>
      <c r="M5" s="868"/>
      <c r="N5" s="192" t="s">
        <v>565</v>
      </c>
      <c r="O5" s="192" t="s">
        <v>566</v>
      </c>
      <c r="P5" s="854"/>
      <c r="Q5" s="795"/>
      <c r="R5" s="851"/>
      <c r="S5" s="795"/>
      <c r="T5" s="220" t="s">
        <v>565</v>
      </c>
      <c r="U5" s="192" t="s">
        <v>566</v>
      </c>
      <c r="V5" s="854"/>
      <c r="W5" s="795"/>
      <c r="X5" s="851"/>
      <c r="Y5" s="854"/>
    </row>
    <row r="6" spans="1:27">
      <c r="A6" s="190"/>
      <c r="B6" s="195" t="s">
        <v>564</v>
      </c>
      <c r="C6" s="196" t="s">
        <v>564</v>
      </c>
      <c r="D6" s="197" t="s">
        <v>564</v>
      </c>
      <c r="E6" s="196" t="s">
        <v>564</v>
      </c>
      <c r="F6" s="197" t="s">
        <v>631</v>
      </c>
      <c r="G6" s="196" t="s">
        <v>631</v>
      </c>
      <c r="H6" s="197" t="s">
        <v>563</v>
      </c>
      <c r="I6" s="458" t="s">
        <v>563</v>
      </c>
      <c r="J6" s="197" t="s">
        <v>563</v>
      </c>
      <c r="K6" s="458" t="s">
        <v>575</v>
      </c>
      <c r="L6" s="197" t="s">
        <v>226</v>
      </c>
      <c r="M6" s="197" t="s">
        <v>563</v>
      </c>
      <c r="N6" s="197" t="s">
        <v>564</v>
      </c>
      <c r="O6" s="458" t="s">
        <v>564</v>
      </c>
      <c r="P6" s="197" t="s">
        <v>564</v>
      </c>
      <c r="Q6" s="458" t="s">
        <v>564</v>
      </c>
      <c r="R6" s="197" t="s">
        <v>631</v>
      </c>
      <c r="S6" s="196" t="s">
        <v>631</v>
      </c>
      <c r="T6" s="197" t="s">
        <v>631</v>
      </c>
      <c r="U6" s="458" t="s">
        <v>631</v>
      </c>
      <c r="V6" s="197" t="s">
        <v>631</v>
      </c>
      <c r="W6" s="458" t="s">
        <v>631</v>
      </c>
      <c r="X6" s="197" t="s">
        <v>631</v>
      </c>
      <c r="Y6" s="197" t="s">
        <v>631</v>
      </c>
    </row>
    <row r="7" spans="1:27" s="200" customFormat="1" ht="18.899999999999999" customHeight="1">
      <c r="A7" s="384" t="e">
        <f>IF(#REF!&lt;=2,"平成"&amp;#REF!&amp;"年"&amp;#REF!&amp;"月","平成"&amp;#REF!&amp;"年"&amp;#REF!&amp;"月")</f>
        <v>#REF!</v>
      </c>
      <c r="B7" s="221">
        <v>43391.81257737508</v>
      </c>
      <c r="C7" s="222">
        <v>1651.0165688015093</v>
      </c>
      <c r="D7" s="221">
        <v>1645.4471293797242</v>
      </c>
      <c r="E7" s="222">
        <v>1449.4009372354049</v>
      </c>
      <c r="F7" s="223">
        <v>34029.763715998153</v>
      </c>
      <c r="G7" s="224">
        <v>71803.555152770583</v>
      </c>
      <c r="H7" s="225">
        <v>18.199419873807603</v>
      </c>
      <c r="I7" s="225">
        <v>2.0894282293257986</v>
      </c>
      <c r="J7" s="225">
        <v>2.3702166521253436</v>
      </c>
      <c r="K7" s="225">
        <v>1.5032692770138874</v>
      </c>
      <c r="L7" s="225">
        <v>49.77743839967215</v>
      </c>
      <c r="M7" s="225">
        <v>7.2739513205592958</v>
      </c>
      <c r="N7" s="221">
        <v>2384.2415240841869</v>
      </c>
      <c r="O7" s="221">
        <v>790.17625282790755</v>
      </c>
      <c r="P7" s="221">
        <v>694.21802766606697</v>
      </c>
      <c r="Q7" s="221">
        <v>964.16587460266112</v>
      </c>
      <c r="R7" s="223">
        <v>683.63830703313749</v>
      </c>
      <c r="S7" s="223">
        <v>9871.3274241777017</v>
      </c>
      <c r="T7" s="223">
        <v>401928.75243563292</v>
      </c>
      <c r="U7" s="223">
        <v>14641.14053340849</v>
      </c>
      <c r="V7" s="224">
        <v>14301.898127838616</v>
      </c>
      <c r="W7" s="223">
        <v>12744.284291371494</v>
      </c>
      <c r="X7" s="224">
        <v>20521.67652143845</v>
      </c>
      <c r="Y7" s="223">
        <v>63699.64707405489</v>
      </c>
    </row>
    <row r="8" spans="1:27" s="200" customFormat="1" ht="18.899999999999999" customHeight="1">
      <c r="A8" s="384" t="e">
        <f>IF(#REF!&lt;=2,"平成"&amp;#REF!&amp;"年"&amp;#REF!&amp;"月","平成"&amp;#REF!&amp;"年"&amp;#REF!&amp;"月")</f>
        <v>#REF!</v>
      </c>
      <c r="B8" s="221">
        <v>44461.211271784341</v>
      </c>
      <c r="C8" s="222">
        <v>1682.4271113418276</v>
      </c>
      <c r="D8" s="221">
        <v>1637.9750966410497</v>
      </c>
      <c r="E8" s="222">
        <v>1477.8220762843118</v>
      </c>
      <c r="F8" s="223">
        <v>35513.070791180617</v>
      </c>
      <c r="G8" s="224">
        <v>73619.770665322576</v>
      </c>
      <c r="H8" s="225">
        <v>18.996677090317871</v>
      </c>
      <c r="I8" s="225">
        <v>2.144260734625139</v>
      </c>
      <c r="J8" s="225">
        <v>2.3855900879395051</v>
      </c>
      <c r="K8" s="225">
        <v>1.5330920043910981</v>
      </c>
      <c r="L8" s="225">
        <v>51.880104339878905</v>
      </c>
      <c r="M8" s="225">
        <v>7.53679435483871</v>
      </c>
      <c r="N8" s="221">
        <v>2340.4730764437272</v>
      </c>
      <c r="O8" s="221">
        <v>784.61871925101991</v>
      </c>
      <c r="P8" s="221">
        <v>686.61213211856136</v>
      </c>
      <c r="Q8" s="221">
        <v>963.94872065832874</v>
      </c>
      <c r="R8" s="223">
        <v>684.52196160836604</v>
      </c>
      <c r="S8" s="223">
        <v>9768.0482177489466</v>
      </c>
      <c r="T8" s="223">
        <v>412354.71322102688</v>
      </c>
      <c r="U8" s="223">
        <v>14920.630474208958</v>
      </c>
      <c r="V8" s="224">
        <v>14245.758890206527</v>
      </c>
      <c r="W8" s="223">
        <v>12992.364045098184</v>
      </c>
      <c r="X8" s="224">
        <v>21453.501136060724</v>
      </c>
      <c r="Y8" s="223">
        <v>65343.873487903227</v>
      </c>
    </row>
    <row r="9" spans="1:27" s="200" customFormat="1" ht="18.899999999999999" customHeight="1">
      <c r="A9" s="389" t="e">
        <f>"平成"&amp;#REF!&amp;"年"&amp;#REF!&amp;"月"</f>
        <v>#REF!</v>
      </c>
      <c r="B9" s="226" t="e">
        <f>#REF!/#REF!</f>
        <v>#REF!</v>
      </c>
      <c r="C9" s="227" t="e">
        <f>#REF!/#REF!</f>
        <v>#REF!</v>
      </c>
      <c r="D9" s="226" t="e">
        <f>#REF!/#REF!</f>
        <v>#REF!</v>
      </c>
      <c r="E9" s="227" t="e">
        <f>#REF!/#REF!</f>
        <v>#REF!</v>
      </c>
      <c r="F9" s="228" t="e">
        <f>#REF!/#REF!</f>
        <v>#REF!</v>
      </c>
      <c r="G9" s="229" t="e">
        <f>#REF!/#REF!</f>
        <v>#REF!</v>
      </c>
      <c r="H9" s="230" t="e">
        <f>#REF!/#REF!</f>
        <v>#REF!</v>
      </c>
      <c r="I9" s="230" t="e">
        <f>#REF!/#REF!</f>
        <v>#REF!</v>
      </c>
      <c r="J9" s="230" t="e">
        <f>#REF!/#REF!</f>
        <v>#REF!</v>
      </c>
      <c r="K9" s="230" t="e">
        <f>#REF!/#REF!</f>
        <v>#REF!</v>
      </c>
      <c r="L9" s="230" t="e">
        <f>#REF!/#REF!</f>
        <v>#REF!</v>
      </c>
      <c r="M9" s="230" t="e">
        <f>#REF!/#REF!</f>
        <v>#REF!</v>
      </c>
      <c r="N9" s="226" t="e">
        <f>#REF!/#REF!</f>
        <v>#REF!</v>
      </c>
      <c r="O9" s="226" t="e">
        <f>#REF!/#REF!</f>
        <v>#REF!</v>
      </c>
      <c r="P9" s="226" t="e">
        <f>#REF!/#REF!</f>
        <v>#REF!</v>
      </c>
      <c r="Q9" s="226" t="e">
        <f>#REF!/#REF!</f>
        <v>#REF!</v>
      </c>
      <c r="R9" s="228" t="e">
        <f>#REF!/#REF!</f>
        <v>#REF!</v>
      </c>
      <c r="S9" s="228" t="e">
        <f>#REF!/#REF!</f>
        <v>#REF!</v>
      </c>
      <c r="T9" s="228" t="e">
        <f>#REF!/#REF!</f>
        <v>#REF!</v>
      </c>
      <c r="U9" s="228" t="e">
        <f>#REF!/#REF!</f>
        <v>#REF!</v>
      </c>
      <c r="V9" s="229" t="e">
        <f>#REF!/#REF!</f>
        <v>#REF!</v>
      </c>
      <c r="W9" s="228" t="e">
        <f>#REF!/#REF!</f>
        <v>#REF!</v>
      </c>
      <c r="X9" s="229" t="e">
        <f>#REF!/#REF!</f>
        <v>#REF!</v>
      </c>
      <c r="Y9" s="228" t="e">
        <f>#REF!/#REF!</f>
        <v>#REF!</v>
      </c>
    </row>
    <row r="10" spans="1:27">
      <c r="A10" s="292" t="s">
        <v>578</v>
      </c>
      <c r="B10" s="231" t="e">
        <f>#REF!/#REF!</f>
        <v>#REF!</v>
      </c>
      <c r="C10" s="232" t="e">
        <f>#REF!/#REF!</f>
        <v>#REF!</v>
      </c>
      <c r="D10" s="231" t="e">
        <f>#REF!/#REF!</f>
        <v>#REF!</v>
      </c>
      <c r="E10" s="232" t="e">
        <f>#REF!/#REF!</f>
        <v>#REF!</v>
      </c>
      <c r="F10" s="233" t="e">
        <f>#REF!/#REF!</f>
        <v>#REF!</v>
      </c>
      <c r="G10" s="234" t="e">
        <f>#REF!/#REF!</f>
        <v>#REF!</v>
      </c>
      <c r="H10" s="235" t="e">
        <f>#REF!/#REF!</f>
        <v>#REF!</v>
      </c>
      <c r="I10" s="239" t="e">
        <f>#REF!/#REF!</f>
        <v>#REF!</v>
      </c>
      <c r="J10" s="235" t="e">
        <f>#REF!/#REF!</f>
        <v>#REF!</v>
      </c>
      <c r="K10" s="239" t="e">
        <f>#REF!/#REF!</f>
        <v>#REF!</v>
      </c>
      <c r="L10" s="235" t="e">
        <f>#REF!/#REF!</f>
        <v>#REF!</v>
      </c>
      <c r="M10" s="503" t="e">
        <f>#REF!/#REF!</f>
        <v>#REF!</v>
      </c>
      <c r="N10" s="231" t="e">
        <f>#REF!/#REF!</f>
        <v>#REF!</v>
      </c>
      <c r="O10" s="232" t="e">
        <f>#REF!/#REF!</f>
        <v>#REF!</v>
      </c>
      <c r="P10" s="231" t="e">
        <f>#REF!/#REF!</f>
        <v>#REF!</v>
      </c>
      <c r="Q10" s="232" t="e">
        <f>#REF!/#REF!</f>
        <v>#REF!</v>
      </c>
      <c r="R10" s="233" t="e">
        <f>#REF!/#REF!</f>
        <v>#REF!</v>
      </c>
      <c r="S10" s="234" t="e">
        <f>#REF!/#REF!</f>
        <v>#REF!</v>
      </c>
      <c r="T10" s="233" t="e">
        <f>#REF!/#REF!</f>
        <v>#REF!</v>
      </c>
      <c r="U10" s="234" t="e">
        <f>#REF!/#REF!</f>
        <v>#REF!</v>
      </c>
      <c r="V10" s="233" t="e">
        <f>#REF!/#REF!</f>
        <v>#REF!</v>
      </c>
      <c r="W10" s="234" t="e">
        <f>#REF!/#REF!</f>
        <v>#REF!</v>
      </c>
      <c r="X10" s="233" t="e">
        <f>#REF!/#REF!</f>
        <v>#REF!</v>
      </c>
      <c r="Y10" s="233" t="e">
        <f>#REF!/#REF!</f>
        <v>#REF!</v>
      </c>
    </row>
    <row r="11" spans="1:27">
      <c r="A11" s="292" t="s">
        <v>579</v>
      </c>
      <c r="B11" s="231" t="e">
        <f>#REF!/#REF!</f>
        <v>#REF!</v>
      </c>
      <c r="C11" s="232" t="e">
        <f>#REF!/#REF!</f>
        <v>#REF!</v>
      </c>
      <c r="D11" s="231" t="e">
        <f>#REF!/#REF!</f>
        <v>#REF!</v>
      </c>
      <c r="E11" s="232" t="e">
        <f>#REF!/#REF!</f>
        <v>#REF!</v>
      </c>
      <c r="F11" s="233" t="e">
        <f>#REF!/#REF!</f>
        <v>#REF!</v>
      </c>
      <c r="G11" s="234" t="e">
        <f>#REF!/#REF!</f>
        <v>#REF!</v>
      </c>
      <c r="H11" s="235" t="e">
        <f>#REF!/#REF!</f>
        <v>#REF!</v>
      </c>
      <c r="I11" s="239" t="e">
        <f>#REF!/#REF!</f>
        <v>#REF!</v>
      </c>
      <c r="J11" s="235" t="e">
        <f>#REF!/#REF!</f>
        <v>#REF!</v>
      </c>
      <c r="K11" s="239" t="e">
        <f>#REF!/#REF!</f>
        <v>#REF!</v>
      </c>
      <c r="L11" s="235" t="e">
        <f>#REF!/#REF!</f>
        <v>#REF!</v>
      </c>
      <c r="M11" s="503" t="e">
        <f>#REF!/#REF!</f>
        <v>#REF!</v>
      </c>
      <c r="N11" s="231" t="e">
        <f>#REF!/#REF!</f>
        <v>#REF!</v>
      </c>
      <c r="O11" s="232" t="e">
        <f>#REF!/#REF!</f>
        <v>#REF!</v>
      </c>
      <c r="P11" s="231" t="e">
        <f>#REF!/#REF!</f>
        <v>#REF!</v>
      </c>
      <c r="Q11" s="232" t="e">
        <f>#REF!/#REF!</f>
        <v>#REF!</v>
      </c>
      <c r="R11" s="233" t="e">
        <f>#REF!/#REF!</f>
        <v>#REF!</v>
      </c>
      <c r="S11" s="234" t="e">
        <f>#REF!/#REF!</f>
        <v>#REF!</v>
      </c>
      <c r="T11" s="233" t="e">
        <f>#REF!/#REF!</f>
        <v>#REF!</v>
      </c>
      <c r="U11" s="234" t="e">
        <f>#REF!/#REF!</f>
        <v>#REF!</v>
      </c>
      <c r="V11" s="233" t="e">
        <f>#REF!/#REF!</f>
        <v>#REF!</v>
      </c>
      <c r="W11" s="234" t="e">
        <f>#REF!/#REF!</f>
        <v>#REF!</v>
      </c>
      <c r="X11" s="233" t="e">
        <f>#REF!/#REF!</f>
        <v>#REF!</v>
      </c>
      <c r="Y11" s="233" t="e">
        <f>#REF!/#REF!</f>
        <v>#REF!</v>
      </c>
    </row>
    <row r="12" spans="1:27">
      <c r="A12" s="292" t="s">
        <v>580</v>
      </c>
      <c r="B12" s="231" t="e">
        <f>#REF!/#REF!</f>
        <v>#REF!</v>
      </c>
      <c r="C12" s="232" t="e">
        <f>#REF!/#REF!</f>
        <v>#REF!</v>
      </c>
      <c r="D12" s="231" t="e">
        <f>#REF!/#REF!</f>
        <v>#REF!</v>
      </c>
      <c r="E12" s="232" t="e">
        <f>#REF!/#REF!</f>
        <v>#REF!</v>
      </c>
      <c r="F12" s="233" t="e">
        <f>#REF!/#REF!</f>
        <v>#REF!</v>
      </c>
      <c r="G12" s="234" t="e">
        <f>#REF!/#REF!</f>
        <v>#REF!</v>
      </c>
      <c r="H12" s="235" t="e">
        <f>#REF!/#REF!</f>
        <v>#REF!</v>
      </c>
      <c r="I12" s="239" t="e">
        <f>#REF!/#REF!</f>
        <v>#REF!</v>
      </c>
      <c r="J12" s="235" t="e">
        <f>#REF!/#REF!</f>
        <v>#REF!</v>
      </c>
      <c r="K12" s="239" t="e">
        <f>#REF!/#REF!</f>
        <v>#REF!</v>
      </c>
      <c r="L12" s="235" t="e">
        <f>#REF!/#REF!</f>
        <v>#REF!</v>
      </c>
      <c r="M12" s="503" t="e">
        <f>#REF!/#REF!</f>
        <v>#REF!</v>
      </c>
      <c r="N12" s="231" t="e">
        <f>#REF!/#REF!</f>
        <v>#REF!</v>
      </c>
      <c r="O12" s="232" t="e">
        <f>#REF!/#REF!</f>
        <v>#REF!</v>
      </c>
      <c r="P12" s="231" t="e">
        <f>#REF!/#REF!</f>
        <v>#REF!</v>
      </c>
      <c r="Q12" s="232" t="e">
        <f>#REF!/#REF!</f>
        <v>#REF!</v>
      </c>
      <c r="R12" s="233" t="e">
        <f>#REF!/#REF!</f>
        <v>#REF!</v>
      </c>
      <c r="S12" s="234" t="e">
        <f>#REF!/#REF!</f>
        <v>#REF!</v>
      </c>
      <c r="T12" s="233" t="e">
        <f>#REF!/#REF!</f>
        <v>#REF!</v>
      </c>
      <c r="U12" s="234" t="e">
        <f>#REF!/#REF!</f>
        <v>#REF!</v>
      </c>
      <c r="V12" s="233" t="e">
        <f>#REF!/#REF!</f>
        <v>#REF!</v>
      </c>
      <c r="W12" s="234" t="e">
        <f>#REF!/#REF!</f>
        <v>#REF!</v>
      </c>
      <c r="X12" s="233" t="e">
        <f>#REF!/#REF!</f>
        <v>#REF!</v>
      </c>
      <c r="Y12" s="233" t="e">
        <f>#REF!/#REF!</f>
        <v>#REF!</v>
      </c>
    </row>
    <row r="13" spans="1:27">
      <c r="A13" s="292" t="s">
        <v>581</v>
      </c>
      <c r="B13" s="231" t="e">
        <f>#REF!/#REF!</f>
        <v>#REF!</v>
      </c>
      <c r="C13" s="232" t="e">
        <f>#REF!/#REF!</f>
        <v>#REF!</v>
      </c>
      <c r="D13" s="231" t="e">
        <f>#REF!/#REF!</f>
        <v>#REF!</v>
      </c>
      <c r="E13" s="232" t="e">
        <f>#REF!/#REF!</f>
        <v>#REF!</v>
      </c>
      <c r="F13" s="233" t="e">
        <f>#REF!/#REF!</f>
        <v>#REF!</v>
      </c>
      <c r="G13" s="234" t="e">
        <f>#REF!/#REF!</f>
        <v>#REF!</v>
      </c>
      <c r="H13" s="235" t="e">
        <f>#REF!/#REF!</f>
        <v>#REF!</v>
      </c>
      <c r="I13" s="239" t="e">
        <f>#REF!/#REF!</f>
        <v>#REF!</v>
      </c>
      <c r="J13" s="235" t="e">
        <f>#REF!/#REF!</f>
        <v>#REF!</v>
      </c>
      <c r="K13" s="239" t="e">
        <f>#REF!/#REF!</f>
        <v>#REF!</v>
      </c>
      <c r="L13" s="235" t="e">
        <f>#REF!/#REF!</f>
        <v>#REF!</v>
      </c>
      <c r="M13" s="503" t="e">
        <f>#REF!/#REF!</f>
        <v>#REF!</v>
      </c>
      <c r="N13" s="231" t="e">
        <f>#REF!/#REF!</f>
        <v>#REF!</v>
      </c>
      <c r="O13" s="232" t="e">
        <f>#REF!/#REF!</f>
        <v>#REF!</v>
      </c>
      <c r="P13" s="231" t="e">
        <f>#REF!/#REF!</f>
        <v>#REF!</v>
      </c>
      <c r="Q13" s="232" t="e">
        <f>#REF!/#REF!</f>
        <v>#REF!</v>
      </c>
      <c r="R13" s="233" t="e">
        <f>#REF!/#REF!</f>
        <v>#REF!</v>
      </c>
      <c r="S13" s="234" t="e">
        <f>#REF!/#REF!</f>
        <v>#REF!</v>
      </c>
      <c r="T13" s="233" t="e">
        <f>#REF!/#REF!</f>
        <v>#REF!</v>
      </c>
      <c r="U13" s="234" t="e">
        <f>#REF!/#REF!</f>
        <v>#REF!</v>
      </c>
      <c r="V13" s="233" t="e">
        <f>#REF!/#REF!</f>
        <v>#REF!</v>
      </c>
      <c r="W13" s="234" t="e">
        <f>#REF!/#REF!</f>
        <v>#REF!</v>
      </c>
      <c r="X13" s="233" t="e">
        <f>#REF!/#REF!</f>
        <v>#REF!</v>
      </c>
      <c r="Y13" s="233" t="e">
        <f>#REF!/#REF!</f>
        <v>#REF!</v>
      </c>
    </row>
    <row r="14" spans="1:27">
      <c r="A14" s="292" t="s">
        <v>582</v>
      </c>
      <c r="B14" s="231" t="e">
        <f>#REF!/#REF!</f>
        <v>#REF!</v>
      </c>
      <c r="C14" s="232" t="e">
        <f>#REF!/#REF!</f>
        <v>#REF!</v>
      </c>
      <c r="D14" s="231" t="e">
        <f>#REF!/#REF!</f>
        <v>#REF!</v>
      </c>
      <c r="E14" s="232" t="e">
        <f>#REF!/#REF!</f>
        <v>#REF!</v>
      </c>
      <c r="F14" s="233" t="e">
        <f>#REF!/#REF!</f>
        <v>#REF!</v>
      </c>
      <c r="G14" s="234" t="e">
        <f>#REF!/#REF!</f>
        <v>#REF!</v>
      </c>
      <c r="H14" s="235" t="e">
        <f>#REF!/#REF!</f>
        <v>#REF!</v>
      </c>
      <c r="I14" s="239" t="e">
        <f>#REF!/#REF!</f>
        <v>#REF!</v>
      </c>
      <c r="J14" s="235" t="e">
        <f>#REF!/#REF!</f>
        <v>#REF!</v>
      </c>
      <c r="K14" s="239" t="e">
        <f>#REF!/#REF!</f>
        <v>#REF!</v>
      </c>
      <c r="L14" s="235" t="e">
        <f>#REF!/#REF!</f>
        <v>#REF!</v>
      </c>
      <c r="M14" s="503" t="e">
        <f>#REF!/#REF!</f>
        <v>#REF!</v>
      </c>
      <c r="N14" s="231" t="e">
        <f>#REF!/#REF!</f>
        <v>#REF!</v>
      </c>
      <c r="O14" s="232" t="e">
        <f>#REF!/#REF!</f>
        <v>#REF!</v>
      </c>
      <c r="P14" s="231" t="e">
        <f>#REF!/#REF!</f>
        <v>#REF!</v>
      </c>
      <c r="Q14" s="232" t="e">
        <f>#REF!/#REF!</f>
        <v>#REF!</v>
      </c>
      <c r="R14" s="233" t="e">
        <f>#REF!/#REF!</f>
        <v>#REF!</v>
      </c>
      <c r="S14" s="234" t="e">
        <f>#REF!/#REF!</f>
        <v>#REF!</v>
      </c>
      <c r="T14" s="233" t="e">
        <f>#REF!/#REF!</f>
        <v>#REF!</v>
      </c>
      <c r="U14" s="234" t="e">
        <f>#REF!/#REF!</f>
        <v>#REF!</v>
      </c>
      <c r="V14" s="233" t="e">
        <f>#REF!/#REF!</f>
        <v>#REF!</v>
      </c>
      <c r="W14" s="234" t="e">
        <f>#REF!/#REF!</f>
        <v>#REF!</v>
      </c>
      <c r="X14" s="233" t="e">
        <f>#REF!/#REF!</f>
        <v>#REF!</v>
      </c>
      <c r="Y14" s="233" t="e">
        <f>#REF!/#REF!</f>
        <v>#REF!</v>
      </c>
    </row>
    <row r="15" spans="1:27">
      <c r="A15" s="292" t="s">
        <v>583</v>
      </c>
      <c r="B15" s="231" t="e">
        <f>#REF!/#REF!</f>
        <v>#REF!</v>
      </c>
      <c r="C15" s="232" t="e">
        <f>#REF!/#REF!</f>
        <v>#REF!</v>
      </c>
      <c r="D15" s="231" t="e">
        <f>#REF!/#REF!</f>
        <v>#REF!</v>
      </c>
      <c r="E15" s="232" t="e">
        <f>#REF!/#REF!</f>
        <v>#REF!</v>
      </c>
      <c r="F15" s="233" t="e">
        <f>#REF!/#REF!</f>
        <v>#REF!</v>
      </c>
      <c r="G15" s="234" t="e">
        <f>#REF!/#REF!</f>
        <v>#REF!</v>
      </c>
      <c r="H15" s="235" t="e">
        <f>#REF!/#REF!</f>
        <v>#REF!</v>
      </c>
      <c r="I15" s="239" t="e">
        <f>#REF!/#REF!</f>
        <v>#REF!</v>
      </c>
      <c r="J15" s="235" t="e">
        <f>#REF!/#REF!</f>
        <v>#REF!</v>
      </c>
      <c r="K15" s="239" t="e">
        <f>#REF!/#REF!</f>
        <v>#REF!</v>
      </c>
      <c r="L15" s="235" t="e">
        <f>#REF!/#REF!</f>
        <v>#REF!</v>
      </c>
      <c r="M15" s="503" t="e">
        <f>#REF!/#REF!</f>
        <v>#REF!</v>
      </c>
      <c r="N15" s="231" t="e">
        <f>#REF!/#REF!</f>
        <v>#REF!</v>
      </c>
      <c r="O15" s="232" t="e">
        <f>#REF!/#REF!</f>
        <v>#REF!</v>
      </c>
      <c r="P15" s="231" t="e">
        <f>#REF!/#REF!</f>
        <v>#REF!</v>
      </c>
      <c r="Q15" s="232" t="e">
        <f>#REF!/#REF!</f>
        <v>#REF!</v>
      </c>
      <c r="R15" s="233" t="e">
        <f>#REF!/#REF!</f>
        <v>#REF!</v>
      </c>
      <c r="S15" s="234" t="e">
        <f>#REF!/#REF!</f>
        <v>#REF!</v>
      </c>
      <c r="T15" s="233" t="e">
        <f>#REF!/#REF!</f>
        <v>#REF!</v>
      </c>
      <c r="U15" s="234" t="e">
        <f>#REF!/#REF!</f>
        <v>#REF!</v>
      </c>
      <c r="V15" s="233" t="e">
        <f>#REF!/#REF!</f>
        <v>#REF!</v>
      </c>
      <c r="W15" s="234" t="e">
        <f>#REF!/#REF!</f>
        <v>#REF!</v>
      </c>
      <c r="X15" s="233" t="e">
        <f>#REF!/#REF!</f>
        <v>#REF!</v>
      </c>
      <c r="Y15" s="233" t="e">
        <f>#REF!/#REF!</f>
        <v>#REF!</v>
      </c>
    </row>
    <row r="16" spans="1:27">
      <c r="A16" s="402" t="s">
        <v>584</v>
      </c>
      <c r="B16" s="240" t="e">
        <f>#REF!/#REF!</f>
        <v>#REF!</v>
      </c>
      <c r="C16" s="241" t="e">
        <f>#REF!/#REF!</f>
        <v>#REF!</v>
      </c>
      <c r="D16" s="240" t="e">
        <f>#REF!/#REF!</f>
        <v>#REF!</v>
      </c>
      <c r="E16" s="241" t="e">
        <f>#REF!/#REF!</f>
        <v>#REF!</v>
      </c>
      <c r="F16" s="242" t="e">
        <f>#REF!/#REF!</f>
        <v>#REF!</v>
      </c>
      <c r="G16" s="243" t="e">
        <f>#REF!/#REF!</f>
        <v>#REF!</v>
      </c>
      <c r="H16" s="244" t="e">
        <f>#REF!/#REF!</f>
        <v>#REF!</v>
      </c>
      <c r="I16" s="245" t="e">
        <f>#REF!/#REF!</f>
        <v>#REF!</v>
      </c>
      <c r="J16" s="244" t="e">
        <f>#REF!/#REF!</f>
        <v>#REF!</v>
      </c>
      <c r="K16" s="245" t="e">
        <f>#REF!/#REF!</f>
        <v>#REF!</v>
      </c>
      <c r="L16" s="244" t="e">
        <f>#REF!/#REF!</f>
        <v>#REF!</v>
      </c>
      <c r="M16" s="504" t="e">
        <f>#REF!/#REF!</f>
        <v>#REF!</v>
      </c>
      <c r="N16" s="240" t="e">
        <f>#REF!/#REF!</f>
        <v>#REF!</v>
      </c>
      <c r="O16" s="241" t="e">
        <f>#REF!/#REF!</f>
        <v>#REF!</v>
      </c>
      <c r="P16" s="240" t="e">
        <f>#REF!/#REF!</f>
        <v>#REF!</v>
      </c>
      <c r="Q16" s="241" t="e">
        <f>#REF!/#REF!</f>
        <v>#REF!</v>
      </c>
      <c r="R16" s="242" t="e">
        <f>#REF!/#REF!</f>
        <v>#REF!</v>
      </c>
      <c r="S16" s="243" t="e">
        <f>#REF!/#REF!</f>
        <v>#REF!</v>
      </c>
      <c r="T16" s="242" t="e">
        <f>#REF!/#REF!</f>
        <v>#REF!</v>
      </c>
      <c r="U16" s="243" t="e">
        <f>#REF!/#REF!</f>
        <v>#REF!</v>
      </c>
      <c r="V16" s="242" t="e">
        <f>#REF!/#REF!</f>
        <v>#REF!</v>
      </c>
      <c r="W16" s="243" t="e">
        <f>#REF!/#REF!</f>
        <v>#REF!</v>
      </c>
      <c r="X16" s="242" t="e">
        <f>#REF!/#REF!</f>
        <v>#REF!</v>
      </c>
      <c r="Y16" s="242" t="e">
        <f>#REF!/#REF!</f>
        <v>#REF!</v>
      </c>
    </row>
    <row r="17" spans="1:25">
      <c r="A17" s="292" t="s">
        <v>585</v>
      </c>
      <c r="B17" s="231" t="e">
        <f>#REF!/#REF!</f>
        <v>#REF!</v>
      </c>
      <c r="C17" s="232" t="e">
        <f>#REF!/#REF!</f>
        <v>#REF!</v>
      </c>
      <c r="D17" s="231" t="e">
        <f>#REF!/#REF!</f>
        <v>#REF!</v>
      </c>
      <c r="E17" s="232" t="e">
        <f>#REF!/#REF!</f>
        <v>#REF!</v>
      </c>
      <c r="F17" s="233" t="e">
        <f>#REF!/#REF!</f>
        <v>#REF!</v>
      </c>
      <c r="G17" s="234" t="e">
        <f>#REF!/#REF!</f>
        <v>#REF!</v>
      </c>
      <c r="H17" s="235" t="e">
        <f>#REF!/#REF!</f>
        <v>#REF!</v>
      </c>
      <c r="I17" s="239" t="e">
        <f>#REF!/#REF!</f>
        <v>#REF!</v>
      </c>
      <c r="J17" s="235" t="e">
        <f>#REF!/#REF!</f>
        <v>#REF!</v>
      </c>
      <c r="K17" s="239" t="e">
        <f>#REF!/#REF!</f>
        <v>#REF!</v>
      </c>
      <c r="L17" s="235" t="e">
        <f>#REF!/#REF!</f>
        <v>#REF!</v>
      </c>
      <c r="M17" s="503" t="e">
        <f>#REF!/#REF!</f>
        <v>#REF!</v>
      </c>
      <c r="N17" s="231" t="e">
        <f>#REF!/#REF!</f>
        <v>#REF!</v>
      </c>
      <c r="O17" s="232" t="e">
        <f>#REF!/#REF!</f>
        <v>#REF!</v>
      </c>
      <c r="P17" s="231" t="e">
        <f>#REF!/#REF!</f>
        <v>#REF!</v>
      </c>
      <c r="Q17" s="232" t="e">
        <f>#REF!/#REF!</f>
        <v>#REF!</v>
      </c>
      <c r="R17" s="233" t="e">
        <f>#REF!/#REF!</f>
        <v>#REF!</v>
      </c>
      <c r="S17" s="234" t="e">
        <f>#REF!/#REF!</f>
        <v>#REF!</v>
      </c>
      <c r="T17" s="233" t="e">
        <f>#REF!/#REF!</f>
        <v>#REF!</v>
      </c>
      <c r="U17" s="234" t="e">
        <f>#REF!/#REF!</f>
        <v>#REF!</v>
      </c>
      <c r="V17" s="233" t="e">
        <f>#REF!/#REF!</f>
        <v>#REF!</v>
      </c>
      <c r="W17" s="234" t="e">
        <f>#REF!/#REF!</f>
        <v>#REF!</v>
      </c>
      <c r="X17" s="233" t="e">
        <f>#REF!/#REF!</f>
        <v>#REF!</v>
      </c>
      <c r="Y17" s="233" t="e">
        <f>#REF!/#REF!</f>
        <v>#REF!</v>
      </c>
    </row>
    <row r="18" spans="1:25">
      <c r="A18" s="292" t="s">
        <v>586</v>
      </c>
      <c r="B18" s="231" t="e">
        <f>#REF!/#REF!</f>
        <v>#REF!</v>
      </c>
      <c r="C18" s="232" t="e">
        <f>#REF!/#REF!</f>
        <v>#REF!</v>
      </c>
      <c r="D18" s="231" t="e">
        <f>#REF!/#REF!</f>
        <v>#REF!</v>
      </c>
      <c r="E18" s="232" t="e">
        <f>#REF!/#REF!</f>
        <v>#REF!</v>
      </c>
      <c r="F18" s="233" t="e">
        <f>#REF!/#REF!</f>
        <v>#REF!</v>
      </c>
      <c r="G18" s="234" t="e">
        <f>#REF!/#REF!</f>
        <v>#REF!</v>
      </c>
      <c r="H18" s="235" t="e">
        <f>#REF!/#REF!</f>
        <v>#REF!</v>
      </c>
      <c r="I18" s="239" t="e">
        <f>#REF!/#REF!</f>
        <v>#REF!</v>
      </c>
      <c r="J18" s="235" t="e">
        <f>#REF!/#REF!</f>
        <v>#REF!</v>
      </c>
      <c r="K18" s="239" t="e">
        <f>#REF!/#REF!</f>
        <v>#REF!</v>
      </c>
      <c r="L18" s="235" t="e">
        <f>#REF!/#REF!</f>
        <v>#REF!</v>
      </c>
      <c r="M18" s="503" t="e">
        <f>#REF!/#REF!</f>
        <v>#REF!</v>
      </c>
      <c r="N18" s="231" t="e">
        <f>#REF!/#REF!</f>
        <v>#REF!</v>
      </c>
      <c r="O18" s="232" t="e">
        <f>#REF!/#REF!</f>
        <v>#REF!</v>
      </c>
      <c r="P18" s="231" t="e">
        <f>#REF!/#REF!</f>
        <v>#REF!</v>
      </c>
      <c r="Q18" s="232" t="e">
        <f>#REF!/#REF!</f>
        <v>#REF!</v>
      </c>
      <c r="R18" s="233" t="e">
        <f>#REF!/#REF!</f>
        <v>#REF!</v>
      </c>
      <c r="S18" s="234" t="e">
        <f>#REF!/#REF!</f>
        <v>#REF!</v>
      </c>
      <c r="T18" s="233" t="e">
        <f>#REF!/#REF!</f>
        <v>#REF!</v>
      </c>
      <c r="U18" s="234" t="e">
        <f>#REF!/#REF!</f>
        <v>#REF!</v>
      </c>
      <c r="V18" s="233" t="e">
        <f>#REF!/#REF!</f>
        <v>#REF!</v>
      </c>
      <c r="W18" s="234" t="e">
        <f>#REF!/#REF!</f>
        <v>#REF!</v>
      </c>
      <c r="X18" s="233" t="e">
        <f>#REF!/#REF!</f>
        <v>#REF!</v>
      </c>
      <c r="Y18" s="233" t="e">
        <f>#REF!/#REF!</f>
        <v>#REF!</v>
      </c>
    </row>
    <row r="19" spans="1:25">
      <c r="A19" s="292" t="s">
        <v>587</v>
      </c>
      <c r="B19" s="231" t="e">
        <f>#REF!/#REF!</f>
        <v>#REF!</v>
      </c>
      <c r="C19" s="232" t="e">
        <f>#REF!/#REF!</f>
        <v>#REF!</v>
      </c>
      <c r="D19" s="231" t="e">
        <f>#REF!/#REF!</f>
        <v>#REF!</v>
      </c>
      <c r="E19" s="232" t="e">
        <f>#REF!/#REF!</f>
        <v>#REF!</v>
      </c>
      <c r="F19" s="233" t="e">
        <f>#REF!/#REF!</f>
        <v>#REF!</v>
      </c>
      <c r="G19" s="234" t="e">
        <f>#REF!/#REF!</f>
        <v>#REF!</v>
      </c>
      <c r="H19" s="235" t="e">
        <f>#REF!/#REF!</f>
        <v>#REF!</v>
      </c>
      <c r="I19" s="239" t="e">
        <f>#REF!/#REF!</f>
        <v>#REF!</v>
      </c>
      <c r="J19" s="235" t="e">
        <f>#REF!/#REF!</f>
        <v>#REF!</v>
      </c>
      <c r="K19" s="239" t="e">
        <f>#REF!/#REF!</f>
        <v>#REF!</v>
      </c>
      <c r="L19" s="235" t="e">
        <f>#REF!/#REF!</f>
        <v>#REF!</v>
      </c>
      <c r="M19" s="503" t="e">
        <f>#REF!/#REF!</f>
        <v>#REF!</v>
      </c>
      <c r="N19" s="231" t="e">
        <f>#REF!/#REF!</f>
        <v>#REF!</v>
      </c>
      <c r="O19" s="232" t="e">
        <f>#REF!/#REF!</f>
        <v>#REF!</v>
      </c>
      <c r="P19" s="231" t="e">
        <f>#REF!/#REF!</f>
        <v>#REF!</v>
      </c>
      <c r="Q19" s="232" t="e">
        <f>#REF!/#REF!</f>
        <v>#REF!</v>
      </c>
      <c r="R19" s="233" t="e">
        <f>#REF!/#REF!</f>
        <v>#REF!</v>
      </c>
      <c r="S19" s="234" t="e">
        <f>#REF!/#REF!</f>
        <v>#REF!</v>
      </c>
      <c r="T19" s="233" t="e">
        <f>#REF!/#REF!</f>
        <v>#REF!</v>
      </c>
      <c r="U19" s="234" t="e">
        <f>#REF!/#REF!</f>
        <v>#REF!</v>
      </c>
      <c r="V19" s="233" t="e">
        <f>#REF!/#REF!</f>
        <v>#REF!</v>
      </c>
      <c r="W19" s="234" t="e">
        <f>#REF!/#REF!</f>
        <v>#REF!</v>
      </c>
      <c r="X19" s="233" t="e">
        <f>#REF!/#REF!</f>
        <v>#REF!</v>
      </c>
      <c r="Y19" s="233" t="e">
        <f>#REF!/#REF!</f>
        <v>#REF!</v>
      </c>
    </row>
    <row r="20" spans="1:25">
      <c r="A20" s="292" t="s">
        <v>588</v>
      </c>
      <c r="B20" s="231" t="e">
        <f>#REF!/#REF!</f>
        <v>#REF!</v>
      </c>
      <c r="C20" s="232" t="e">
        <f>#REF!/#REF!</f>
        <v>#REF!</v>
      </c>
      <c r="D20" s="231" t="e">
        <f>#REF!/#REF!</f>
        <v>#REF!</v>
      </c>
      <c r="E20" s="232" t="e">
        <f>#REF!/#REF!</f>
        <v>#REF!</v>
      </c>
      <c r="F20" s="233" t="e">
        <f>#REF!/#REF!</f>
        <v>#REF!</v>
      </c>
      <c r="G20" s="234" t="e">
        <f>#REF!/#REF!</f>
        <v>#REF!</v>
      </c>
      <c r="H20" s="235" t="e">
        <f>#REF!/#REF!</f>
        <v>#REF!</v>
      </c>
      <c r="I20" s="239" t="e">
        <f>#REF!/#REF!</f>
        <v>#REF!</v>
      </c>
      <c r="J20" s="235" t="e">
        <f>#REF!/#REF!</f>
        <v>#REF!</v>
      </c>
      <c r="K20" s="239" t="e">
        <f>#REF!/#REF!</f>
        <v>#REF!</v>
      </c>
      <c r="L20" s="235" t="e">
        <f>#REF!/#REF!</f>
        <v>#REF!</v>
      </c>
      <c r="M20" s="503" t="e">
        <f>#REF!/#REF!</f>
        <v>#REF!</v>
      </c>
      <c r="N20" s="231" t="e">
        <f>#REF!/#REF!</f>
        <v>#REF!</v>
      </c>
      <c r="O20" s="232" t="e">
        <f>#REF!/#REF!</f>
        <v>#REF!</v>
      </c>
      <c r="P20" s="231" t="e">
        <f>#REF!/#REF!</f>
        <v>#REF!</v>
      </c>
      <c r="Q20" s="232" t="e">
        <f>#REF!/#REF!</f>
        <v>#REF!</v>
      </c>
      <c r="R20" s="233" t="e">
        <f>#REF!/#REF!</f>
        <v>#REF!</v>
      </c>
      <c r="S20" s="234" t="e">
        <f>#REF!/#REF!</f>
        <v>#REF!</v>
      </c>
      <c r="T20" s="233" t="e">
        <f>#REF!/#REF!</f>
        <v>#REF!</v>
      </c>
      <c r="U20" s="234" t="e">
        <f>#REF!/#REF!</f>
        <v>#REF!</v>
      </c>
      <c r="V20" s="233" t="e">
        <f>#REF!/#REF!</f>
        <v>#REF!</v>
      </c>
      <c r="W20" s="234" t="e">
        <f>#REF!/#REF!</f>
        <v>#REF!</v>
      </c>
      <c r="X20" s="233" t="e">
        <f>#REF!/#REF!</f>
        <v>#REF!</v>
      </c>
      <c r="Y20" s="233" t="e">
        <f>#REF!/#REF!</f>
        <v>#REF!</v>
      </c>
    </row>
    <row r="21" spans="1:25">
      <c r="A21" s="402" t="s">
        <v>589</v>
      </c>
      <c r="B21" s="240" t="e">
        <f>#REF!/#REF!</f>
        <v>#REF!</v>
      </c>
      <c r="C21" s="241" t="e">
        <f>#REF!/#REF!</f>
        <v>#REF!</v>
      </c>
      <c r="D21" s="240" t="e">
        <f>#REF!/#REF!</f>
        <v>#REF!</v>
      </c>
      <c r="E21" s="241" t="e">
        <f>#REF!/#REF!</f>
        <v>#REF!</v>
      </c>
      <c r="F21" s="242" t="e">
        <f>#REF!/#REF!</f>
        <v>#REF!</v>
      </c>
      <c r="G21" s="243" t="e">
        <f>#REF!/#REF!</f>
        <v>#REF!</v>
      </c>
      <c r="H21" s="244" t="e">
        <f>#REF!/#REF!</f>
        <v>#REF!</v>
      </c>
      <c r="I21" s="245" t="e">
        <f>#REF!/#REF!</f>
        <v>#REF!</v>
      </c>
      <c r="J21" s="244" t="e">
        <f>#REF!/#REF!</f>
        <v>#REF!</v>
      </c>
      <c r="K21" s="245" t="e">
        <f>#REF!/#REF!</f>
        <v>#REF!</v>
      </c>
      <c r="L21" s="244" t="e">
        <f>#REF!/#REF!</f>
        <v>#REF!</v>
      </c>
      <c r="M21" s="504" t="e">
        <f>#REF!/#REF!</f>
        <v>#REF!</v>
      </c>
      <c r="N21" s="240" t="e">
        <f>#REF!/#REF!</f>
        <v>#REF!</v>
      </c>
      <c r="O21" s="241" t="e">
        <f>#REF!/#REF!</f>
        <v>#REF!</v>
      </c>
      <c r="P21" s="240" t="e">
        <f>#REF!/#REF!</f>
        <v>#REF!</v>
      </c>
      <c r="Q21" s="241" t="e">
        <f>#REF!/#REF!</f>
        <v>#REF!</v>
      </c>
      <c r="R21" s="242" t="e">
        <f>#REF!/#REF!</f>
        <v>#REF!</v>
      </c>
      <c r="S21" s="243" t="e">
        <f>#REF!/#REF!</f>
        <v>#REF!</v>
      </c>
      <c r="T21" s="242" t="e">
        <f>#REF!/#REF!</f>
        <v>#REF!</v>
      </c>
      <c r="U21" s="243" t="e">
        <f>#REF!/#REF!</f>
        <v>#REF!</v>
      </c>
      <c r="V21" s="242" t="e">
        <f>#REF!/#REF!</f>
        <v>#REF!</v>
      </c>
      <c r="W21" s="243" t="e">
        <f>#REF!/#REF!</f>
        <v>#REF!</v>
      </c>
      <c r="X21" s="242" t="e">
        <f>#REF!/#REF!</f>
        <v>#REF!</v>
      </c>
      <c r="Y21" s="242" t="e">
        <f>#REF!/#REF!</f>
        <v>#REF!</v>
      </c>
    </row>
    <row r="22" spans="1:25">
      <c r="A22" s="292" t="s">
        <v>590</v>
      </c>
      <c r="B22" s="231" t="e">
        <f>#REF!/#REF!</f>
        <v>#REF!</v>
      </c>
      <c r="C22" s="232" t="e">
        <f>#REF!/#REF!</f>
        <v>#REF!</v>
      </c>
      <c r="D22" s="231" t="e">
        <f>#REF!/#REF!</f>
        <v>#REF!</v>
      </c>
      <c r="E22" s="232" t="e">
        <f>#REF!/#REF!</f>
        <v>#REF!</v>
      </c>
      <c r="F22" s="233" t="e">
        <f>#REF!/#REF!</f>
        <v>#REF!</v>
      </c>
      <c r="G22" s="234" t="e">
        <f>#REF!/#REF!</f>
        <v>#REF!</v>
      </c>
      <c r="H22" s="235" t="e">
        <f>#REF!/#REF!</f>
        <v>#REF!</v>
      </c>
      <c r="I22" s="239" t="e">
        <f>#REF!/#REF!</f>
        <v>#REF!</v>
      </c>
      <c r="J22" s="235" t="e">
        <f>#REF!/#REF!</f>
        <v>#REF!</v>
      </c>
      <c r="K22" s="239" t="e">
        <f>#REF!/#REF!</f>
        <v>#REF!</v>
      </c>
      <c r="L22" s="235" t="e">
        <f>#REF!/#REF!</f>
        <v>#REF!</v>
      </c>
      <c r="M22" s="503" t="e">
        <f>#REF!/#REF!</f>
        <v>#REF!</v>
      </c>
      <c r="N22" s="231" t="e">
        <f>#REF!/#REF!</f>
        <v>#REF!</v>
      </c>
      <c r="O22" s="232" t="e">
        <f>#REF!/#REF!</f>
        <v>#REF!</v>
      </c>
      <c r="P22" s="231" t="e">
        <f>#REF!/#REF!</f>
        <v>#REF!</v>
      </c>
      <c r="Q22" s="232" t="e">
        <f>#REF!/#REF!</f>
        <v>#REF!</v>
      </c>
      <c r="R22" s="233" t="e">
        <f>#REF!/#REF!</f>
        <v>#REF!</v>
      </c>
      <c r="S22" s="234" t="e">
        <f>#REF!/#REF!</f>
        <v>#REF!</v>
      </c>
      <c r="T22" s="233" t="e">
        <f>#REF!/#REF!</f>
        <v>#REF!</v>
      </c>
      <c r="U22" s="234" t="e">
        <f>#REF!/#REF!</f>
        <v>#REF!</v>
      </c>
      <c r="V22" s="233" t="e">
        <f>#REF!/#REF!</f>
        <v>#REF!</v>
      </c>
      <c r="W22" s="234" t="e">
        <f>#REF!/#REF!</f>
        <v>#REF!</v>
      </c>
      <c r="X22" s="233" t="e">
        <f>#REF!/#REF!</f>
        <v>#REF!</v>
      </c>
      <c r="Y22" s="233" t="e">
        <f>#REF!/#REF!</f>
        <v>#REF!</v>
      </c>
    </row>
    <row r="23" spans="1:25">
      <c r="A23" s="292" t="s">
        <v>591</v>
      </c>
      <c r="B23" s="231" t="e">
        <f>#REF!/#REF!</f>
        <v>#REF!</v>
      </c>
      <c r="C23" s="232" t="e">
        <f>#REF!/#REF!</f>
        <v>#REF!</v>
      </c>
      <c r="D23" s="231" t="e">
        <f>#REF!/#REF!</f>
        <v>#REF!</v>
      </c>
      <c r="E23" s="232" t="e">
        <f>#REF!/#REF!</f>
        <v>#REF!</v>
      </c>
      <c r="F23" s="233" t="e">
        <f>#REF!/#REF!</f>
        <v>#REF!</v>
      </c>
      <c r="G23" s="234" t="e">
        <f>#REF!/#REF!</f>
        <v>#REF!</v>
      </c>
      <c r="H23" s="235" t="e">
        <f>#REF!/#REF!</f>
        <v>#REF!</v>
      </c>
      <c r="I23" s="239" t="e">
        <f>#REF!/#REF!</f>
        <v>#REF!</v>
      </c>
      <c r="J23" s="235" t="e">
        <f>#REF!/#REF!</f>
        <v>#REF!</v>
      </c>
      <c r="K23" s="239" t="e">
        <f>#REF!/#REF!</f>
        <v>#REF!</v>
      </c>
      <c r="L23" s="235" t="e">
        <f>#REF!/#REF!</f>
        <v>#REF!</v>
      </c>
      <c r="M23" s="503" t="e">
        <f>#REF!/#REF!</f>
        <v>#REF!</v>
      </c>
      <c r="N23" s="231" t="e">
        <f>#REF!/#REF!</f>
        <v>#REF!</v>
      </c>
      <c r="O23" s="232" t="e">
        <f>#REF!/#REF!</f>
        <v>#REF!</v>
      </c>
      <c r="P23" s="231" t="e">
        <f>#REF!/#REF!</f>
        <v>#REF!</v>
      </c>
      <c r="Q23" s="232" t="e">
        <f>#REF!/#REF!</f>
        <v>#REF!</v>
      </c>
      <c r="R23" s="233" t="e">
        <f>#REF!/#REF!</f>
        <v>#REF!</v>
      </c>
      <c r="S23" s="234" t="e">
        <f>#REF!/#REF!</f>
        <v>#REF!</v>
      </c>
      <c r="T23" s="233" t="e">
        <f>#REF!/#REF!</f>
        <v>#REF!</v>
      </c>
      <c r="U23" s="234" t="e">
        <f>#REF!/#REF!</f>
        <v>#REF!</v>
      </c>
      <c r="V23" s="233" t="e">
        <f>#REF!/#REF!</f>
        <v>#REF!</v>
      </c>
      <c r="W23" s="234" t="e">
        <f>#REF!/#REF!</f>
        <v>#REF!</v>
      </c>
      <c r="X23" s="233" t="e">
        <f>#REF!/#REF!</f>
        <v>#REF!</v>
      </c>
      <c r="Y23" s="233" t="e">
        <f>#REF!/#REF!</f>
        <v>#REF!</v>
      </c>
    </row>
    <row r="24" spans="1:25">
      <c r="A24" s="292" t="s">
        <v>592</v>
      </c>
      <c r="B24" s="231" t="e">
        <f>#REF!/#REF!</f>
        <v>#REF!</v>
      </c>
      <c r="C24" s="232" t="e">
        <f>#REF!/#REF!</f>
        <v>#REF!</v>
      </c>
      <c r="D24" s="231" t="e">
        <f>#REF!/#REF!</f>
        <v>#REF!</v>
      </c>
      <c r="E24" s="232" t="e">
        <f>#REF!/#REF!</f>
        <v>#REF!</v>
      </c>
      <c r="F24" s="233" t="e">
        <f>#REF!/#REF!</f>
        <v>#REF!</v>
      </c>
      <c r="G24" s="234" t="e">
        <f>#REF!/#REF!</f>
        <v>#REF!</v>
      </c>
      <c r="H24" s="235" t="e">
        <f>#REF!/#REF!</f>
        <v>#REF!</v>
      </c>
      <c r="I24" s="239" t="e">
        <f>#REF!/#REF!</f>
        <v>#REF!</v>
      </c>
      <c r="J24" s="235" t="e">
        <f>#REF!/#REF!</f>
        <v>#REF!</v>
      </c>
      <c r="K24" s="239" t="e">
        <f>#REF!/#REF!</f>
        <v>#REF!</v>
      </c>
      <c r="L24" s="235" t="e">
        <f>#REF!/#REF!</f>
        <v>#REF!</v>
      </c>
      <c r="M24" s="503" t="e">
        <f>#REF!/#REF!</f>
        <v>#REF!</v>
      </c>
      <c r="N24" s="231" t="e">
        <f>#REF!/#REF!</f>
        <v>#REF!</v>
      </c>
      <c r="O24" s="232" t="e">
        <f>#REF!/#REF!</f>
        <v>#REF!</v>
      </c>
      <c r="P24" s="231" t="e">
        <f>#REF!/#REF!</f>
        <v>#REF!</v>
      </c>
      <c r="Q24" s="232" t="e">
        <f>#REF!/#REF!</f>
        <v>#REF!</v>
      </c>
      <c r="R24" s="233" t="e">
        <f>#REF!/#REF!</f>
        <v>#REF!</v>
      </c>
      <c r="S24" s="234" t="e">
        <f>#REF!/#REF!</f>
        <v>#REF!</v>
      </c>
      <c r="T24" s="233" t="e">
        <f>#REF!/#REF!</f>
        <v>#REF!</v>
      </c>
      <c r="U24" s="234" t="e">
        <f>#REF!/#REF!</f>
        <v>#REF!</v>
      </c>
      <c r="V24" s="233" t="e">
        <f>#REF!/#REF!</f>
        <v>#REF!</v>
      </c>
      <c r="W24" s="234" t="e">
        <f>#REF!/#REF!</f>
        <v>#REF!</v>
      </c>
      <c r="X24" s="233" t="e">
        <f>#REF!/#REF!</f>
        <v>#REF!</v>
      </c>
      <c r="Y24" s="233" t="e">
        <f>#REF!/#REF!</f>
        <v>#REF!</v>
      </c>
    </row>
    <row r="25" spans="1:25">
      <c r="A25" s="292" t="s">
        <v>593</v>
      </c>
      <c r="B25" s="231" t="e">
        <f>#REF!/#REF!</f>
        <v>#REF!</v>
      </c>
      <c r="C25" s="232" t="e">
        <f>#REF!/#REF!</f>
        <v>#REF!</v>
      </c>
      <c r="D25" s="231" t="e">
        <f>#REF!/#REF!</f>
        <v>#REF!</v>
      </c>
      <c r="E25" s="232" t="e">
        <f>#REF!/#REF!</f>
        <v>#REF!</v>
      </c>
      <c r="F25" s="233" t="e">
        <f>#REF!/#REF!</f>
        <v>#REF!</v>
      </c>
      <c r="G25" s="234" t="e">
        <f>#REF!/#REF!</f>
        <v>#REF!</v>
      </c>
      <c r="H25" s="235" t="e">
        <f>#REF!/#REF!</f>
        <v>#REF!</v>
      </c>
      <c r="I25" s="239" t="e">
        <f>#REF!/#REF!</f>
        <v>#REF!</v>
      </c>
      <c r="J25" s="235" t="e">
        <f>#REF!/#REF!</f>
        <v>#REF!</v>
      </c>
      <c r="K25" s="239" t="e">
        <f>#REF!/#REF!</f>
        <v>#REF!</v>
      </c>
      <c r="L25" s="235" t="e">
        <f>#REF!/#REF!</f>
        <v>#REF!</v>
      </c>
      <c r="M25" s="503" t="e">
        <f>#REF!/#REF!</f>
        <v>#REF!</v>
      </c>
      <c r="N25" s="231" t="e">
        <f>#REF!/#REF!</f>
        <v>#REF!</v>
      </c>
      <c r="O25" s="232" t="e">
        <f>#REF!/#REF!</f>
        <v>#REF!</v>
      </c>
      <c r="P25" s="231" t="e">
        <f>#REF!/#REF!</f>
        <v>#REF!</v>
      </c>
      <c r="Q25" s="232" t="e">
        <f>#REF!/#REF!</f>
        <v>#REF!</v>
      </c>
      <c r="R25" s="233" t="e">
        <f>#REF!/#REF!</f>
        <v>#REF!</v>
      </c>
      <c r="S25" s="234" t="e">
        <f>#REF!/#REF!</f>
        <v>#REF!</v>
      </c>
      <c r="T25" s="233" t="e">
        <f>#REF!/#REF!</f>
        <v>#REF!</v>
      </c>
      <c r="U25" s="234" t="e">
        <f>#REF!/#REF!</f>
        <v>#REF!</v>
      </c>
      <c r="V25" s="233" t="e">
        <f>#REF!/#REF!</f>
        <v>#REF!</v>
      </c>
      <c r="W25" s="234" t="e">
        <f>#REF!/#REF!</f>
        <v>#REF!</v>
      </c>
      <c r="X25" s="233" t="e">
        <f>#REF!/#REF!</f>
        <v>#REF!</v>
      </c>
      <c r="Y25" s="233" t="e">
        <f>#REF!/#REF!</f>
        <v>#REF!</v>
      </c>
    </row>
    <row r="26" spans="1:25">
      <c r="A26" s="402" t="s">
        <v>594</v>
      </c>
      <c r="B26" s="240" t="e">
        <f>#REF!/#REF!</f>
        <v>#REF!</v>
      </c>
      <c r="C26" s="241" t="e">
        <f>#REF!/#REF!</f>
        <v>#REF!</v>
      </c>
      <c r="D26" s="240" t="e">
        <f>#REF!/#REF!</f>
        <v>#REF!</v>
      </c>
      <c r="E26" s="241" t="e">
        <f>#REF!/#REF!</f>
        <v>#REF!</v>
      </c>
      <c r="F26" s="242" t="e">
        <f>#REF!/#REF!</f>
        <v>#REF!</v>
      </c>
      <c r="G26" s="243" t="e">
        <f>#REF!/#REF!</f>
        <v>#REF!</v>
      </c>
      <c r="H26" s="244" t="e">
        <f>#REF!/#REF!</f>
        <v>#REF!</v>
      </c>
      <c r="I26" s="245" t="e">
        <f>#REF!/#REF!</f>
        <v>#REF!</v>
      </c>
      <c r="J26" s="244" t="e">
        <f>#REF!/#REF!</f>
        <v>#REF!</v>
      </c>
      <c r="K26" s="245" t="e">
        <f>#REF!/#REF!</f>
        <v>#REF!</v>
      </c>
      <c r="L26" s="244" t="e">
        <f>#REF!/#REF!</f>
        <v>#REF!</v>
      </c>
      <c r="M26" s="504" t="e">
        <f>#REF!/#REF!</f>
        <v>#REF!</v>
      </c>
      <c r="N26" s="240" t="e">
        <f>#REF!/#REF!</f>
        <v>#REF!</v>
      </c>
      <c r="O26" s="241" t="e">
        <f>#REF!/#REF!</f>
        <v>#REF!</v>
      </c>
      <c r="P26" s="240" t="e">
        <f>#REF!/#REF!</f>
        <v>#REF!</v>
      </c>
      <c r="Q26" s="241" t="e">
        <f>#REF!/#REF!</f>
        <v>#REF!</v>
      </c>
      <c r="R26" s="242" t="e">
        <f>#REF!/#REF!</f>
        <v>#REF!</v>
      </c>
      <c r="S26" s="243" t="e">
        <f>#REF!/#REF!</f>
        <v>#REF!</v>
      </c>
      <c r="T26" s="242" t="e">
        <f>#REF!/#REF!</f>
        <v>#REF!</v>
      </c>
      <c r="U26" s="243" t="e">
        <f>#REF!/#REF!</f>
        <v>#REF!</v>
      </c>
      <c r="V26" s="242" t="e">
        <f>#REF!/#REF!</f>
        <v>#REF!</v>
      </c>
      <c r="W26" s="243" t="e">
        <f>#REF!/#REF!</f>
        <v>#REF!</v>
      </c>
      <c r="X26" s="242" t="e">
        <f>#REF!/#REF!</f>
        <v>#REF!</v>
      </c>
      <c r="Y26" s="242" t="e">
        <f>#REF!/#REF!</f>
        <v>#REF!</v>
      </c>
    </row>
    <row r="27" spans="1:25">
      <c r="A27" s="292" t="s">
        <v>595</v>
      </c>
      <c r="B27" s="231" t="e">
        <f>#REF!/#REF!</f>
        <v>#REF!</v>
      </c>
      <c r="C27" s="232" t="e">
        <f>#REF!/#REF!</f>
        <v>#REF!</v>
      </c>
      <c r="D27" s="231" t="e">
        <f>#REF!/#REF!</f>
        <v>#REF!</v>
      </c>
      <c r="E27" s="232" t="e">
        <f>#REF!/#REF!</f>
        <v>#REF!</v>
      </c>
      <c r="F27" s="233" t="e">
        <f>#REF!/#REF!</f>
        <v>#REF!</v>
      </c>
      <c r="G27" s="234" t="e">
        <f>#REF!/#REF!</f>
        <v>#REF!</v>
      </c>
      <c r="H27" s="235" t="e">
        <f>#REF!/#REF!</f>
        <v>#REF!</v>
      </c>
      <c r="I27" s="239" t="e">
        <f>#REF!/#REF!</f>
        <v>#REF!</v>
      </c>
      <c r="J27" s="235" t="e">
        <f>#REF!/#REF!</f>
        <v>#REF!</v>
      </c>
      <c r="K27" s="239" t="e">
        <f>#REF!/#REF!</f>
        <v>#REF!</v>
      </c>
      <c r="L27" s="235" t="e">
        <f>#REF!/#REF!</f>
        <v>#REF!</v>
      </c>
      <c r="M27" s="503" t="e">
        <f>#REF!/#REF!</f>
        <v>#REF!</v>
      </c>
      <c r="N27" s="231" t="e">
        <f>#REF!/#REF!</f>
        <v>#REF!</v>
      </c>
      <c r="O27" s="232" t="e">
        <f>#REF!/#REF!</f>
        <v>#REF!</v>
      </c>
      <c r="P27" s="231" t="e">
        <f>#REF!/#REF!</f>
        <v>#REF!</v>
      </c>
      <c r="Q27" s="232" t="e">
        <f>#REF!/#REF!</f>
        <v>#REF!</v>
      </c>
      <c r="R27" s="233" t="e">
        <f>#REF!/#REF!</f>
        <v>#REF!</v>
      </c>
      <c r="S27" s="234" t="e">
        <f>#REF!/#REF!</f>
        <v>#REF!</v>
      </c>
      <c r="T27" s="233" t="e">
        <f>#REF!/#REF!</f>
        <v>#REF!</v>
      </c>
      <c r="U27" s="234" t="e">
        <f>#REF!/#REF!</f>
        <v>#REF!</v>
      </c>
      <c r="V27" s="233" t="e">
        <f>#REF!/#REF!</f>
        <v>#REF!</v>
      </c>
      <c r="W27" s="234" t="e">
        <f>#REF!/#REF!</f>
        <v>#REF!</v>
      </c>
      <c r="X27" s="233" t="e">
        <f>#REF!/#REF!</f>
        <v>#REF!</v>
      </c>
      <c r="Y27" s="233" t="e">
        <f>#REF!/#REF!</f>
        <v>#REF!</v>
      </c>
    </row>
    <row r="28" spans="1:25">
      <c r="A28" s="292" t="s">
        <v>596</v>
      </c>
      <c r="B28" s="231" t="e">
        <f>#REF!/#REF!</f>
        <v>#REF!</v>
      </c>
      <c r="C28" s="232" t="e">
        <f>#REF!/#REF!</f>
        <v>#REF!</v>
      </c>
      <c r="D28" s="231" t="e">
        <f>#REF!/#REF!</f>
        <v>#REF!</v>
      </c>
      <c r="E28" s="232" t="e">
        <f>#REF!/#REF!</f>
        <v>#REF!</v>
      </c>
      <c r="F28" s="233" t="e">
        <f>#REF!/#REF!</f>
        <v>#REF!</v>
      </c>
      <c r="G28" s="234" t="e">
        <f>#REF!/#REF!</f>
        <v>#REF!</v>
      </c>
      <c r="H28" s="235" t="e">
        <f>#REF!/#REF!</f>
        <v>#REF!</v>
      </c>
      <c r="I28" s="239" t="e">
        <f>#REF!/#REF!</f>
        <v>#REF!</v>
      </c>
      <c r="J28" s="235" t="e">
        <f>#REF!/#REF!</f>
        <v>#REF!</v>
      </c>
      <c r="K28" s="239" t="e">
        <f>#REF!/#REF!</f>
        <v>#REF!</v>
      </c>
      <c r="L28" s="235" t="e">
        <f>#REF!/#REF!</f>
        <v>#REF!</v>
      </c>
      <c r="M28" s="503" t="e">
        <f>#REF!/#REF!</f>
        <v>#REF!</v>
      </c>
      <c r="N28" s="231" t="e">
        <f>#REF!/#REF!</f>
        <v>#REF!</v>
      </c>
      <c r="O28" s="232" t="e">
        <f>#REF!/#REF!</f>
        <v>#REF!</v>
      </c>
      <c r="P28" s="231" t="e">
        <f>#REF!/#REF!</f>
        <v>#REF!</v>
      </c>
      <c r="Q28" s="232" t="e">
        <f>#REF!/#REF!</f>
        <v>#REF!</v>
      </c>
      <c r="R28" s="233" t="e">
        <f>#REF!/#REF!</f>
        <v>#REF!</v>
      </c>
      <c r="S28" s="234" t="e">
        <f>#REF!/#REF!</f>
        <v>#REF!</v>
      </c>
      <c r="T28" s="233" t="e">
        <f>#REF!/#REF!</f>
        <v>#REF!</v>
      </c>
      <c r="U28" s="234" t="e">
        <f>#REF!/#REF!</f>
        <v>#REF!</v>
      </c>
      <c r="V28" s="233" t="e">
        <f>#REF!/#REF!</f>
        <v>#REF!</v>
      </c>
      <c r="W28" s="234" t="e">
        <f>#REF!/#REF!</f>
        <v>#REF!</v>
      </c>
      <c r="X28" s="233" t="e">
        <f>#REF!/#REF!</f>
        <v>#REF!</v>
      </c>
      <c r="Y28" s="233" t="e">
        <f>#REF!/#REF!</f>
        <v>#REF!</v>
      </c>
    </row>
    <row r="29" spans="1:25">
      <c r="A29" s="292" t="s">
        <v>597</v>
      </c>
      <c r="B29" s="231" t="e">
        <f>#REF!/#REF!</f>
        <v>#REF!</v>
      </c>
      <c r="C29" s="232" t="e">
        <f>#REF!/#REF!</f>
        <v>#REF!</v>
      </c>
      <c r="D29" s="231" t="e">
        <f>#REF!/#REF!</f>
        <v>#REF!</v>
      </c>
      <c r="E29" s="232" t="e">
        <f>#REF!/#REF!</f>
        <v>#REF!</v>
      </c>
      <c r="F29" s="233" t="e">
        <f>#REF!/#REF!</f>
        <v>#REF!</v>
      </c>
      <c r="G29" s="234" t="e">
        <f>#REF!/#REF!</f>
        <v>#REF!</v>
      </c>
      <c r="H29" s="235" t="e">
        <f>#REF!/#REF!</f>
        <v>#REF!</v>
      </c>
      <c r="I29" s="239" t="e">
        <f>#REF!/#REF!</f>
        <v>#REF!</v>
      </c>
      <c r="J29" s="235" t="e">
        <f>#REF!/#REF!</f>
        <v>#REF!</v>
      </c>
      <c r="K29" s="239" t="e">
        <f>#REF!/#REF!</f>
        <v>#REF!</v>
      </c>
      <c r="L29" s="235" t="e">
        <f>#REF!/#REF!</f>
        <v>#REF!</v>
      </c>
      <c r="M29" s="503" t="e">
        <f>#REF!/#REF!</f>
        <v>#REF!</v>
      </c>
      <c r="N29" s="231" t="e">
        <f>#REF!/#REF!</f>
        <v>#REF!</v>
      </c>
      <c r="O29" s="232" t="e">
        <f>#REF!/#REF!</f>
        <v>#REF!</v>
      </c>
      <c r="P29" s="231" t="e">
        <f>#REF!/#REF!</f>
        <v>#REF!</v>
      </c>
      <c r="Q29" s="232" t="e">
        <f>#REF!/#REF!</f>
        <v>#REF!</v>
      </c>
      <c r="R29" s="233" t="e">
        <f>#REF!/#REF!</f>
        <v>#REF!</v>
      </c>
      <c r="S29" s="234" t="e">
        <f>#REF!/#REF!</f>
        <v>#REF!</v>
      </c>
      <c r="T29" s="233" t="e">
        <f>#REF!/#REF!</f>
        <v>#REF!</v>
      </c>
      <c r="U29" s="234" t="e">
        <f>#REF!/#REF!</f>
        <v>#REF!</v>
      </c>
      <c r="V29" s="233" t="e">
        <f>#REF!/#REF!</f>
        <v>#REF!</v>
      </c>
      <c r="W29" s="234" t="e">
        <f>#REF!/#REF!</f>
        <v>#REF!</v>
      </c>
      <c r="X29" s="233" t="e">
        <f>#REF!/#REF!</f>
        <v>#REF!</v>
      </c>
      <c r="Y29" s="233" t="e">
        <f>#REF!/#REF!</f>
        <v>#REF!</v>
      </c>
    </row>
    <row r="30" spans="1:25">
      <c r="A30" s="292" t="s">
        <v>598</v>
      </c>
      <c r="B30" s="231" t="e">
        <f>#REF!/#REF!</f>
        <v>#REF!</v>
      </c>
      <c r="C30" s="232" t="e">
        <f>#REF!/#REF!</f>
        <v>#REF!</v>
      </c>
      <c r="D30" s="231" t="e">
        <f>#REF!/#REF!</f>
        <v>#REF!</v>
      </c>
      <c r="E30" s="232" t="e">
        <f>#REF!/#REF!</f>
        <v>#REF!</v>
      </c>
      <c r="F30" s="233" t="e">
        <f>#REF!/#REF!</f>
        <v>#REF!</v>
      </c>
      <c r="G30" s="234" t="e">
        <f>#REF!/#REF!</f>
        <v>#REF!</v>
      </c>
      <c r="H30" s="235" t="e">
        <f>#REF!/#REF!</f>
        <v>#REF!</v>
      </c>
      <c r="I30" s="239" t="e">
        <f>#REF!/#REF!</f>
        <v>#REF!</v>
      </c>
      <c r="J30" s="235" t="e">
        <f>#REF!/#REF!</f>
        <v>#REF!</v>
      </c>
      <c r="K30" s="239" t="e">
        <f>#REF!/#REF!</f>
        <v>#REF!</v>
      </c>
      <c r="L30" s="235" t="e">
        <f>#REF!/#REF!</f>
        <v>#REF!</v>
      </c>
      <c r="M30" s="503" t="e">
        <f>#REF!/#REF!</f>
        <v>#REF!</v>
      </c>
      <c r="N30" s="231" t="e">
        <f>#REF!/#REF!</f>
        <v>#REF!</v>
      </c>
      <c r="O30" s="232" t="e">
        <f>#REF!/#REF!</f>
        <v>#REF!</v>
      </c>
      <c r="P30" s="231" t="e">
        <f>#REF!/#REF!</f>
        <v>#REF!</v>
      </c>
      <c r="Q30" s="232" t="e">
        <f>#REF!/#REF!</f>
        <v>#REF!</v>
      </c>
      <c r="R30" s="233" t="e">
        <f>#REF!/#REF!</f>
        <v>#REF!</v>
      </c>
      <c r="S30" s="234" t="e">
        <f>#REF!/#REF!</f>
        <v>#REF!</v>
      </c>
      <c r="T30" s="233" t="e">
        <f>#REF!/#REF!</f>
        <v>#REF!</v>
      </c>
      <c r="U30" s="234" t="e">
        <f>#REF!/#REF!</f>
        <v>#REF!</v>
      </c>
      <c r="V30" s="233" t="e">
        <f>#REF!/#REF!</f>
        <v>#REF!</v>
      </c>
      <c r="W30" s="234" t="e">
        <f>#REF!/#REF!</f>
        <v>#REF!</v>
      </c>
      <c r="X30" s="233" t="e">
        <f>#REF!/#REF!</f>
        <v>#REF!</v>
      </c>
      <c r="Y30" s="233" t="e">
        <f>#REF!/#REF!</f>
        <v>#REF!</v>
      </c>
    </row>
    <row r="31" spans="1:25">
      <c r="A31" s="402" t="s">
        <v>599</v>
      </c>
      <c r="B31" s="240" t="e">
        <f>#REF!/#REF!</f>
        <v>#REF!</v>
      </c>
      <c r="C31" s="241" t="e">
        <f>#REF!/#REF!</f>
        <v>#REF!</v>
      </c>
      <c r="D31" s="240" t="e">
        <f>#REF!/#REF!</f>
        <v>#REF!</v>
      </c>
      <c r="E31" s="241" t="e">
        <f>#REF!/#REF!</f>
        <v>#REF!</v>
      </c>
      <c r="F31" s="242" t="e">
        <f>#REF!/#REF!</f>
        <v>#REF!</v>
      </c>
      <c r="G31" s="243" t="e">
        <f>#REF!/#REF!</f>
        <v>#REF!</v>
      </c>
      <c r="H31" s="244" t="e">
        <f>#REF!/#REF!</f>
        <v>#REF!</v>
      </c>
      <c r="I31" s="245" t="e">
        <f>#REF!/#REF!</f>
        <v>#REF!</v>
      </c>
      <c r="J31" s="244" t="e">
        <f>#REF!/#REF!</f>
        <v>#REF!</v>
      </c>
      <c r="K31" s="245" t="e">
        <f>#REF!/#REF!</f>
        <v>#REF!</v>
      </c>
      <c r="L31" s="244" t="e">
        <f>#REF!/#REF!</f>
        <v>#REF!</v>
      </c>
      <c r="M31" s="504" t="e">
        <f>#REF!/#REF!</f>
        <v>#REF!</v>
      </c>
      <c r="N31" s="240" t="e">
        <f>#REF!/#REF!</f>
        <v>#REF!</v>
      </c>
      <c r="O31" s="241" t="e">
        <f>#REF!/#REF!</f>
        <v>#REF!</v>
      </c>
      <c r="P31" s="240" t="e">
        <f>#REF!/#REF!</f>
        <v>#REF!</v>
      </c>
      <c r="Q31" s="241" t="e">
        <f>#REF!/#REF!</f>
        <v>#REF!</v>
      </c>
      <c r="R31" s="242" t="e">
        <f>#REF!/#REF!</f>
        <v>#REF!</v>
      </c>
      <c r="S31" s="243" t="e">
        <f>#REF!/#REF!</f>
        <v>#REF!</v>
      </c>
      <c r="T31" s="242" t="e">
        <f>#REF!/#REF!</f>
        <v>#REF!</v>
      </c>
      <c r="U31" s="243" t="e">
        <f>#REF!/#REF!</f>
        <v>#REF!</v>
      </c>
      <c r="V31" s="242" t="e">
        <f>#REF!/#REF!</f>
        <v>#REF!</v>
      </c>
      <c r="W31" s="243" t="e">
        <f>#REF!/#REF!</f>
        <v>#REF!</v>
      </c>
      <c r="X31" s="242" t="e">
        <f>#REF!/#REF!</f>
        <v>#REF!</v>
      </c>
      <c r="Y31" s="242" t="e">
        <f>#REF!/#REF!</f>
        <v>#REF!</v>
      </c>
    </row>
    <row r="32" spans="1:25">
      <c r="A32" s="292" t="s">
        <v>600</v>
      </c>
      <c r="B32" s="231" t="e">
        <f>#REF!/#REF!</f>
        <v>#REF!</v>
      </c>
      <c r="C32" s="232" t="e">
        <f>#REF!/#REF!</f>
        <v>#REF!</v>
      </c>
      <c r="D32" s="231" t="e">
        <f>#REF!/#REF!</f>
        <v>#REF!</v>
      </c>
      <c r="E32" s="232" t="e">
        <f>#REF!/#REF!</f>
        <v>#REF!</v>
      </c>
      <c r="F32" s="233" t="e">
        <f>#REF!/#REF!</f>
        <v>#REF!</v>
      </c>
      <c r="G32" s="234" t="e">
        <f>#REF!/#REF!</f>
        <v>#REF!</v>
      </c>
      <c r="H32" s="235" t="e">
        <f>#REF!/#REF!</f>
        <v>#REF!</v>
      </c>
      <c r="I32" s="239" t="e">
        <f>#REF!/#REF!</f>
        <v>#REF!</v>
      </c>
      <c r="J32" s="235" t="e">
        <f>#REF!/#REF!</f>
        <v>#REF!</v>
      </c>
      <c r="K32" s="239" t="e">
        <f>#REF!/#REF!</f>
        <v>#REF!</v>
      </c>
      <c r="L32" s="235" t="e">
        <f>#REF!/#REF!</f>
        <v>#REF!</v>
      </c>
      <c r="M32" s="503" t="e">
        <f>#REF!/#REF!</f>
        <v>#REF!</v>
      </c>
      <c r="N32" s="231" t="e">
        <f>#REF!/#REF!</f>
        <v>#REF!</v>
      </c>
      <c r="O32" s="232" t="e">
        <f>#REF!/#REF!</f>
        <v>#REF!</v>
      </c>
      <c r="P32" s="231" t="e">
        <f>#REF!/#REF!</f>
        <v>#REF!</v>
      </c>
      <c r="Q32" s="232" t="e">
        <f>#REF!/#REF!</f>
        <v>#REF!</v>
      </c>
      <c r="R32" s="233" t="e">
        <f>#REF!/#REF!</f>
        <v>#REF!</v>
      </c>
      <c r="S32" s="234" t="e">
        <f>#REF!/#REF!</f>
        <v>#REF!</v>
      </c>
      <c r="T32" s="233" t="e">
        <f>#REF!/#REF!</f>
        <v>#REF!</v>
      </c>
      <c r="U32" s="234" t="e">
        <f>#REF!/#REF!</f>
        <v>#REF!</v>
      </c>
      <c r="V32" s="233" t="e">
        <f>#REF!/#REF!</f>
        <v>#REF!</v>
      </c>
      <c r="W32" s="234" t="e">
        <f>#REF!/#REF!</f>
        <v>#REF!</v>
      </c>
      <c r="X32" s="233" t="e">
        <f>#REF!/#REF!</f>
        <v>#REF!</v>
      </c>
      <c r="Y32" s="233" t="e">
        <f>#REF!/#REF!</f>
        <v>#REF!</v>
      </c>
    </row>
    <row r="33" spans="1:25">
      <c r="A33" s="292" t="s">
        <v>601</v>
      </c>
      <c r="B33" s="231" t="e">
        <f>#REF!/#REF!</f>
        <v>#REF!</v>
      </c>
      <c r="C33" s="232" t="e">
        <f>#REF!/#REF!</f>
        <v>#REF!</v>
      </c>
      <c r="D33" s="231" t="e">
        <f>#REF!/#REF!</f>
        <v>#REF!</v>
      </c>
      <c r="E33" s="232" t="e">
        <f>#REF!/#REF!</f>
        <v>#REF!</v>
      </c>
      <c r="F33" s="233" t="e">
        <f>#REF!/#REF!</f>
        <v>#REF!</v>
      </c>
      <c r="G33" s="234" t="e">
        <f>#REF!/#REF!</f>
        <v>#REF!</v>
      </c>
      <c r="H33" s="235" t="e">
        <f>#REF!/#REF!</f>
        <v>#REF!</v>
      </c>
      <c r="I33" s="239" t="e">
        <f>#REF!/#REF!</f>
        <v>#REF!</v>
      </c>
      <c r="J33" s="235" t="e">
        <f>#REF!/#REF!</f>
        <v>#REF!</v>
      </c>
      <c r="K33" s="239" t="e">
        <f>#REF!/#REF!</f>
        <v>#REF!</v>
      </c>
      <c r="L33" s="235" t="e">
        <f>#REF!/#REF!</f>
        <v>#REF!</v>
      </c>
      <c r="M33" s="503" t="e">
        <f>#REF!/#REF!</f>
        <v>#REF!</v>
      </c>
      <c r="N33" s="231" t="e">
        <f>#REF!/#REF!</f>
        <v>#REF!</v>
      </c>
      <c r="O33" s="232" t="e">
        <f>#REF!/#REF!</f>
        <v>#REF!</v>
      </c>
      <c r="P33" s="231" t="e">
        <f>#REF!/#REF!</f>
        <v>#REF!</v>
      </c>
      <c r="Q33" s="232" t="e">
        <f>#REF!/#REF!</f>
        <v>#REF!</v>
      </c>
      <c r="R33" s="233" t="e">
        <f>#REF!/#REF!</f>
        <v>#REF!</v>
      </c>
      <c r="S33" s="234" t="e">
        <f>#REF!/#REF!</f>
        <v>#REF!</v>
      </c>
      <c r="T33" s="233" t="e">
        <f>#REF!/#REF!</f>
        <v>#REF!</v>
      </c>
      <c r="U33" s="234" t="e">
        <f>#REF!/#REF!</f>
        <v>#REF!</v>
      </c>
      <c r="V33" s="233" t="e">
        <f>#REF!/#REF!</f>
        <v>#REF!</v>
      </c>
      <c r="W33" s="234" t="e">
        <f>#REF!/#REF!</f>
        <v>#REF!</v>
      </c>
      <c r="X33" s="233" t="e">
        <f>#REF!/#REF!</f>
        <v>#REF!</v>
      </c>
      <c r="Y33" s="233" t="e">
        <f>#REF!/#REF!</f>
        <v>#REF!</v>
      </c>
    </row>
    <row r="34" spans="1:25">
      <c r="A34" s="292" t="s">
        <v>602</v>
      </c>
      <c r="B34" s="231" t="e">
        <f>#REF!/#REF!</f>
        <v>#REF!</v>
      </c>
      <c r="C34" s="232" t="e">
        <f>#REF!/#REF!</f>
        <v>#REF!</v>
      </c>
      <c r="D34" s="231" t="e">
        <f>#REF!/#REF!</f>
        <v>#REF!</v>
      </c>
      <c r="E34" s="232" t="e">
        <f>#REF!/#REF!</f>
        <v>#REF!</v>
      </c>
      <c r="F34" s="233" t="e">
        <f>#REF!/#REF!</f>
        <v>#REF!</v>
      </c>
      <c r="G34" s="234" t="e">
        <f>#REF!/#REF!</f>
        <v>#REF!</v>
      </c>
      <c r="H34" s="235" t="e">
        <f>#REF!/#REF!</f>
        <v>#REF!</v>
      </c>
      <c r="I34" s="239" t="e">
        <f>#REF!/#REF!</f>
        <v>#REF!</v>
      </c>
      <c r="J34" s="235" t="e">
        <f>#REF!/#REF!</f>
        <v>#REF!</v>
      </c>
      <c r="K34" s="239" t="e">
        <f>#REF!/#REF!</f>
        <v>#REF!</v>
      </c>
      <c r="L34" s="235" t="e">
        <f>#REF!/#REF!</f>
        <v>#REF!</v>
      </c>
      <c r="M34" s="503" t="e">
        <f>#REF!/#REF!</f>
        <v>#REF!</v>
      </c>
      <c r="N34" s="231" t="e">
        <f>#REF!/#REF!</f>
        <v>#REF!</v>
      </c>
      <c r="O34" s="232" t="e">
        <f>#REF!/#REF!</f>
        <v>#REF!</v>
      </c>
      <c r="P34" s="231" t="e">
        <f>#REF!/#REF!</f>
        <v>#REF!</v>
      </c>
      <c r="Q34" s="232" t="e">
        <f>#REF!/#REF!</f>
        <v>#REF!</v>
      </c>
      <c r="R34" s="233" t="e">
        <f>#REF!/#REF!</f>
        <v>#REF!</v>
      </c>
      <c r="S34" s="234" t="e">
        <f>#REF!/#REF!</f>
        <v>#REF!</v>
      </c>
      <c r="T34" s="233" t="e">
        <f>#REF!/#REF!</f>
        <v>#REF!</v>
      </c>
      <c r="U34" s="234" t="e">
        <f>#REF!/#REF!</f>
        <v>#REF!</v>
      </c>
      <c r="V34" s="233" t="e">
        <f>#REF!/#REF!</f>
        <v>#REF!</v>
      </c>
      <c r="W34" s="234" t="e">
        <f>#REF!/#REF!</f>
        <v>#REF!</v>
      </c>
      <c r="X34" s="233" t="e">
        <f>#REF!/#REF!</f>
        <v>#REF!</v>
      </c>
      <c r="Y34" s="233" t="e">
        <f>#REF!/#REF!</f>
        <v>#REF!</v>
      </c>
    </row>
    <row r="35" spans="1:25">
      <c r="A35" s="292" t="s">
        <v>603</v>
      </c>
      <c r="B35" s="231" t="e">
        <f>#REF!/#REF!</f>
        <v>#REF!</v>
      </c>
      <c r="C35" s="232" t="e">
        <f>#REF!/#REF!</f>
        <v>#REF!</v>
      </c>
      <c r="D35" s="231" t="e">
        <f>#REF!/#REF!</f>
        <v>#REF!</v>
      </c>
      <c r="E35" s="232" t="e">
        <f>#REF!/#REF!</f>
        <v>#REF!</v>
      </c>
      <c r="F35" s="233" t="e">
        <f>#REF!/#REF!</f>
        <v>#REF!</v>
      </c>
      <c r="G35" s="234" t="e">
        <f>#REF!/#REF!</f>
        <v>#REF!</v>
      </c>
      <c r="H35" s="235" t="e">
        <f>#REF!/#REF!</f>
        <v>#REF!</v>
      </c>
      <c r="I35" s="239" t="e">
        <f>#REF!/#REF!</f>
        <v>#REF!</v>
      </c>
      <c r="J35" s="235" t="e">
        <f>#REF!/#REF!</f>
        <v>#REF!</v>
      </c>
      <c r="K35" s="239" t="e">
        <f>#REF!/#REF!</f>
        <v>#REF!</v>
      </c>
      <c r="L35" s="235" t="e">
        <f>#REF!/#REF!</f>
        <v>#REF!</v>
      </c>
      <c r="M35" s="503" t="e">
        <f>#REF!/#REF!</f>
        <v>#REF!</v>
      </c>
      <c r="N35" s="231" t="e">
        <f>#REF!/#REF!</f>
        <v>#REF!</v>
      </c>
      <c r="O35" s="232" t="e">
        <f>#REF!/#REF!</f>
        <v>#REF!</v>
      </c>
      <c r="P35" s="231" t="e">
        <f>#REF!/#REF!</f>
        <v>#REF!</v>
      </c>
      <c r="Q35" s="232" t="e">
        <f>#REF!/#REF!</f>
        <v>#REF!</v>
      </c>
      <c r="R35" s="233" t="e">
        <f>#REF!/#REF!</f>
        <v>#REF!</v>
      </c>
      <c r="S35" s="234" t="e">
        <f>#REF!/#REF!</f>
        <v>#REF!</v>
      </c>
      <c r="T35" s="233" t="e">
        <f>#REF!/#REF!</f>
        <v>#REF!</v>
      </c>
      <c r="U35" s="234" t="e">
        <f>#REF!/#REF!</f>
        <v>#REF!</v>
      </c>
      <c r="V35" s="233" t="e">
        <f>#REF!/#REF!</f>
        <v>#REF!</v>
      </c>
      <c r="W35" s="234" t="e">
        <f>#REF!/#REF!</f>
        <v>#REF!</v>
      </c>
      <c r="X35" s="233" t="e">
        <f>#REF!/#REF!</f>
        <v>#REF!</v>
      </c>
      <c r="Y35" s="233" t="e">
        <f>#REF!/#REF!</f>
        <v>#REF!</v>
      </c>
    </row>
    <row r="36" spans="1:25">
      <c r="A36" s="402" t="s">
        <v>604</v>
      </c>
      <c r="B36" s="240" t="e">
        <f>#REF!/#REF!</f>
        <v>#REF!</v>
      </c>
      <c r="C36" s="241" t="e">
        <f>#REF!/#REF!</f>
        <v>#REF!</v>
      </c>
      <c r="D36" s="240" t="e">
        <f>#REF!/#REF!</f>
        <v>#REF!</v>
      </c>
      <c r="E36" s="241" t="e">
        <f>#REF!/#REF!</f>
        <v>#REF!</v>
      </c>
      <c r="F36" s="242" t="e">
        <f>#REF!/#REF!</f>
        <v>#REF!</v>
      </c>
      <c r="G36" s="243" t="e">
        <f>#REF!/#REF!</f>
        <v>#REF!</v>
      </c>
      <c r="H36" s="244" t="e">
        <f>#REF!/#REF!</f>
        <v>#REF!</v>
      </c>
      <c r="I36" s="245" t="e">
        <f>#REF!/#REF!</f>
        <v>#REF!</v>
      </c>
      <c r="J36" s="244" t="e">
        <f>#REF!/#REF!</f>
        <v>#REF!</v>
      </c>
      <c r="K36" s="245" t="e">
        <f>#REF!/#REF!</f>
        <v>#REF!</v>
      </c>
      <c r="L36" s="244" t="e">
        <f>#REF!/#REF!</f>
        <v>#REF!</v>
      </c>
      <c r="M36" s="504" t="e">
        <f>#REF!/#REF!</f>
        <v>#REF!</v>
      </c>
      <c r="N36" s="240" t="e">
        <f>#REF!/#REF!</f>
        <v>#REF!</v>
      </c>
      <c r="O36" s="241" t="e">
        <f>#REF!/#REF!</f>
        <v>#REF!</v>
      </c>
      <c r="P36" s="240" t="e">
        <f>#REF!/#REF!</f>
        <v>#REF!</v>
      </c>
      <c r="Q36" s="241" t="e">
        <f>#REF!/#REF!</f>
        <v>#REF!</v>
      </c>
      <c r="R36" s="242" t="e">
        <f>#REF!/#REF!</f>
        <v>#REF!</v>
      </c>
      <c r="S36" s="243" t="e">
        <f>#REF!/#REF!</f>
        <v>#REF!</v>
      </c>
      <c r="T36" s="242" t="e">
        <f>#REF!/#REF!</f>
        <v>#REF!</v>
      </c>
      <c r="U36" s="243" t="e">
        <f>#REF!/#REF!</f>
        <v>#REF!</v>
      </c>
      <c r="V36" s="242" t="e">
        <f>#REF!/#REF!</f>
        <v>#REF!</v>
      </c>
      <c r="W36" s="243" t="e">
        <f>#REF!/#REF!</f>
        <v>#REF!</v>
      </c>
      <c r="X36" s="242" t="e">
        <f>#REF!/#REF!</f>
        <v>#REF!</v>
      </c>
      <c r="Y36" s="242" t="e">
        <f>#REF!/#REF!</f>
        <v>#REF!</v>
      </c>
    </row>
    <row r="37" spans="1:25">
      <c r="A37" s="292" t="s">
        <v>605</v>
      </c>
      <c r="B37" s="231" t="e">
        <f>#REF!/#REF!</f>
        <v>#REF!</v>
      </c>
      <c r="C37" s="232" t="e">
        <f>#REF!/#REF!</f>
        <v>#REF!</v>
      </c>
      <c r="D37" s="231" t="e">
        <f>#REF!/#REF!</f>
        <v>#REF!</v>
      </c>
      <c r="E37" s="232" t="e">
        <f>#REF!/#REF!</f>
        <v>#REF!</v>
      </c>
      <c r="F37" s="233" t="e">
        <f>#REF!/#REF!</f>
        <v>#REF!</v>
      </c>
      <c r="G37" s="234" t="e">
        <f>#REF!/#REF!</f>
        <v>#REF!</v>
      </c>
      <c r="H37" s="235" t="e">
        <f>#REF!/#REF!</f>
        <v>#REF!</v>
      </c>
      <c r="I37" s="239" t="e">
        <f>#REF!/#REF!</f>
        <v>#REF!</v>
      </c>
      <c r="J37" s="235" t="e">
        <f>#REF!/#REF!</f>
        <v>#REF!</v>
      </c>
      <c r="K37" s="239" t="e">
        <f>#REF!/#REF!</f>
        <v>#REF!</v>
      </c>
      <c r="L37" s="235" t="e">
        <f>#REF!/#REF!</f>
        <v>#REF!</v>
      </c>
      <c r="M37" s="503" t="e">
        <f>#REF!/#REF!</f>
        <v>#REF!</v>
      </c>
      <c r="N37" s="231" t="e">
        <f>#REF!/#REF!</f>
        <v>#REF!</v>
      </c>
      <c r="O37" s="232" t="e">
        <f>#REF!/#REF!</f>
        <v>#REF!</v>
      </c>
      <c r="P37" s="231" t="e">
        <f>#REF!/#REF!</f>
        <v>#REF!</v>
      </c>
      <c r="Q37" s="232" t="e">
        <f>#REF!/#REF!</f>
        <v>#REF!</v>
      </c>
      <c r="R37" s="233" t="e">
        <f>#REF!/#REF!</f>
        <v>#REF!</v>
      </c>
      <c r="S37" s="234" t="e">
        <f>#REF!/#REF!</f>
        <v>#REF!</v>
      </c>
      <c r="T37" s="233" t="e">
        <f>#REF!/#REF!</f>
        <v>#REF!</v>
      </c>
      <c r="U37" s="234" t="e">
        <f>#REF!/#REF!</f>
        <v>#REF!</v>
      </c>
      <c r="V37" s="233" t="e">
        <f>#REF!/#REF!</f>
        <v>#REF!</v>
      </c>
      <c r="W37" s="234" t="e">
        <f>#REF!/#REF!</f>
        <v>#REF!</v>
      </c>
      <c r="X37" s="233" t="e">
        <f>#REF!/#REF!</f>
        <v>#REF!</v>
      </c>
      <c r="Y37" s="233" t="e">
        <f>#REF!/#REF!</f>
        <v>#REF!</v>
      </c>
    </row>
    <row r="38" spans="1:25">
      <c r="A38" s="292" t="s">
        <v>606</v>
      </c>
      <c r="B38" s="231" t="e">
        <f>#REF!/#REF!</f>
        <v>#REF!</v>
      </c>
      <c r="C38" s="232" t="e">
        <f>#REF!/#REF!</f>
        <v>#REF!</v>
      </c>
      <c r="D38" s="231" t="e">
        <f>#REF!/#REF!</f>
        <v>#REF!</v>
      </c>
      <c r="E38" s="232" t="e">
        <f>#REF!/#REF!</f>
        <v>#REF!</v>
      </c>
      <c r="F38" s="233" t="e">
        <f>#REF!/#REF!</f>
        <v>#REF!</v>
      </c>
      <c r="G38" s="234" t="e">
        <f>#REF!/#REF!</f>
        <v>#REF!</v>
      </c>
      <c r="H38" s="235" t="e">
        <f>#REF!/#REF!</f>
        <v>#REF!</v>
      </c>
      <c r="I38" s="239" t="e">
        <f>#REF!/#REF!</f>
        <v>#REF!</v>
      </c>
      <c r="J38" s="235" t="e">
        <f>#REF!/#REF!</f>
        <v>#REF!</v>
      </c>
      <c r="K38" s="239" t="e">
        <f>#REF!/#REF!</f>
        <v>#REF!</v>
      </c>
      <c r="L38" s="235" t="e">
        <f>#REF!/#REF!</f>
        <v>#REF!</v>
      </c>
      <c r="M38" s="503" t="e">
        <f>#REF!/#REF!</f>
        <v>#REF!</v>
      </c>
      <c r="N38" s="231" t="e">
        <f>#REF!/#REF!</f>
        <v>#REF!</v>
      </c>
      <c r="O38" s="232" t="e">
        <f>#REF!/#REF!</f>
        <v>#REF!</v>
      </c>
      <c r="P38" s="231" t="e">
        <f>#REF!/#REF!</f>
        <v>#REF!</v>
      </c>
      <c r="Q38" s="232" t="e">
        <f>#REF!/#REF!</f>
        <v>#REF!</v>
      </c>
      <c r="R38" s="233" t="e">
        <f>#REF!/#REF!</f>
        <v>#REF!</v>
      </c>
      <c r="S38" s="234" t="e">
        <f>#REF!/#REF!</f>
        <v>#REF!</v>
      </c>
      <c r="T38" s="233" t="e">
        <f>#REF!/#REF!</f>
        <v>#REF!</v>
      </c>
      <c r="U38" s="234" t="e">
        <f>#REF!/#REF!</f>
        <v>#REF!</v>
      </c>
      <c r="V38" s="233" t="e">
        <f>#REF!/#REF!</f>
        <v>#REF!</v>
      </c>
      <c r="W38" s="234" t="e">
        <f>#REF!/#REF!</f>
        <v>#REF!</v>
      </c>
      <c r="X38" s="233" t="e">
        <f>#REF!/#REF!</f>
        <v>#REF!</v>
      </c>
      <c r="Y38" s="233" t="e">
        <f>#REF!/#REF!</f>
        <v>#REF!</v>
      </c>
    </row>
    <row r="39" spans="1:25">
      <c r="A39" s="292" t="s">
        <v>607</v>
      </c>
      <c r="B39" s="231" t="e">
        <f>#REF!/#REF!</f>
        <v>#REF!</v>
      </c>
      <c r="C39" s="232" t="e">
        <f>#REF!/#REF!</f>
        <v>#REF!</v>
      </c>
      <c r="D39" s="231" t="e">
        <f>#REF!/#REF!</f>
        <v>#REF!</v>
      </c>
      <c r="E39" s="232" t="e">
        <f>#REF!/#REF!</f>
        <v>#REF!</v>
      </c>
      <c r="F39" s="233" t="e">
        <f>#REF!/#REF!</f>
        <v>#REF!</v>
      </c>
      <c r="G39" s="234" t="e">
        <f>#REF!/#REF!</f>
        <v>#REF!</v>
      </c>
      <c r="H39" s="235" t="e">
        <f>#REF!/#REF!</f>
        <v>#REF!</v>
      </c>
      <c r="I39" s="239" t="e">
        <f>#REF!/#REF!</f>
        <v>#REF!</v>
      </c>
      <c r="J39" s="235" t="e">
        <f>#REF!/#REF!</f>
        <v>#REF!</v>
      </c>
      <c r="K39" s="239" t="e">
        <f>#REF!/#REF!</f>
        <v>#REF!</v>
      </c>
      <c r="L39" s="235" t="e">
        <f>#REF!/#REF!</f>
        <v>#REF!</v>
      </c>
      <c r="M39" s="503" t="e">
        <f>#REF!/#REF!</f>
        <v>#REF!</v>
      </c>
      <c r="N39" s="231" t="e">
        <f>#REF!/#REF!</f>
        <v>#REF!</v>
      </c>
      <c r="O39" s="232" t="e">
        <f>#REF!/#REF!</f>
        <v>#REF!</v>
      </c>
      <c r="P39" s="231" t="e">
        <f>#REF!/#REF!</f>
        <v>#REF!</v>
      </c>
      <c r="Q39" s="232" t="e">
        <f>#REF!/#REF!</f>
        <v>#REF!</v>
      </c>
      <c r="R39" s="233" t="e">
        <f>#REF!/#REF!</f>
        <v>#REF!</v>
      </c>
      <c r="S39" s="234" t="e">
        <f>#REF!/#REF!</f>
        <v>#REF!</v>
      </c>
      <c r="T39" s="233" t="e">
        <f>#REF!/#REF!</f>
        <v>#REF!</v>
      </c>
      <c r="U39" s="234" t="e">
        <f>#REF!/#REF!</f>
        <v>#REF!</v>
      </c>
      <c r="V39" s="233" t="e">
        <f>#REF!/#REF!</f>
        <v>#REF!</v>
      </c>
      <c r="W39" s="234" t="e">
        <f>#REF!/#REF!</f>
        <v>#REF!</v>
      </c>
      <c r="X39" s="233" t="e">
        <f>#REF!/#REF!</f>
        <v>#REF!</v>
      </c>
      <c r="Y39" s="233" t="e">
        <f>#REF!/#REF!</f>
        <v>#REF!</v>
      </c>
    </row>
    <row r="40" spans="1:25">
      <c r="A40" s="292" t="s">
        <v>608</v>
      </c>
      <c r="B40" s="231" t="e">
        <f>#REF!/#REF!</f>
        <v>#REF!</v>
      </c>
      <c r="C40" s="232" t="e">
        <f>#REF!/#REF!</f>
        <v>#REF!</v>
      </c>
      <c r="D40" s="231" t="e">
        <f>#REF!/#REF!</f>
        <v>#REF!</v>
      </c>
      <c r="E40" s="232" t="e">
        <f>#REF!/#REF!</f>
        <v>#REF!</v>
      </c>
      <c r="F40" s="233" t="e">
        <f>#REF!/#REF!</f>
        <v>#REF!</v>
      </c>
      <c r="G40" s="234" t="e">
        <f>#REF!/#REF!</f>
        <v>#REF!</v>
      </c>
      <c r="H40" s="235" t="e">
        <f>#REF!/#REF!</f>
        <v>#REF!</v>
      </c>
      <c r="I40" s="239" t="e">
        <f>#REF!/#REF!</f>
        <v>#REF!</v>
      </c>
      <c r="J40" s="235" t="e">
        <f>#REF!/#REF!</f>
        <v>#REF!</v>
      </c>
      <c r="K40" s="239" t="e">
        <f>#REF!/#REF!</f>
        <v>#REF!</v>
      </c>
      <c r="L40" s="235" t="e">
        <f>#REF!/#REF!</f>
        <v>#REF!</v>
      </c>
      <c r="M40" s="503" t="e">
        <f>#REF!/#REF!</f>
        <v>#REF!</v>
      </c>
      <c r="N40" s="231" t="e">
        <f>#REF!/#REF!</f>
        <v>#REF!</v>
      </c>
      <c r="O40" s="232" t="e">
        <f>#REF!/#REF!</f>
        <v>#REF!</v>
      </c>
      <c r="P40" s="231" t="e">
        <f>#REF!/#REF!</f>
        <v>#REF!</v>
      </c>
      <c r="Q40" s="232" t="e">
        <f>#REF!/#REF!</f>
        <v>#REF!</v>
      </c>
      <c r="R40" s="233" t="e">
        <f>#REF!/#REF!</f>
        <v>#REF!</v>
      </c>
      <c r="S40" s="234" t="e">
        <f>#REF!/#REF!</f>
        <v>#REF!</v>
      </c>
      <c r="T40" s="233" t="e">
        <f>#REF!/#REF!</f>
        <v>#REF!</v>
      </c>
      <c r="U40" s="234" t="e">
        <f>#REF!/#REF!</f>
        <v>#REF!</v>
      </c>
      <c r="V40" s="233" t="e">
        <f>#REF!/#REF!</f>
        <v>#REF!</v>
      </c>
      <c r="W40" s="234" t="e">
        <f>#REF!/#REF!</f>
        <v>#REF!</v>
      </c>
      <c r="X40" s="233" t="e">
        <f>#REF!/#REF!</f>
        <v>#REF!</v>
      </c>
      <c r="Y40" s="233" t="e">
        <f>#REF!/#REF!</f>
        <v>#REF!</v>
      </c>
    </row>
    <row r="41" spans="1:25">
      <c r="A41" s="402" t="s">
        <v>609</v>
      </c>
      <c r="B41" s="240" t="e">
        <f>#REF!/#REF!</f>
        <v>#REF!</v>
      </c>
      <c r="C41" s="241" t="e">
        <f>#REF!/#REF!</f>
        <v>#REF!</v>
      </c>
      <c r="D41" s="240" t="e">
        <f>#REF!/#REF!</f>
        <v>#REF!</v>
      </c>
      <c r="E41" s="241" t="e">
        <f>#REF!/#REF!</f>
        <v>#REF!</v>
      </c>
      <c r="F41" s="242" t="e">
        <f>#REF!/#REF!</f>
        <v>#REF!</v>
      </c>
      <c r="G41" s="243" t="e">
        <f>#REF!/#REF!</f>
        <v>#REF!</v>
      </c>
      <c r="H41" s="244" t="e">
        <f>#REF!/#REF!</f>
        <v>#REF!</v>
      </c>
      <c r="I41" s="245" t="e">
        <f>#REF!/#REF!</f>
        <v>#REF!</v>
      </c>
      <c r="J41" s="244" t="e">
        <f>#REF!/#REF!</f>
        <v>#REF!</v>
      </c>
      <c r="K41" s="245" t="e">
        <f>#REF!/#REF!</f>
        <v>#REF!</v>
      </c>
      <c r="L41" s="244" t="e">
        <f>#REF!/#REF!</f>
        <v>#REF!</v>
      </c>
      <c r="M41" s="504" t="e">
        <f>#REF!/#REF!</f>
        <v>#REF!</v>
      </c>
      <c r="N41" s="240" t="e">
        <f>#REF!/#REF!</f>
        <v>#REF!</v>
      </c>
      <c r="O41" s="241" t="e">
        <f>#REF!/#REF!</f>
        <v>#REF!</v>
      </c>
      <c r="P41" s="240" t="e">
        <f>#REF!/#REF!</f>
        <v>#REF!</v>
      </c>
      <c r="Q41" s="241" t="e">
        <f>#REF!/#REF!</f>
        <v>#REF!</v>
      </c>
      <c r="R41" s="242" t="e">
        <f>#REF!/#REF!</f>
        <v>#REF!</v>
      </c>
      <c r="S41" s="243" t="e">
        <f>#REF!/#REF!</f>
        <v>#REF!</v>
      </c>
      <c r="T41" s="242" t="e">
        <f>#REF!/#REF!</f>
        <v>#REF!</v>
      </c>
      <c r="U41" s="243" t="e">
        <f>#REF!/#REF!</f>
        <v>#REF!</v>
      </c>
      <c r="V41" s="242" t="e">
        <f>#REF!/#REF!</f>
        <v>#REF!</v>
      </c>
      <c r="W41" s="243" t="e">
        <f>#REF!/#REF!</f>
        <v>#REF!</v>
      </c>
      <c r="X41" s="242" t="e">
        <f>#REF!/#REF!</f>
        <v>#REF!</v>
      </c>
      <c r="Y41" s="242" t="e">
        <f>#REF!/#REF!</f>
        <v>#REF!</v>
      </c>
    </row>
    <row r="42" spans="1:25">
      <c r="A42" s="292" t="s">
        <v>610</v>
      </c>
      <c r="B42" s="231" t="e">
        <f>#REF!/#REF!</f>
        <v>#REF!</v>
      </c>
      <c r="C42" s="232" t="e">
        <f>#REF!/#REF!</f>
        <v>#REF!</v>
      </c>
      <c r="D42" s="231" t="e">
        <f>#REF!/#REF!</f>
        <v>#REF!</v>
      </c>
      <c r="E42" s="232" t="e">
        <f>#REF!/#REF!</f>
        <v>#REF!</v>
      </c>
      <c r="F42" s="233" t="e">
        <f>#REF!/#REF!</f>
        <v>#REF!</v>
      </c>
      <c r="G42" s="234" t="e">
        <f>#REF!/#REF!</f>
        <v>#REF!</v>
      </c>
      <c r="H42" s="235" t="e">
        <f>#REF!/#REF!</f>
        <v>#REF!</v>
      </c>
      <c r="I42" s="239" t="e">
        <f>#REF!/#REF!</f>
        <v>#REF!</v>
      </c>
      <c r="J42" s="235" t="e">
        <f>#REF!/#REF!</f>
        <v>#REF!</v>
      </c>
      <c r="K42" s="239" t="e">
        <f>#REF!/#REF!</f>
        <v>#REF!</v>
      </c>
      <c r="L42" s="235" t="e">
        <f>#REF!/#REF!</f>
        <v>#REF!</v>
      </c>
      <c r="M42" s="503" t="e">
        <f>#REF!/#REF!</f>
        <v>#REF!</v>
      </c>
      <c r="N42" s="231" t="e">
        <f>#REF!/#REF!</f>
        <v>#REF!</v>
      </c>
      <c r="O42" s="232" t="e">
        <f>#REF!/#REF!</f>
        <v>#REF!</v>
      </c>
      <c r="P42" s="231" t="e">
        <f>#REF!/#REF!</f>
        <v>#REF!</v>
      </c>
      <c r="Q42" s="232" t="e">
        <f>#REF!/#REF!</f>
        <v>#REF!</v>
      </c>
      <c r="R42" s="233" t="e">
        <f>#REF!/#REF!</f>
        <v>#REF!</v>
      </c>
      <c r="S42" s="234" t="e">
        <f>#REF!/#REF!</f>
        <v>#REF!</v>
      </c>
      <c r="T42" s="233" t="e">
        <f>#REF!/#REF!</f>
        <v>#REF!</v>
      </c>
      <c r="U42" s="234" t="e">
        <f>#REF!/#REF!</f>
        <v>#REF!</v>
      </c>
      <c r="V42" s="233" t="e">
        <f>#REF!/#REF!</f>
        <v>#REF!</v>
      </c>
      <c r="W42" s="234" t="e">
        <f>#REF!/#REF!</f>
        <v>#REF!</v>
      </c>
      <c r="X42" s="233" t="e">
        <f>#REF!/#REF!</f>
        <v>#REF!</v>
      </c>
      <c r="Y42" s="233" t="e">
        <f>#REF!/#REF!</f>
        <v>#REF!</v>
      </c>
    </row>
    <row r="43" spans="1:25">
      <c r="A43" s="292" t="s">
        <v>611</v>
      </c>
      <c r="B43" s="231" t="e">
        <f>#REF!/#REF!</f>
        <v>#REF!</v>
      </c>
      <c r="C43" s="232" t="e">
        <f>#REF!/#REF!</f>
        <v>#REF!</v>
      </c>
      <c r="D43" s="231" t="e">
        <f>#REF!/#REF!</f>
        <v>#REF!</v>
      </c>
      <c r="E43" s="232" t="e">
        <f>#REF!/#REF!</f>
        <v>#REF!</v>
      </c>
      <c r="F43" s="233" t="e">
        <f>#REF!/#REF!</f>
        <v>#REF!</v>
      </c>
      <c r="G43" s="234" t="e">
        <f>#REF!/#REF!</f>
        <v>#REF!</v>
      </c>
      <c r="H43" s="235" t="e">
        <f>#REF!/#REF!</f>
        <v>#REF!</v>
      </c>
      <c r="I43" s="239" t="e">
        <f>#REF!/#REF!</f>
        <v>#REF!</v>
      </c>
      <c r="J43" s="235" t="e">
        <f>#REF!/#REF!</f>
        <v>#REF!</v>
      </c>
      <c r="K43" s="239" t="e">
        <f>#REF!/#REF!</f>
        <v>#REF!</v>
      </c>
      <c r="L43" s="235" t="e">
        <f>#REF!/#REF!</f>
        <v>#REF!</v>
      </c>
      <c r="M43" s="503" t="e">
        <f>#REF!/#REF!</f>
        <v>#REF!</v>
      </c>
      <c r="N43" s="231" t="e">
        <f>#REF!/#REF!</f>
        <v>#REF!</v>
      </c>
      <c r="O43" s="232" t="e">
        <f>#REF!/#REF!</f>
        <v>#REF!</v>
      </c>
      <c r="P43" s="231" t="e">
        <f>#REF!/#REF!</f>
        <v>#REF!</v>
      </c>
      <c r="Q43" s="232" t="e">
        <f>#REF!/#REF!</f>
        <v>#REF!</v>
      </c>
      <c r="R43" s="233" t="e">
        <f>#REF!/#REF!</f>
        <v>#REF!</v>
      </c>
      <c r="S43" s="234" t="e">
        <f>#REF!/#REF!</f>
        <v>#REF!</v>
      </c>
      <c r="T43" s="233" t="e">
        <f>#REF!/#REF!</f>
        <v>#REF!</v>
      </c>
      <c r="U43" s="234" t="e">
        <f>#REF!/#REF!</f>
        <v>#REF!</v>
      </c>
      <c r="V43" s="233" t="e">
        <f>#REF!/#REF!</f>
        <v>#REF!</v>
      </c>
      <c r="W43" s="234" t="e">
        <f>#REF!/#REF!</f>
        <v>#REF!</v>
      </c>
      <c r="X43" s="233" t="e">
        <f>#REF!/#REF!</f>
        <v>#REF!</v>
      </c>
      <c r="Y43" s="233" t="e">
        <f>#REF!/#REF!</f>
        <v>#REF!</v>
      </c>
    </row>
    <row r="44" spans="1:25">
      <c r="A44" s="292" t="s">
        <v>612</v>
      </c>
      <c r="B44" s="231" t="e">
        <f>#REF!/#REF!</f>
        <v>#REF!</v>
      </c>
      <c r="C44" s="232" t="e">
        <f>#REF!/#REF!</f>
        <v>#REF!</v>
      </c>
      <c r="D44" s="231" t="e">
        <f>#REF!/#REF!</f>
        <v>#REF!</v>
      </c>
      <c r="E44" s="232" t="e">
        <f>#REF!/#REF!</f>
        <v>#REF!</v>
      </c>
      <c r="F44" s="233" t="e">
        <f>#REF!/#REF!</f>
        <v>#REF!</v>
      </c>
      <c r="G44" s="234" t="e">
        <f>#REF!/#REF!</f>
        <v>#REF!</v>
      </c>
      <c r="H44" s="235" t="e">
        <f>#REF!/#REF!</f>
        <v>#REF!</v>
      </c>
      <c r="I44" s="239" t="e">
        <f>#REF!/#REF!</f>
        <v>#REF!</v>
      </c>
      <c r="J44" s="235" t="e">
        <f>#REF!/#REF!</f>
        <v>#REF!</v>
      </c>
      <c r="K44" s="239" t="e">
        <f>#REF!/#REF!</f>
        <v>#REF!</v>
      </c>
      <c r="L44" s="235" t="e">
        <f>#REF!/#REF!</f>
        <v>#REF!</v>
      </c>
      <c r="M44" s="503" t="e">
        <f>#REF!/#REF!</f>
        <v>#REF!</v>
      </c>
      <c r="N44" s="231" t="e">
        <f>#REF!/#REF!</f>
        <v>#REF!</v>
      </c>
      <c r="O44" s="232" t="e">
        <f>#REF!/#REF!</f>
        <v>#REF!</v>
      </c>
      <c r="P44" s="231" t="e">
        <f>#REF!/#REF!</f>
        <v>#REF!</v>
      </c>
      <c r="Q44" s="232" t="e">
        <f>#REF!/#REF!</f>
        <v>#REF!</v>
      </c>
      <c r="R44" s="233" t="e">
        <f>#REF!/#REF!</f>
        <v>#REF!</v>
      </c>
      <c r="S44" s="234" t="e">
        <f>#REF!/#REF!</f>
        <v>#REF!</v>
      </c>
      <c r="T44" s="233" t="e">
        <f>#REF!/#REF!</f>
        <v>#REF!</v>
      </c>
      <c r="U44" s="234" t="e">
        <f>#REF!/#REF!</f>
        <v>#REF!</v>
      </c>
      <c r="V44" s="233" t="e">
        <f>#REF!/#REF!</f>
        <v>#REF!</v>
      </c>
      <c r="W44" s="234" t="e">
        <f>#REF!/#REF!</f>
        <v>#REF!</v>
      </c>
      <c r="X44" s="233" t="e">
        <f>#REF!/#REF!</f>
        <v>#REF!</v>
      </c>
      <c r="Y44" s="233" t="e">
        <f>#REF!/#REF!</f>
        <v>#REF!</v>
      </c>
    </row>
    <row r="45" spans="1:25">
      <c r="A45" s="292" t="s">
        <v>613</v>
      </c>
      <c r="B45" s="231" t="e">
        <f>#REF!/#REF!</f>
        <v>#REF!</v>
      </c>
      <c r="C45" s="232" t="e">
        <f>#REF!/#REF!</f>
        <v>#REF!</v>
      </c>
      <c r="D45" s="231" t="e">
        <f>#REF!/#REF!</f>
        <v>#REF!</v>
      </c>
      <c r="E45" s="232" t="e">
        <f>#REF!/#REF!</f>
        <v>#REF!</v>
      </c>
      <c r="F45" s="233" t="e">
        <f>#REF!/#REF!</f>
        <v>#REF!</v>
      </c>
      <c r="G45" s="234" t="e">
        <f>#REF!/#REF!</f>
        <v>#REF!</v>
      </c>
      <c r="H45" s="235" t="e">
        <f>#REF!/#REF!</f>
        <v>#REF!</v>
      </c>
      <c r="I45" s="239" t="e">
        <f>#REF!/#REF!</f>
        <v>#REF!</v>
      </c>
      <c r="J45" s="235" t="e">
        <f>#REF!/#REF!</f>
        <v>#REF!</v>
      </c>
      <c r="K45" s="239" t="e">
        <f>#REF!/#REF!</f>
        <v>#REF!</v>
      </c>
      <c r="L45" s="235" t="e">
        <f>#REF!/#REF!</f>
        <v>#REF!</v>
      </c>
      <c r="M45" s="503" t="e">
        <f>#REF!/#REF!</f>
        <v>#REF!</v>
      </c>
      <c r="N45" s="231" t="e">
        <f>#REF!/#REF!</f>
        <v>#REF!</v>
      </c>
      <c r="O45" s="232" t="e">
        <f>#REF!/#REF!</f>
        <v>#REF!</v>
      </c>
      <c r="P45" s="231" t="e">
        <f>#REF!/#REF!</f>
        <v>#REF!</v>
      </c>
      <c r="Q45" s="232" t="e">
        <f>#REF!/#REF!</f>
        <v>#REF!</v>
      </c>
      <c r="R45" s="233" t="e">
        <f>#REF!/#REF!</f>
        <v>#REF!</v>
      </c>
      <c r="S45" s="234" t="e">
        <f>#REF!/#REF!</f>
        <v>#REF!</v>
      </c>
      <c r="T45" s="233" t="e">
        <f>#REF!/#REF!</f>
        <v>#REF!</v>
      </c>
      <c r="U45" s="234" t="e">
        <f>#REF!/#REF!</f>
        <v>#REF!</v>
      </c>
      <c r="V45" s="233" t="e">
        <f>#REF!/#REF!</f>
        <v>#REF!</v>
      </c>
      <c r="W45" s="234" t="e">
        <f>#REF!/#REF!</f>
        <v>#REF!</v>
      </c>
      <c r="X45" s="233" t="e">
        <f>#REF!/#REF!</f>
        <v>#REF!</v>
      </c>
      <c r="Y45" s="233" t="e">
        <f>#REF!/#REF!</f>
        <v>#REF!</v>
      </c>
    </row>
    <row r="46" spans="1:25">
      <c r="A46" s="402" t="s">
        <v>614</v>
      </c>
      <c r="B46" s="240" t="e">
        <f>#REF!/#REF!</f>
        <v>#REF!</v>
      </c>
      <c r="C46" s="241" t="e">
        <f>#REF!/#REF!</f>
        <v>#REF!</v>
      </c>
      <c r="D46" s="240" t="e">
        <f>#REF!/#REF!</f>
        <v>#REF!</v>
      </c>
      <c r="E46" s="241" t="e">
        <f>#REF!/#REF!</f>
        <v>#REF!</v>
      </c>
      <c r="F46" s="242" t="e">
        <f>#REF!/#REF!</f>
        <v>#REF!</v>
      </c>
      <c r="G46" s="243" t="e">
        <f>#REF!/#REF!</f>
        <v>#REF!</v>
      </c>
      <c r="H46" s="244" t="e">
        <f>#REF!/#REF!</f>
        <v>#REF!</v>
      </c>
      <c r="I46" s="245" t="e">
        <f>#REF!/#REF!</f>
        <v>#REF!</v>
      </c>
      <c r="J46" s="244" t="e">
        <f>#REF!/#REF!</f>
        <v>#REF!</v>
      </c>
      <c r="K46" s="245" t="e">
        <f>#REF!/#REF!</f>
        <v>#REF!</v>
      </c>
      <c r="L46" s="244" t="e">
        <f>#REF!/#REF!</f>
        <v>#REF!</v>
      </c>
      <c r="M46" s="504" t="e">
        <f>#REF!/#REF!</f>
        <v>#REF!</v>
      </c>
      <c r="N46" s="240" t="e">
        <f>#REF!/#REF!</f>
        <v>#REF!</v>
      </c>
      <c r="O46" s="241" t="e">
        <f>#REF!/#REF!</f>
        <v>#REF!</v>
      </c>
      <c r="P46" s="240" t="e">
        <f>#REF!/#REF!</f>
        <v>#REF!</v>
      </c>
      <c r="Q46" s="241" t="e">
        <f>#REF!/#REF!</f>
        <v>#REF!</v>
      </c>
      <c r="R46" s="242" t="e">
        <f>#REF!/#REF!</f>
        <v>#REF!</v>
      </c>
      <c r="S46" s="243" t="e">
        <f>#REF!/#REF!</f>
        <v>#REF!</v>
      </c>
      <c r="T46" s="242" t="e">
        <f>#REF!/#REF!</f>
        <v>#REF!</v>
      </c>
      <c r="U46" s="243" t="e">
        <f>#REF!/#REF!</f>
        <v>#REF!</v>
      </c>
      <c r="V46" s="242" t="e">
        <f>#REF!/#REF!</f>
        <v>#REF!</v>
      </c>
      <c r="W46" s="243" t="e">
        <f>#REF!/#REF!</f>
        <v>#REF!</v>
      </c>
      <c r="X46" s="242" t="e">
        <f>#REF!/#REF!</f>
        <v>#REF!</v>
      </c>
      <c r="Y46" s="242" t="e">
        <f>#REF!/#REF!</f>
        <v>#REF!</v>
      </c>
    </row>
    <row r="47" spans="1:25">
      <c r="A47" s="292" t="s">
        <v>615</v>
      </c>
      <c r="B47" s="231" t="e">
        <f>#REF!/#REF!</f>
        <v>#REF!</v>
      </c>
      <c r="C47" s="232" t="e">
        <f>#REF!/#REF!</f>
        <v>#REF!</v>
      </c>
      <c r="D47" s="231" t="e">
        <f>#REF!/#REF!</f>
        <v>#REF!</v>
      </c>
      <c r="E47" s="232" t="e">
        <f>#REF!/#REF!</f>
        <v>#REF!</v>
      </c>
      <c r="F47" s="233" t="e">
        <f>#REF!/#REF!</f>
        <v>#REF!</v>
      </c>
      <c r="G47" s="234" t="e">
        <f>#REF!/#REF!</f>
        <v>#REF!</v>
      </c>
      <c r="H47" s="235" t="e">
        <f>#REF!/#REF!</f>
        <v>#REF!</v>
      </c>
      <c r="I47" s="239" t="e">
        <f>#REF!/#REF!</f>
        <v>#REF!</v>
      </c>
      <c r="J47" s="235" t="e">
        <f>#REF!/#REF!</f>
        <v>#REF!</v>
      </c>
      <c r="K47" s="239" t="e">
        <f>#REF!/#REF!</f>
        <v>#REF!</v>
      </c>
      <c r="L47" s="235" t="e">
        <f>#REF!/#REF!</f>
        <v>#REF!</v>
      </c>
      <c r="M47" s="503" t="e">
        <f>#REF!/#REF!</f>
        <v>#REF!</v>
      </c>
      <c r="N47" s="231" t="e">
        <f>#REF!/#REF!</f>
        <v>#REF!</v>
      </c>
      <c r="O47" s="232" t="e">
        <f>#REF!/#REF!</f>
        <v>#REF!</v>
      </c>
      <c r="P47" s="231" t="e">
        <f>#REF!/#REF!</f>
        <v>#REF!</v>
      </c>
      <c r="Q47" s="232" t="e">
        <f>#REF!/#REF!</f>
        <v>#REF!</v>
      </c>
      <c r="R47" s="233" t="e">
        <f>#REF!/#REF!</f>
        <v>#REF!</v>
      </c>
      <c r="S47" s="234" t="e">
        <f>#REF!/#REF!</f>
        <v>#REF!</v>
      </c>
      <c r="T47" s="233" t="e">
        <f>#REF!/#REF!</f>
        <v>#REF!</v>
      </c>
      <c r="U47" s="234" t="e">
        <f>#REF!/#REF!</f>
        <v>#REF!</v>
      </c>
      <c r="V47" s="233" t="e">
        <f>#REF!/#REF!</f>
        <v>#REF!</v>
      </c>
      <c r="W47" s="234" t="e">
        <f>#REF!/#REF!</f>
        <v>#REF!</v>
      </c>
      <c r="X47" s="233" t="e">
        <f>#REF!/#REF!</f>
        <v>#REF!</v>
      </c>
      <c r="Y47" s="233" t="e">
        <f>#REF!/#REF!</f>
        <v>#REF!</v>
      </c>
    </row>
    <row r="48" spans="1:25">
      <c r="A48" s="292" t="s">
        <v>616</v>
      </c>
      <c r="B48" s="231" t="e">
        <f>#REF!/#REF!</f>
        <v>#REF!</v>
      </c>
      <c r="C48" s="232" t="e">
        <f>#REF!/#REF!</f>
        <v>#REF!</v>
      </c>
      <c r="D48" s="231" t="e">
        <f>#REF!/#REF!</f>
        <v>#REF!</v>
      </c>
      <c r="E48" s="232" t="e">
        <f>#REF!/#REF!</f>
        <v>#REF!</v>
      </c>
      <c r="F48" s="233" t="e">
        <f>#REF!/#REF!</f>
        <v>#REF!</v>
      </c>
      <c r="G48" s="234" t="e">
        <f>#REF!/#REF!</f>
        <v>#REF!</v>
      </c>
      <c r="H48" s="235" t="e">
        <f>#REF!/#REF!</f>
        <v>#REF!</v>
      </c>
      <c r="I48" s="239" t="e">
        <f>#REF!/#REF!</f>
        <v>#REF!</v>
      </c>
      <c r="J48" s="235" t="e">
        <f>#REF!/#REF!</f>
        <v>#REF!</v>
      </c>
      <c r="K48" s="239" t="e">
        <f>#REF!/#REF!</f>
        <v>#REF!</v>
      </c>
      <c r="L48" s="235" t="e">
        <f>#REF!/#REF!</f>
        <v>#REF!</v>
      </c>
      <c r="M48" s="503" t="e">
        <f>#REF!/#REF!</f>
        <v>#REF!</v>
      </c>
      <c r="N48" s="231" t="e">
        <f>#REF!/#REF!</f>
        <v>#REF!</v>
      </c>
      <c r="O48" s="232" t="e">
        <f>#REF!/#REF!</f>
        <v>#REF!</v>
      </c>
      <c r="P48" s="231" t="e">
        <f>#REF!/#REF!</f>
        <v>#REF!</v>
      </c>
      <c r="Q48" s="232" t="e">
        <f>#REF!/#REF!</f>
        <v>#REF!</v>
      </c>
      <c r="R48" s="233" t="e">
        <f>#REF!/#REF!</f>
        <v>#REF!</v>
      </c>
      <c r="S48" s="234" t="e">
        <f>#REF!/#REF!</f>
        <v>#REF!</v>
      </c>
      <c r="T48" s="233" t="e">
        <f>#REF!/#REF!</f>
        <v>#REF!</v>
      </c>
      <c r="U48" s="234" t="e">
        <f>#REF!/#REF!</f>
        <v>#REF!</v>
      </c>
      <c r="V48" s="233" t="e">
        <f>#REF!/#REF!</f>
        <v>#REF!</v>
      </c>
      <c r="W48" s="234" t="e">
        <f>#REF!/#REF!</f>
        <v>#REF!</v>
      </c>
      <c r="X48" s="233" t="e">
        <f>#REF!/#REF!</f>
        <v>#REF!</v>
      </c>
      <c r="Y48" s="233" t="e">
        <f>#REF!/#REF!</f>
        <v>#REF!</v>
      </c>
    </row>
    <row r="49" spans="1:25">
      <c r="A49" s="292" t="s">
        <v>617</v>
      </c>
      <c r="B49" s="231" t="e">
        <f>#REF!/#REF!</f>
        <v>#REF!</v>
      </c>
      <c r="C49" s="232" t="e">
        <f>#REF!/#REF!</f>
        <v>#REF!</v>
      </c>
      <c r="D49" s="231" t="e">
        <f>#REF!/#REF!</f>
        <v>#REF!</v>
      </c>
      <c r="E49" s="232" t="e">
        <f>#REF!/#REF!</f>
        <v>#REF!</v>
      </c>
      <c r="F49" s="233" t="e">
        <f>#REF!/#REF!</f>
        <v>#REF!</v>
      </c>
      <c r="G49" s="234" t="e">
        <f>#REF!/#REF!</f>
        <v>#REF!</v>
      </c>
      <c r="H49" s="235" t="e">
        <f>#REF!/#REF!</f>
        <v>#REF!</v>
      </c>
      <c r="I49" s="239" t="e">
        <f>#REF!/#REF!</f>
        <v>#REF!</v>
      </c>
      <c r="J49" s="235" t="e">
        <f>#REF!/#REF!</f>
        <v>#REF!</v>
      </c>
      <c r="K49" s="239" t="e">
        <f>#REF!/#REF!</f>
        <v>#REF!</v>
      </c>
      <c r="L49" s="235" t="e">
        <f>#REF!/#REF!</f>
        <v>#REF!</v>
      </c>
      <c r="M49" s="503" t="e">
        <f>#REF!/#REF!</f>
        <v>#REF!</v>
      </c>
      <c r="N49" s="231" t="e">
        <f>#REF!/#REF!</f>
        <v>#REF!</v>
      </c>
      <c r="O49" s="232" t="e">
        <f>#REF!/#REF!</f>
        <v>#REF!</v>
      </c>
      <c r="P49" s="231" t="e">
        <f>#REF!/#REF!</f>
        <v>#REF!</v>
      </c>
      <c r="Q49" s="232" t="e">
        <f>#REF!/#REF!</f>
        <v>#REF!</v>
      </c>
      <c r="R49" s="233" t="e">
        <f>#REF!/#REF!</f>
        <v>#REF!</v>
      </c>
      <c r="S49" s="234" t="e">
        <f>#REF!/#REF!</f>
        <v>#REF!</v>
      </c>
      <c r="T49" s="233" t="e">
        <f>#REF!/#REF!</f>
        <v>#REF!</v>
      </c>
      <c r="U49" s="234" t="e">
        <f>#REF!/#REF!</f>
        <v>#REF!</v>
      </c>
      <c r="V49" s="233" t="e">
        <f>#REF!/#REF!</f>
        <v>#REF!</v>
      </c>
      <c r="W49" s="234" t="e">
        <f>#REF!/#REF!</f>
        <v>#REF!</v>
      </c>
      <c r="X49" s="233" t="e">
        <f>#REF!/#REF!</f>
        <v>#REF!</v>
      </c>
      <c r="Y49" s="233" t="e">
        <f>#REF!/#REF!</f>
        <v>#REF!</v>
      </c>
    </row>
    <row r="50" spans="1:25">
      <c r="A50" s="292" t="s">
        <v>618</v>
      </c>
      <c r="B50" s="231" t="e">
        <f>#REF!/#REF!</f>
        <v>#REF!</v>
      </c>
      <c r="C50" s="232" t="e">
        <f>#REF!/#REF!</f>
        <v>#REF!</v>
      </c>
      <c r="D50" s="231" t="e">
        <f>#REF!/#REF!</f>
        <v>#REF!</v>
      </c>
      <c r="E50" s="232" t="e">
        <f>#REF!/#REF!</f>
        <v>#REF!</v>
      </c>
      <c r="F50" s="233" t="e">
        <f>#REF!/#REF!</f>
        <v>#REF!</v>
      </c>
      <c r="G50" s="234" t="e">
        <f>#REF!/#REF!</f>
        <v>#REF!</v>
      </c>
      <c r="H50" s="235" t="e">
        <f>#REF!/#REF!</f>
        <v>#REF!</v>
      </c>
      <c r="I50" s="239" t="e">
        <f>#REF!/#REF!</f>
        <v>#REF!</v>
      </c>
      <c r="J50" s="235" t="e">
        <f>#REF!/#REF!</f>
        <v>#REF!</v>
      </c>
      <c r="K50" s="239" t="e">
        <f>#REF!/#REF!</f>
        <v>#REF!</v>
      </c>
      <c r="L50" s="235" t="e">
        <f>#REF!/#REF!</f>
        <v>#REF!</v>
      </c>
      <c r="M50" s="503" t="e">
        <f>#REF!/#REF!</f>
        <v>#REF!</v>
      </c>
      <c r="N50" s="231" t="e">
        <f>#REF!/#REF!</f>
        <v>#REF!</v>
      </c>
      <c r="O50" s="232" t="e">
        <f>#REF!/#REF!</f>
        <v>#REF!</v>
      </c>
      <c r="P50" s="231" t="e">
        <f>#REF!/#REF!</f>
        <v>#REF!</v>
      </c>
      <c r="Q50" s="232" t="e">
        <f>#REF!/#REF!</f>
        <v>#REF!</v>
      </c>
      <c r="R50" s="233" t="e">
        <f>#REF!/#REF!</f>
        <v>#REF!</v>
      </c>
      <c r="S50" s="234" t="e">
        <f>#REF!/#REF!</f>
        <v>#REF!</v>
      </c>
      <c r="T50" s="233" t="e">
        <f>#REF!/#REF!</f>
        <v>#REF!</v>
      </c>
      <c r="U50" s="234" t="e">
        <f>#REF!/#REF!</f>
        <v>#REF!</v>
      </c>
      <c r="V50" s="233" t="e">
        <f>#REF!/#REF!</f>
        <v>#REF!</v>
      </c>
      <c r="W50" s="234" t="e">
        <f>#REF!/#REF!</f>
        <v>#REF!</v>
      </c>
      <c r="X50" s="233" t="e">
        <f>#REF!/#REF!</f>
        <v>#REF!</v>
      </c>
      <c r="Y50" s="233" t="e">
        <f>#REF!/#REF!</f>
        <v>#REF!</v>
      </c>
    </row>
    <row r="51" spans="1:25">
      <c r="A51" s="402" t="s">
        <v>619</v>
      </c>
      <c r="B51" s="240" t="e">
        <f>#REF!/#REF!</f>
        <v>#REF!</v>
      </c>
      <c r="C51" s="241" t="e">
        <f>#REF!/#REF!</f>
        <v>#REF!</v>
      </c>
      <c r="D51" s="240" t="e">
        <f>#REF!/#REF!</f>
        <v>#REF!</v>
      </c>
      <c r="E51" s="241" t="e">
        <f>#REF!/#REF!</f>
        <v>#REF!</v>
      </c>
      <c r="F51" s="242" t="e">
        <f>#REF!/#REF!</f>
        <v>#REF!</v>
      </c>
      <c r="G51" s="243" t="e">
        <f>#REF!/#REF!</f>
        <v>#REF!</v>
      </c>
      <c r="H51" s="244" t="e">
        <f>#REF!/#REF!</f>
        <v>#REF!</v>
      </c>
      <c r="I51" s="245" t="e">
        <f>#REF!/#REF!</f>
        <v>#REF!</v>
      </c>
      <c r="J51" s="244" t="e">
        <f>#REF!/#REF!</f>
        <v>#REF!</v>
      </c>
      <c r="K51" s="245" t="e">
        <f>#REF!/#REF!</f>
        <v>#REF!</v>
      </c>
      <c r="L51" s="244" t="e">
        <f>#REF!/#REF!</f>
        <v>#REF!</v>
      </c>
      <c r="M51" s="504" t="e">
        <f>#REF!/#REF!</f>
        <v>#REF!</v>
      </c>
      <c r="N51" s="240" t="e">
        <f>#REF!/#REF!</f>
        <v>#REF!</v>
      </c>
      <c r="O51" s="241" t="e">
        <f>#REF!/#REF!</f>
        <v>#REF!</v>
      </c>
      <c r="P51" s="240" t="e">
        <f>#REF!/#REF!</f>
        <v>#REF!</v>
      </c>
      <c r="Q51" s="241" t="e">
        <f>#REF!/#REF!</f>
        <v>#REF!</v>
      </c>
      <c r="R51" s="242" t="e">
        <f>#REF!/#REF!</f>
        <v>#REF!</v>
      </c>
      <c r="S51" s="243" t="e">
        <f>#REF!/#REF!</f>
        <v>#REF!</v>
      </c>
      <c r="T51" s="242" t="e">
        <f>#REF!/#REF!</f>
        <v>#REF!</v>
      </c>
      <c r="U51" s="243" t="e">
        <f>#REF!/#REF!</f>
        <v>#REF!</v>
      </c>
      <c r="V51" s="242" t="e">
        <f>#REF!/#REF!</f>
        <v>#REF!</v>
      </c>
      <c r="W51" s="243" t="e">
        <f>#REF!/#REF!</f>
        <v>#REF!</v>
      </c>
      <c r="X51" s="242" t="e">
        <f>#REF!/#REF!</f>
        <v>#REF!</v>
      </c>
      <c r="Y51" s="242" t="e">
        <f>#REF!/#REF!</f>
        <v>#REF!</v>
      </c>
    </row>
    <row r="52" spans="1:25">
      <c r="A52" s="292" t="s">
        <v>620</v>
      </c>
      <c r="B52" s="231" t="e">
        <f>#REF!/#REF!</f>
        <v>#REF!</v>
      </c>
      <c r="C52" s="232" t="e">
        <f>#REF!/#REF!</f>
        <v>#REF!</v>
      </c>
      <c r="D52" s="231" t="e">
        <f>#REF!/#REF!</f>
        <v>#REF!</v>
      </c>
      <c r="E52" s="232" t="e">
        <f>#REF!/#REF!</f>
        <v>#REF!</v>
      </c>
      <c r="F52" s="233" t="e">
        <f>#REF!/#REF!</f>
        <v>#REF!</v>
      </c>
      <c r="G52" s="234" t="e">
        <f>#REF!/#REF!</f>
        <v>#REF!</v>
      </c>
      <c r="H52" s="235" t="e">
        <f>#REF!/#REF!</f>
        <v>#REF!</v>
      </c>
      <c r="I52" s="239" t="e">
        <f>#REF!/#REF!</f>
        <v>#REF!</v>
      </c>
      <c r="J52" s="235" t="e">
        <f>#REF!/#REF!</f>
        <v>#REF!</v>
      </c>
      <c r="K52" s="239" t="e">
        <f>#REF!/#REF!</f>
        <v>#REF!</v>
      </c>
      <c r="L52" s="235" t="e">
        <f>#REF!/#REF!</f>
        <v>#REF!</v>
      </c>
      <c r="M52" s="503" t="e">
        <f>#REF!/#REF!</f>
        <v>#REF!</v>
      </c>
      <c r="N52" s="231" t="e">
        <f>#REF!/#REF!</f>
        <v>#REF!</v>
      </c>
      <c r="O52" s="232" t="e">
        <f>#REF!/#REF!</f>
        <v>#REF!</v>
      </c>
      <c r="P52" s="231" t="e">
        <f>#REF!/#REF!</f>
        <v>#REF!</v>
      </c>
      <c r="Q52" s="232" t="e">
        <f>#REF!/#REF!</f>
        <v>#REF!</v>
      </c>
      <c r="R52" s="233" t="e">
        <f>#REF!/#REF!</f>
        <v>#REF!</v>
      </c>
      <c r="S52" s="234" t="e">
        <f>#REF!/#REF!</f>
        <v>#REF!</v>
      </c>
      <c r="T52" s="233" t="e">
        <f>#REF!/#REF!</f>
        <v>#REF!</v>
      </c>
      <c r="U52" s="234" t="e">
        <f>#REF!/#REF!</f>
        <v>#REF!</v>
      </c>
      <c r="V52" s="233" t="e">
        <f>#REF!/#REF!</f>
        <v>#REF!</v>
      </c>
      <c r="W52" s="234" t="e">
        <f>#REF!/#REF!</f>
        <v>#REF!</v>
      </c>
      <c r="X52" s="233" t="e">
        <f>#REF!/#REF!</f>
        <v>#REF!</v>
      </c>
      <c r="Y52" s="233" t="e">
        <f>#REF!/#REF!</f>
        <v>#REF!</v>
      </c>
    </row>
    <row r="53" spans="1:25">
      <c r="A53" s="292" t="s">
        <v>621</v>
      </c>
      <c r="B53" s="231" t="e">
        <f>#REF!/#REF!</f>
        <v>#REF!</v>
      </c>
      <c r="C53" s="232" t="e">
        <f>#REF!/#REF!</f>
        <v>#REF!</v>
      </c>
      <c r="D53" s="231" t="e">
        <f>#REF!/#REF!</f>
        <v>#REF!</v>
      </c>
      <c r="E53" s="232" t="e">
        <f>#REF!/#REF!</f>
        <v>#REF!</v>
      </c>
      <c r="F53" s="233" t="e">
        <f>#REF!/#REF!</f>
        <v>#REF!</v>
      </c>
      <c r="G53" s="234" t="e">
        <f>#REF!/#REF!</f>
        <v>#REF!</v>
      </c>
      <c r="H53" s="235" t="e">
        <f>#REF!/#REF!</f>
        <v>#REF!</v>
      </c>
      <c r="I53" s="239" t="e">
        <f>#REF!/#REF!</f>
        <v>#REF!</v>
      </c>
      <c r="J53" s="235" t="e">
        <f>#REF!/#REF!</f>
        <v>#REF!</v>
      </c>
      <c r="K53" s="239" t="e">
        <f>#REF!/#REF!</f>
        <v>#REF!</v>
      </c>
      <c r="L53" s="235" t="e">
        <f>#REF!/#REF!</f>
        <v>#REF!</v>
      </c>
      <c r="M53" s="503" t="e">
        <f>#REF!/#REF!</f>
        <v>#REF!</v>
      </c>
      <c r="N53" s="231" t="e">
        <f>#REF!/#REF!</f>
        <v>#REF!</v>
      </c>
      <c r="O53" s="232" t="e">
        <f>#REF!/#REF!</f>
        <v>#REF!</v>
      </c>
      <c r="P53" s="231" t="e">
        <f>#REF!/#REF!</f>
        <v>#REF!</v>
      </c>
      <c r="Q53" s="232" t="e">
        <f>#REF!/#REF!</f>
        <v>#REF!</v>
      </c>
      <c r="R53" s="233" t="e">
        <f>#REF!/#REF!</f>
        <v>#REF!</v>
      </c>
      <c r="S53" s="234" t="e">
        <f>#REF!/#REF!</f>
        <v>#REF!</v>
      </c>
      <c r="T53" s="233" t="e">
        <f>#REF!/#REF!</f>
        <v>#REF!</v>
      </c>
      <c r="U53" s="234" t="e">
        <f>#REF!/#REF!</f>
        <v>#REF!</v>
      </c>
      <c r="V53" s="233" t="e">
        <f>#REF!/#REF!</f>
        <v>#REF!</v>
      </c>
      <c r="W53" s="234" t="e">
        <f>#REF!/#REF!</f>
        <v>#REF!</v>
      </c>
      <c r="X53" s="233" t="e">
        <f>#REF!/#REF!</f>
        <v>#REF!</v>
      </c>
      <c r="Y53" s="233" t="e">
        <f>#REF!/#REF!</f>
        <v>#REF!</v>
      </c>
    </row>
    <row r="54" spans="1:25">
      <c r="A54" s="292" t="s">
        <v>622</v>
      </c>
      <c r="B54" s="231" t="e">
        <f>#REF!/#REF!</f>
        <v>#REF!</v>
      </c>
      <c r="C54" s="232" t="e">
        <f>#REF!/#REF!</f>
        <v>#REF!</v>
      </c>
      <c r="D54" s="231" t="e">
        <f>#REF!/#REF!</f>
        <v>#REF!</v>
      </c>
      <c r="E54" s="232" t="e">
        <f>#REF!/#REF!</f>
        <v>#REF!</v>
      </c>
      <c r="F54" s="233" t="e">
        <f>#REF!/#REF!</f>
        <v>#REF!</v>
      </c>
      <c r="G54" s="234" t="e">
        <f>#REF!/#REF!</f>
        <v>#REF!</v>
      </c>
      <c r="H54" s="235" t="e">
        <f>#REF!/#REF!</f>
        <v>#REF!</v>
      </c>
      <c r="I54" s="239" t="e">
        <f>#REF!/#REF!</f>
        <v>#REF!</v>
      </c>
      <c r="J54" s="235" t="e">
        <f>#REF!/#REF!</f>
        <v>#REF!</v>
      </c>
      <c r="K54" s="239" t="e">
        <f>#REF!/#REF!</f>
        <v>#REF!</v>
      </c>
      <c r="L54" s="235" t="e">
        <f>#REF!/#REF!</f>
        <v>#REF!</v>
      </c>
      <c r="M54" s="503" t="e">
        <f>#REF!/#REF!</f>
        <v>#REF!</v>
      </c>
      <c r="N54" s="231" t="e">
        <f>#REF!/#REF!</f>
        <v>#REF!</v>
      </c>
      <c r="O54" s="232" t="e">
        <f>#REF!/#REF!</f>
        <v>#REF!</v>
      </c>
      <c r="P54" s="231" t="e">
        <f>#REF!/#REF!</f>
        <v>#REF!</v>
      </c>
      <c r="Q54" s="232" t="e">
        <f>#REF!/#REF!</f>
        <v>#REF!</v>
      </c>
      <c r="R54" s="233" t="e">
        <f>#REF!/#REF!</f>
        <v>#REF!</v>
      </c>
      <c r="S54" s="234" t="e">
        <f>#REF!/#REF!</f>
        <v>#REF!</v>
      </c>
      <c r="T54" s="233" t="e">
        <f>#REF!/#REF!</f>
        <v>#REF!</v>
      </c>
      <c r="U54" s="234" t="e">
        <f>#REF!/#REF!</f>
        <v>#REF!</v>
      </c>
      <c r="V54" s="233" t="e">
        <f>#REF!/#REF!</f>
        <v>#REF!</v>
      </c>
      <c r="W54" s="234" t="e">
        <f>#REF!/#REF!</f>
        <v>#REF!</v>
      </c>
      <c r="X54" s="233" t="e">
        <f>#REF!/#REF!</f>
        <v>#REF!</v>
      </c>
      <c r="Y54" s="233" t="e">
        <f>#REF!/#REF!</f>
        <v>#REF!</v>
      </c>
    </row>
    <row r="55" spans="1:25">
      <c r="A55" s="292" t="s">
        <v>623</v>
      </c>
      <c r="B55" s="231" t="e">
        <f>#REF!/#REF!</f>
        <v>#REF!</v>
      </c>
      <c r="C55" s="232" t="e">
        <f>#REF!/#REF!</f>
        <v>#REF!</v>
      </c>
      <c r="D55" s="231" t="e">
        <f>#REF!/#REF!</f>
        <v>#REF!</v>
      </c>
      <c r="E55" s="232" t="e">
        <f>#REF!/#REF!</f>
        <v>#REF!</v>
      </c>
      <c r="F55" s="233" t="e">
        <f>#REF!/#REF!</f>
        <v>#REF!</v>
      </c>
      <c r="G55" s="234" t="e">
        <f>#REF!/#REF!</f>
        <v>#REF!</v>
      </c>
      <c r="H55" s="235" t="e">
        <f>#REF!/#REF!</f>
        <v>#REF!</v>
      </c>
      <c r="I55" s="239" t="e">
        <f>#REF!/#REF!</f>
        <v>#REF!</v>
      </c>
      <c r="J55" s="235" t="e">
        <f>#REF!/#REF!</f>
        <v>#REF!</v>
      </c>
      <c r="K55" s="239" t="e">
        <f>#REF!/#REF!</f>
        <v>#REF!</v>
      </c>
      <c r="L55" s="235" t="e">
        <f>#REF!/#REF!</f>
        <v>#REF!</v>
      </c>
      <c r="M55" s="503" t="e">
        <f>#REF!/#REF!</f>
        <v>#REF!</v>
      </c>
      <c r="N55" s="231" t="e">
        <f>#REF!/#REF!</f>
        <v>#REF!</v>
      </c>
      <c r="O55" s="232" t="e">
        <f>#REF!/#REF!</f>
        <v>#REF!</v>
      </c>
      <c r="P55" s="231" t="e">
        <f>#REF!/#REF!</f>
        <v>#REF!</v>
      </c>
      <c r="Q55" s="232" t="e">
        <f>#REF!/#REF!</f>
        <v>#REF!</v>
      </c>
      <c r="R55" s="233" t="e">
        <f>#REF!/#REF!</f>
        <v>#REF!</v>
      </c>
      <c r="S55" s="234" t="e">
        <f>#REF!/#REF!</f>
        <v>#REF!</v>
      </c>
      <c r="T55" s="233" t="e">
        <f>#REF!/#REF!</f>
        <v>#REF!</v>
      </c>
      <c r="U55" s="234" t="e">
        <f>#REF!/#REF!</f>
        <v>#REF!</v>
      </c>
      <c r="V55" s="233" t="e">
        <f>#REF!/#REF!</f>
        <v>#REF!</v>
      </c>
      <c r="W55" s="234" t="e">
        <f>#REF!/#REF!</f>
        <v>#REF!</v>
      </c>
      <c r="X55" s="233" t="e">
        <f>#REF!/#REF!</f>
        <v>#REF!</v>
      </c>
      <c r="Y55" s="233" t="e">
        <f>#REF!/#REF!</f>
        <v>#REF!</v>
      </c>
    </row>
    <row r="56" spans="1:25">
      <c r="A56" s="402" t="s">
        <v>624</v>
      </c>
      <c r="B56" s="240" t="e">
        <f>#REF!/#REF!</f>
        <v>#REF!</v>
      </c>
      <c r="C56" s="241" t="e">
        <f>#REF!/#REF!</f>
        <v>#REF!</v>
      </c>
      <c r="D56" s="240" t="e">
        <f>#REF!/#REF!</f>
        <v>#REF!</v>
      </c>
      <c r="E56" s="241" t="e">
        <f>#REF!/#REF!</f>
        <v>#REF!</v>
      </c>
      <c r="F56" s="242" t="e">
        <f>#REF!/#REF!</f>
        <v>#REF!</v>
      </c>
      <c r="G56" s="243" t="e">
        <f>#REF!/#REF!</f>
        <v>#REF!</v>
      </c>
      <c r="H56" s="244" t="e">
        <f>#REF!/#REF!</f>
        <v>#REF!</v>
      </c>
      <c r="I56" s="245" t="e">
        <f>#REF!/#REF!</f>
        <v>#REF!</v>
      </c>
      <c r="J56" s="244" t="e">
        <f>#REF!/#REF!</f>
        <v>#REF!</v>
      </c>
      <c r="K56" s="245" t="e">
        <f>#REF!/#REF!</f>
        <v>#REF!</v>
      </c>
      <c r="L56" s="244" t="e">
        <f>#REF!/#REF!</f>
        <v>#REF!</v>
      </c>
      <c r="M56" s="504" t="e">
        <f>#REF!/#REF!</f>
        <v>#REF!</v>
      </c>
      <c r="N56" s="240" t="e">
        <f>#REF!/#REF!</f>
        <v>#REF!</v>
      </c>
      <c r="O56" s="241" t="e">
        <f>#REF!/#REF!</f>
        <v>#REF!</v>
      </c>
      <c r="P56" s="240" t="e">
        <f>#REF!/#REF!</f>
        <v>#REF!</v>
      </c>
      <c r="Q56" s="241" t="e">
        <f>#REF!/#REF!</f>
        <v>#REF!</v>
      </c>
      <c r="R56" s="242" t="e">
        <f>#REF!/#REF!</f>
        <v>#REF!</v>
      </c>
      <c r="S56" s="243" t="e">
        <f>#REF!/#REF!</f>
        <v>#REF!</v>
      </c>
      <c r="T56" s="242" t="e">
        <f>#REF!/#REF!</f>
        <v>#REF!</v>
      </c>
      <c r="U56" s="243" t="e">
        <f>#REF!/#REF!</f>
        <v>#REF!</v>
      </c>
      <c r="V56" s="242" t="e">
        <f>#REF!/#REF!</f>
        <v>#REF!</v>
      </c>
      <c r="W56" s="243" t="e">
        <f>#REF!/#REF!</f>
        <v>#REF!</v>
      </c>
      <c r="X56" s="242" t="e">
        <f>#REF!/#REF!</f>
        <v>#REF!</v>
      </c>
      <c r="Y56" s="242" t="e">
        <f>#REF!/#REF!</f>
        <v>#REF!</v>
      </c>
    </row>
  </sheetData>
  <customSheetViews>
    <customSheetView guid="{6F28069D-A7F4-41D2-AA1B-4487F97E36F1}" showPageBreaks="1" printArea="1" showRuler="0">
      <pageMargins left="0.78740157480314965" right="0.39370078740157483" top="0.78740157480314965" bottom="0.39370078740157483" header="0.51181102362204722" footer="0.51181102362204722"/>
      <pageSetup paperSize="8" orientation="landscape" horizontalDpi="4294967292" r:id="rId1"/>
      <headerFooter alignWithMargins="0"/>
    </customSheetView>
  </customSheetViews>
  <mergeCells count="25">
    <mergeCell ref="S4:S5"/>
    <mergeCell ref="T3:Y3"/>
    <mergeCell ref="H3:M3"/>
    <mergeCell ref="J4:J5"/>
    <mergeCell ref="H4:I4"/>
    <mergeCell ref="V4:V5"/>
    <mergeCell ref="W4:W5"/>
    <mergeCell ref="X4:X5"/>
    <mergeCell ref="Y4:Y5"/>
    <mergeCell ref="L4:L5"/>
    <mergeCell ref="M4:M5"/>
    <mergeCell ref="T4:U4"/>
    <mergeCell ref="D4:D5"/>
    <mergeCell ref="E4:E5"/>
    <mergeCell ref="G4:G5"/>
    <mergeCell ref="R4:R5"/>
    <mergeCell ref="A3:A5"/>
    <mergeCell ref="F4:F5"/>
    <mergeCell ref="K4:K5"/>
    <mergeCell ref="B3:E3"/>
    <mergeCell ref="B4:C4"/>
    <mergeCell ref="N3:Q3"/>
    <mergeCell ref="N4:O4"/>
    <mergeCell ref="P4:P5"/>
    <mergeCell ref="Q4:Q5"/>
  </mergeCells>
  <phoneticPr fontId="2"/>
  <pageMargins left="0.78740157480314965" right="0.39370078740157483" top="0.78740157480314965" bottom="0.39370078740157483" header="0.51181102362204722" footer="0.51181102362204722"/>
  <pageSetup paperSize="8" orientation="landscape" horizontalDpi="4294967292"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dimension ref="A1:S219"/>
  <sheetViews>
    <sheetView zoomScale="70" zoomScaleNormal="70" workbookViewId="0">
      <selection sqref="A1:S1"/>
    </sheetView>
  </sheetViews>
  <sheetFormatPr defaultColWidth="9" defaultRowHeight="13.2"/>
  <cols>
    <col min="1" max="1" width="4.6640625" style="187" customWidth="1"/>
    <col min="2" max="2" width="12.33203125" style="187" customWidth="1"/>
    <col min="3" max="3" width="1.6640625" style="187" customWidth="1"/>
    <col min="4" max="4" width="12.33203125" style="186" customWidth="1"/>
    <col min="5" max="5" width="1.6640625" style="186" customWidth="1"/>
    <col min="6" max="6" width="16.88671875" style="186" customWidth="1"/>
    <col min="7" max="7" width="19.44140625" style="186" bestFit="1" customWidth="1"/>
    <col min="8" max="9" width="16.88671875" style="186" customWidth="1"/>
    <col min="10" max="10" width="9" style="186"/>
    <col min="11" max="11" width="4.6640625" style="186" customWidth="1"/>
    <col min="12" max="12" width="12.33203125" style="186" customWidth="1"/>
    <col min="13" max="13" width="1.6640625" style="186" customWidth="1"/>
    <col min="14" max="14" width="12.33203125" style="186" customWidth="1"/>
    <col min="15" max="15" width="1.6640625" style="186" customWidth="1"/>
    <col min="16" max="19" width="16.88671875" style="186" customWidth="1"/>
    <col min="20" max="16384" width="9" style="186"/>
  </cols>
  <sheetData>
    <row r="1" spans="1:19" ht="19.2">
      <c r="A1" s="886" t="s">
        <v>726</v>
      </c>
      <c r="B1" s="887"/>
      <c r="C1" s="887"/>
      <c r="D1" s="887"/>
      <c r="E1" s="887"/>
      <c r="F1" s="887"/>
      <c r="G1" s="887"/>
      <c r="H1" s="887"/>
      <c r="I1" s="887"/>
      <c r="J1" s="887"/>
      <c r="K1" s="887"/>
      <c r="L1" s="887"/>
      <c r="M1" s="887"/>
      <c r="N1" s="887"/>
      <c r="O1" s="887"/>
      <c r="P1" s="887"/>
      <c r="Q1" s="887"/>
      <c r="R1" s="887"/>
      <c r="S1" s="887"/>
    </row>
    <row r="2" spans="1:19">
      <c r="R2" s="890" t="s">
        <v>719</v>
      </c>
      <c r="S2" s="890" t="s">
        <v>725</v>
      </c>
    </row>
    <row r="3" spans="1:19" ht="19.5" customHeight="1">
      <c r="A3" s="820" t="s">
        <v>572</v>
      </c>
      <c r="B3" s="841"/>
      <c r="C3" s="841"/>
      <c r="D3" s="841"/>
      <c r="E3" s="842"/>
      <c r="F3" s="888" t="s">
        <v>194</v>
      </c>
      <c r="G3" s="889"/>
      <c r="H3" s="888" t="s">
        <v>225</v>
      </c>
      <c r="I3" s="889"/>
      <c r="K3" s="820" t="s">
        <v>572</v>
      </c>
      <c r="L3" s="841"/>
      <c r="M3" s="841"/>
      <c r="N3" s="841"/>
      <c r="O3" s="842"/>
      <c r="P3" s="888" t="s">
        <v>194</v>
      </c>
      <c r="Q3" s="889"/>
      <c r="R3" s="888" t="s">
        <v>225</v>
      </c>
      <c r="S3" s="889"/>
    </row>
    <row r="4" spans="1:19" ht="19.5" customHeight="1">
      <c r="A4" s="843"/>
      <c r="B4" s="844"/>
      <c r="C4" s="844"/>
      <c r="D4" s="844"/>
      <c r="E4" s="845"/>
      <c r="F4" s="192" t="s">
        <v>195</v>
      </c>
      <c r="G4" s="192" t="s">
        <v>196</v>
      </c>
      <c r="H4" s="192" t="s">
        <v>195</v>
      </c>
      <c r="I4" s="192" t="s">
        <v>196</v>
      </c>
      <c r="K4" s="843"/>
      <c r="L4" s="844"/>
      <c r="M4" s="844"/>
      <c r="N4" s="844"/>
      <c r="O4" s="845"/>
      <c r="P4" s="192" t="s">
        <v>195</v>
      </c>
      <c r="Q4" s="192" t="s">
        <v>196</v>
      </c>
      <c r="R4" s="192" t="s">
        <v>195</v>
      </c>
      <c r="S4" s="192" t="s">
        <v>196</v>
      </c>
    </row>
    <row r="5" spans="1:19" ht="17.25" customHeight="1">
      <c r="A5" s="190"/>
      <c r="B5" s="191"/>
      <c r="C5" s="485"/>
      <c r="D5" s="486"/>
      <c r="E5" s="487"/>
      <c r="F5" s="382" t="s">
        <v>197</v>
      </c>
      <c r="G5" s="197" t="s">
        <v>198</v>
      </c>
      <c r="H5" s="382" t="s">
        <v>199</v>
      </c>
      <c r="I5" s="197" t="s">
        <v>199</v>
      </c>
      <c r="K5" s="190"/>
      <c r="L5" s="191"/>
      <c r="M5" s="457"/>
      <c r="N5" s="486"/>
      <c r="O5" s="488"/>
      <c r="P5" s="382" t="s">
        <v>197</v>
      </c>
      <c r="Q5" s="197" t="s">
        <v>198</v>
      </c>
      <c r="R5" s="382" t="s">
        <v>199</v>
      </c>
      <c r="S5" s="197" t="s">
        <v>199</v>
      </c>
    </row>
    <row r="6" spans="1:19" ht="17.25" customHeight="1">
      <c r="A6" s="870" t="s">
        <v>200</v>
      </c>
      <c r="B6" s="876"/>
      <c r="C6" s="489"/>
      <c r="D6" s="274" t="s">
        <v>544</v>
      </c>
      <c r="E6" s="274"/>
      <c r="F6" s="490">
        <v>1149541498</v>
      </c>
      <c r="G6" s="491">
        <v>12974177266.135</v>
      </c>
      <c r="H6" s="695">
        <v>102.10405972216898</v>
      </c>
      <c r="I6" s="696">
        <v>103.42511741995801</v>
      </c>
      <c r="K6" s="870" t="s">
        <v>546</v>
      </c>
      <c r="L6" s="871"/>
      <c r="M6" s="489"/>
      <c r="N6" s="274" t="s">
        <v>544</v>
      </c>
      <c r="O6" s="274"/>
      <c r="P6" s="490">
        <v>33</v>
      </c>
      <c r="Q6" s="491">
        <v>162.63999999999999</v>
      </c>
      <c r="R6" s="695">
        <v>110.00000000000001</v>
      </c>
      <c r="S6" s="696">
        <v>5.5012853470437015</v>
      </c>
    </row>
    <row r="7" spans="1:19" ht="17.25" customHeight="1">
      <c r="A7" s="875"/>
      <c r="B7" s="876"/>
      <c r="C7" s="489"/>
      <c r="D7" s="274" t="s">
        <v>201</v>
      </c>
      <c r="E7" s="274"/>
      <c r="F7" s="490">
        <v>608524609</v>
      </c>
      <c r="G7" s="491">
        <v>9112849706.8339996</v>
      </c>
      <c r="H7" s="695">
        <v>101.36197315413862</v>
      </c>
      <c r="I7" s="696">
        <v>102.94973058382251</v>
      </c>
      <c r="K7" s="870"/>
      <c r="L7" s="871"/>
      <c r="M7" s="489"/>
      <c r="N7" s="274" t="s">
        <v>201</v>
      </c>
      <c r="O7" s="274"/>
      <c r="P7" s="490">
        <v>33</v>
      </c>
      <c r="Q7" s="491">
        <v>162.63999999999999</v>
      </c>
      <c r="R7" s="695">
        <v>110.00000000000001</v>
      </c>
      <c r="S7" s="696">
        <v>5.7575757575757578</v>
      </c>
    </row>
    <row r="8" spans="1:19" ht="17.25" customHeight="1">
      <c r="A8" s="875"/>
      <c r="B8" s="876"/>
      <c r="C8" s="489"/>
      <c r="D8" s="274" t="s">
        <v>202</v>
      </c>
      <c r="E8" s="274"/>
      <c r="F8" s="490">
        <v>152703420</v>
      </c>
      <c r="G8" s="491">
        <v>1201465756.9000001</v>
      </c>
      <c r="H8" s="695">
        <v>104.79926726432664</v>
      </c>
      <c r="I8" s="696">
        <v>103.25476307006372</v>
      </c>
      <c r="K8" s="870"/>
      <c r="L8" s="871"/>
      <c r="M8" s="489"/>
      <c r="N8" s="274" t="s">
        <v>202</v>
      </c>
      <c r="O8" s="274"/>
      <c r="P8" s="490">
        <v>0</v>
      </c>
      <c r="Q8" s="491">
        <v>0</v>
      </c>
      <c r="R8" s="695" t="s">
        <v>723</v>
      </c>
      <c r="S8" s="696" t="s">
        <v>723</v>
      </c>
    </row>
    <row r="9" spans="1:19" ht="17.25" customHeight="1">
      <c r="A9" s="875"/>
      <c r="B9" s="876"/>
      <c r="C9" s="489"/>
      <c r="D9" s="274" t="s">
        <v>203</v>
      </c>
      <c r="E9" s="274"/>
      <c r="F9" s="490">
        <v>386500622</v>
      </c>
      <c r="G9" s="491">
        <v>2461121474.6230001</v>
      </c>
      <c r="H9" s="695">
        <v>102.19020705868056</v>
      </c>
      <c r="I9" s="696">
        <v>105.01258529768359</v>
      </c>
      <c r="K9" s="870"/>
      <c r="L9" s="871"/>
      <c r="M9" s="489"/>
      <c r="N9" s="274" t="s">
        <v>203</v>
      </c>
      <c r="O9" s="274"/>
      <c r="P9" s="490">
        <v>0</v>
      </c>
      <c r="Q9" s="491">
        <v>0</v>
      </c>
      <c r="R9" s="695" t="s">
        <v>723</v>
      </c>
      <c r="S9" s="696" t="s">
        <v>723</v>
      </c>
    </row>
    <row r="10" spans="1:19" ht="17.25" customHeight="1">
      <c r="A10" s="875"/>
      <c r="B10" s="876"/>
      <c r="C10" s="489"/>
      <c r="D10" s="644" t="s">
        <v>247</v>
      </c>
      <c r="E10" s="274"/>
      <c r="F10" s="490">
        <v>8365700</v>
      </c>
      <c r="G10" s="491">
        <v>103845574.428</v>
      </c>
      <c r="H10" s="695">
        <v>99.932854085991934</v>
      </c>
      <c r="I10" s="696">
        <v>99.337769428199834</v>
      </c>
      <c r="K10" s="870"/>
      <c r="L10" s="871"/>
      <c r="M10" s="489"/>
      <c r="N10" s="644" t="s">
        <v>247</v>
      </c>
      <c r="O10" s="274"/>
      <c r="P10" s="490">
        <v>0</v>
      </c>
      <c r="Q10" s="491">
        <v>0</v>
      </c>
      <c r="R10" s="695" t="s">
        <v>723</v>
      </c>
      <c r="S10" s="696" t="s">
        <v>723</v>
      </c>
    </row>
    <row r="11" spans="1:19" ht="17.25" customHeight="1">
      <c r="A11" s="843"/>
      <c r="B11" s="845"/>
      <c r="C11" s="444"/>
      <c r="D11" s="276" t="s">
        <v>204</v>
      </c>
      <c r="E11" s="276"/>
      <c r="F11" s="493">
        <v>1812847</v>
      </c>
      <c r="G11" s="494">
        <v>94894753.349999994</v>
      </c>
      <c r="H11" s="695">
        <v>114.91366802043392</v>
      </c>
      <c r="I11" s="696">
        <v>117.16812784772293</v>
      </c>
      <c r="K11" s="822"/>
      <c r="L11" s="823"/>
      <c r="M11" s="444"/>
      <c r="N11" s="276" t="s">
        <v>204</v>
      </c>
      <c r="O11" s="276"/>
      <c r="P11" s="493">
        <v>0</v>
      </c>
      <c r="Q11" s="494">
        <v>0</v>
      </c>
      <c r="R11" s="699" t="s">
        <v>723</v>
      </c>
      <c r="S11" s="700" t="s">
        <v>723</v>
      </c>
    </row>
    <row r="12" spans="1:19" ht="17.25" customHeight="1">
      <c r="A12" s="820" t="s">
        <v>543</v>
      </c>
      <c r="B12" s="821"/>
      <c r="C12" s="489"/>
      <c r="D12" s="274" t="s">
        <v>544</v>
      </c>
      <c r="E12" s="274"/>
      <c r="F12" s="490">
        <v>927117258</v>
      </c>
      <c r="G12" s="491">
        <v>10325061372.506001</v>
      </c>
      <c r="H12" s="697">
        <v>100.94803795765901</v>
      </c>
      <c r="I12" s="698">
        <v>103.49081863451826</v>
      </c>
      <c r="K12" s="883" t="s">
        <v>191</v>
      </c>
      <c r="L12" s="811" t="s">
        <v>229</v>
      </c>
      <c r="M12" s="272"/>
      <c r="N12" s="278" t="s">
        <v>544</v>
      </c>
      <c r="O12" s="279"/>
      <c r="P12" s="490">
        <v>1212257</v>
      </c>
      <c r="Q12" s="491">
        <v>164158587.75600001</v>
      </c>
      <c r="R12" s="695">
        <v>102.82671095533924</v>
      </c>
      <c r="S12" s="696">
        <v>102.04550248675375</v>
      </c>
    </row>
    <row r="13" spans="1:19" ht="17.25" customHeight="1">
      <c r="A13" s="870"/>
      <c r="B13" s="871"/>
      <c r="C13" s="489"/>
      <c r="D13" s="274" t="s">
        <v>201</v>
      </c>
      <c r="E13" s="274"/>
      <c r="F13" s="490">
        <v>490875020</v>
      </c>
      <c r="G13" s="491">
        <v>7200068496.6219997</v>
      </c>
      <c r="H13" s="695">
        <v>100.16527356187505</v>
      </c>
      <c r="I13" s="696">
        <v>103.01332989737651</v>
      </c>
      <c r="K13" s="884"/>
      <c r="L13" s="812"/>
      <c r="M13" s="214"/>
      <c r="N13" s="274" t="s">
        <v>201</v>
      </c>
      <c r="O13" s="275"/>
      <c r="P13" s="490">
        <v>717797</v>
      </c>
      <c r="Q13" s="491">
        <v>146359125.40900001</v>
      </c>
      <c r="R13" s="695">
        <v>102.03966456701197</v>
      </c>
      <c r="S13" s="696">
        <v>102.0660805662605</v>
      </c>
    </row>
    <row r="14" spans="1:19" ht="17.25" customHeight="1">
      <c r="A14" s="870"/>
      <c r="B14" s="871"/>
      <c r="C14" s="489"/>
      <c r="D14" s="274" t="s">
        <v>202</v>
      </c>
      <c r="E14" s="274"/>
      <c r="F14" s="490">
        <v>131660658</v>
      </c>
      <c r="G14" s="491">
        <v>1091214180.1630001</v>
      </c>
      <c r="H14" s="695">
        <v>103.56241603883871</v>
      </c>
      <c r="I14" s="696">
        <v>103.02991958325869</v>
      </c>
      <c r="K14" s="884"/>
      <c r="L14" s="812"/>
      <c r="M14" s="214"/>
      <c r="N14" s="274" t="s">
        <v>202</v>
      </c>
      <c r="O14" s="275"/>
      <c r="P14" s="490">
        <v>2610</v>
      </c>
      <c r="Q14" s="491">
        <v>10570.539000000001</v>
      </c>
      <c r="R14" s="695">
        <v>98.602191159803553</v>
      </c>
      <c r="S14" s="696">
        <v>87.245433982633514</v>
      </c>
    </row>
    <row r="15" spans="1:19" ht="17.25" customHeight="1">
      <c r="A15" s="870"/>
      <c r="B15" s="871"/>
      <c r="C15" s="489"/>
      <c r="D15" s="274" t="s">
        <v>203</v>
      </c>
      <c r="E15" s="274"/>
      <c r="F15" s="490">
        <v>303974254</v>
      </c>
      <c r="G15" s="491">
        <v>1970441468.401</v>
      </c>
      <c r="H15" s="695">
        <v>101.09565879791691</v>
      </c>
      <c r="I15" s="696">
        <v>105.45799195789665</v>
      </c>
      <c r="K15" s="884"/>
      <c r="L15" s="812"/>
      <c r="M15" s="214"/>
      <c r="N15" s="274" t="s">
        <v>203</v>
      </c>
      <c r="O15" s="275"/>
      <c r="P15" s="490">
        <v>490881</v>
      </c>
      <c r="Q15" s="491">
        <v>17122838.309</v>
      </c>
      <c r="R15" s="695">
        <v>103.97311717497347</v>
      </c>
      <c r="S15" s="696">
        <v>101.83991198311585</v>
      </c>
    </row>
    <row r="16" spans="1:19" ht="17.25" customHeight="1">
      <c r="A16" s="870"/>
      <c r="B16" s="871"/>
      <c r="C16" s="489"/>
      <c r="D16" s="644" t="s">
        <v>247</v>
      </c>
      <c r="E16" s="274"/>
      <c r="F16" s="490">
        <v>6227502</v>
      </c>
      <c r="G16" s="491">
        <v>31282242.177000001</v>
      </c>
      <c r="H16" s="695">
        <v>100.0357735200453</v>
      </c>
      <c r="I16" s="696">
        <v>98.49197411715339</v>
      </c>
      <c r="K16" s="884"/>
      <c r="L16" s="812"/>
      <c r="M16" s="214"/>
      <c r="N16" s="644" t="s">
        <v>247</v>
      </c>
      <c r="O16" s="275"/>
      <c r="P16" s="490">
        <v>16754</v>
      </c>
      <c r="Q16" s="491">
        <v>583069.24300000002</v>
      </c>
      <c r="R16" s="695">
        <v>97.180974477958245</v>
      </c>
      <c r="S16" s="696">
        <v>99.164853024238056</v>
      </c>
    </row>
    <row r="17" spans="1:19" ht="17.25" customHeight="1">
      <c r="A17" s="822"/>
      <c r="B17" s="823"/>
      <c r="C17" s="444"/>
      <c r="D17" s="276" t="s">
        <v>204</v>
      </c>
      <c r="E17" s="276"/>
      <c r="F17" s="493">
        <v>607326</v>
      </c>
      <c r="G17" s="494">
        <v>32054985.142999999</v>
      </c>
      <c r="H17" s="699">
        <v>113.77833564389823</v>
      </c>
      <c r="I17" s="700">
        <v>114.52008208314983</v>
      </c>
      <c r="K17" s="884"/>
      <c r="L17" s="872"/>
      <c r="M17" s="273"/>
      <c r="N17" s="276" t="s">
        <v>204</v>
      </c>
      <c r="O17" s="277"/>
      <c r="P17" s="493">
        <v>969</v>
      </c>
      <c r="Q17" s="494">
        <v>82984.255999999994</v>
      </c>
      <c r="R17" s="699">
        <v>135.90462833099579</v>
      </c>
      <c r="S17" s="700">
        <v>143.05605361723798</v>
      </c>
    </row>
    <row r="18" spans="1:19" ht="17.25" customHeight="1">
      <c r="A18" s="820" t="s">
        <v>457</v>
      </c>
      <c r="B18" s="821"/>
      <c r="C18" s="272"/>
      <c r="D18" s="278" t="s">
        <v>544</v>
      </c>
      <c r="E18" s="279"/>
      <c r="F18" s="490">
        <v>483243149</v>
      </c>
      <c r="G18" s="491">
        <v>5736797681.5699997</v>
      </c>
      <c r="H18" s="695">
        <v>103.46866194159429</v>
      </c>
      <c r="I18" s="696">
        <v>105.69844168467513</v>
      </c>
      <c r="K18" s="884"/>
      <c r="L18" s="814" t="s">
        <v>547</v>
      </c>
      <c r="M18" s="270"/>
      <c r="N18" s="274" t="s">
        <v>544</v>
      </c>
      <c r="O18" s="274"/>
      <c r="P18" s="490">
        <v>71747</v>
      </c>
      <c r="Q18" s="491">
        <v>1423128.5919999999</v>
      </c>
      <c r="R18" s="695">
        <v>88.677263064221094</v>
      </c>
      <c r="S18" s="696">
        <v>84.183573717239156</v>
      </c>
    </row>
    <row r="19" spans="1:19" ht="17.25" customHeight="1">
      <c r="A19" s="870"/>
      <c r="B19" s="871"/>
      <c r="C19" s="214"/>
      <c r="D19" s="274" t="s">
        <v>201</v>
      </c>
      <c r="E19" s="275"/>
      <c r="F19" s="490">
        <v>256482614</v>
      </c>
      <c r="G19" s="491">
        <v>4044584756.4310002</v>
      </c>
      <c r="H19" s="695">
        <v>102.62938789780726</v>
      </c>
      <c r="I19" s="696">
        <v>105.15134419193744</v>
      </c>
      <c r="K19" s="884"/>
      <c r="L19" s="816"/>
      <c r="M19" s="270"/>
      <c r="N19" s="274" t="s">
        <v>201</v>
      </c>
      <c r="O19" s="274"/>
      <c r="P19" s="490">
        <v>29287</v>
      </c>
      <c r="Q19" s="491">
        <v>1216378.1259999999</v>
      </c>
      <c r="R19" s="695">
        <v>84.003556677374945</v>
      </c>
      <c r="S19" s="696">
        <v>82.861235556428809</v>
      </c>
    </row>
    <row r="20" spans="1:19" ht="17.25" customHeight="1">
      <c r="A20" s="870"/>
      <c r="B20" s="871"/>
      <c r="C20" s="214"/>
      <c r="D20" s="274" t="s">
        <v>202</v>
      </c>
      <c r="E20" s="275"/>
      <c r="F20" s="490">
        <v>67712275</v>
      </c>
      <c r="G20" s="491">
        <v>577415123.24600005</v>
      </c>
      <c r="H20" s="695">
        <v>106.0976190651533</v>
      </c>
      <c r="I20" s="696">
        <v>105.31780800390717</v>
      </c>
      <c r="K20" s="884"/>
      <c r="L20" s="816"/>
      <c r="M20" s="270"/>
      <c r="N20" s="274" t="s">
        <v>202</v>
      </c>
      <c r="O20" s="274"/>
      <c r="P20" s="490">
        <v>40071</v>
      </c>
      <c r="Q20" s="491">
        <v>190775.76699999999</v>
      </c>
      <c r="R20" s="695">
        <v>92.793460389505128</v>
      </c>
      <c r="S20" s="696">
        <v>94.068049966439631</v>
      </c>
    </row>
    <row r="21" spans="1:19" ht="17.25" customHeight="1">
      <c r="A21" s="870"/>
      <c r="B21" s="871"/>
      <c r="C21" s="214"/>
      <c r="D21" s="274" t="s">
        <v>203</v>
      </c>
      <c r="E21" s="275"/>
      <c r="F21" s="490">
        <v>158722050</v>
      </c>
      <c r="G21" s="491">
        <v>1078100646.1300001</v>
      </c>
      <c r="H21" s="695">
        <v>103.72007447883426</v>
      </c>
      <c r="I21" s="696">
        <v>107.9669049078731</v>
      </c>
      <c r="K21" s="884"/>
      <c r="L21" s="816"/>
      <c r="M21" s="270"/>
      <c r="N21" s="274" t="s">
        <v>203</v>
      </c>
      <c r="O21" s="274"/>
      <c r="P21" s="490">
        <v>2277</v>
      </c>
      <c r="Q21" s="491">
        <v>11549.062</v>
      </c>
      <c r="R21" s="695">
        <v>83.01130149471382</v>
      </c>
      <c r="S21" s="696">
        <v>78.963015847284197</v>
      </c>
    </row>
    <row r="22" spans="1:19" ht="17.25" customHeight="1">
      <c r="A22" s="870"/>
      <c r="B22" s="871"/>
      <c r="C22" s="214"/>
      <c r="D22" s="644" t="s">
        <v>247</v>
      </c>
      <c r="E22" s="275"/>
      <c r="F22" s="490">
        <v>3542932</v>
      </c>
      <c r="G22" s="491">
        <v>19125690.089000002</v>
      </c>
      <c r="H22" s="695">
        <v>102.00657081185602</v>
      </c>
      <c r="I22" s="696">
        <v>100.15839690764319</v>
      </c>
      <c r="K22" s="884"/>
      <c r="L22" s="816"/>
      <c r="M22" s="270"/>
      <c r="N22" s="644" t="s">
        <v>247</v>
      </c>
      <c r="O22" s="274"/>
      <c r="P22" s="490">
        <v>216</v>
      </c>
      <c r="Q22" s="491">
        <v>2780.6190000000001</v>
      </c>
      <c r="R22" s="695">
        <v>100.46511627906978</v>
      </c>
      <c r="S22" s="696">
        <v>85.232940654296129</v>
      </c>
    </row>
    <row r="23" spans="1:19" ht="17.25" customHeight="1">
      <c r="A23" s="822"/>
      <c r="B23" s="823"/>
      <c r="C23" s="273"/>
      <c r="D23" s="276" t="s">
        <v>204</v>
      </c>
      <c r="E23" s="277"/>
      <c r="F23" s="493">
        <v>326210</v>
      </c>
      <c r="G23" s="494">
        <v>17571465.673999999</v>
      </c>
      <c r="H23" s="699">
        <v>115.8597223998068</v>
      </c>
      <c r="I23" s="700">
        <v>115.82927914199882</v>
      </c>
      <c r="K23" s="884"/>
      <c r="L23" s="815"/>
      <c r="M23" s="271"/>
      <c r="N23" s="276" t="s">
        <v>204</v>
      </c>
      <c r="O23" s="276"/>
      <c r="P23" s="493">
        <v>112</v>
      </c>
      <c r="Q23" s="494">
        <v>1645.018</v>
      </c>
      <c r="R23" s="699">
        <v>94.915254237288138</v>
      </c>
      <c r="S23" s="700">
        <v>89.315778043218586</v>
      </c>
    </row>
    <row r="24" spans="1:19" ht="17.25" customHeight="1">
      <c r="A24" s="820" t="s">
        <v>545</v>
      </c>
      <c r="B24" s="821"/>
      <c r="C24" s="489"/>
      <c r="D24" s="274" t="s">
        <v>544</v>
      </c>
      <c r="E24" s="274"/>
      <c r="F24" s="490">
        <v>1343476</v>
      </c>
      <c r="G24" s="491">
        <v>18951266.416000001</v>
      </c>
      <c r="H24" s="695">
        <v>99.234327196231177</v>
      </c>
      <c r="I24" s="696">
        <v>102.16397245968602</v>
      </c>
      <c r="K24" s="884"/>
      <c r="L24" s="899" t="s">
        <v>230</v>
      </c>
      <c r="M24" s="270"/>
      <c r="N24" s="274" t="s">
        <v>544</v>
      </c>
      <c r="O24" s="275"/>
      <c r="P24" s="490">
        <v>21605330</v>
      </c>
      <c r="Q24" s="491">
        <v>199403853.60299999</v>
      </c>
      <c r="R24" s="695">
        <v>105.72313322858886</v>
      </c>
      <c r="S24" s="696">
        <v>103.17160778436372</v>
      </c>
    </row>
    <row r="25" spans="1:19" ht="17.25" customHeight="1">
      <c r="A25" s="870"/>
      <c r="B25" s="871"/>
      <c r="C25" s="489"/>
      <c r="D25" s="274" t="s">
        <v>201</v>
      </c>
      <c r="E25" s="274"/>
      <c r="F25" s="490">
        <v>717097</v>
      </c>
      <c r="G25" s="491">
        <v>13773210.210000001</v>
      </c>
      <c r="H25" s="695">
        <v>98.490429728274606</v>
      </c>
      <c r="I25" s="696">
        <v>102.34362754995333</v>
      </c>
      <c r="K25" s="884"/>
      <c r="L25" s="899"/>
      <c r="M25" s="270"/>
      <c r="N25" s="274" t="s">
        <v>201</v>
      </c>
      <c r="O25" s="275"/>
      <c r="P25" s="490">
        <v>11570503</v>
      </c>
      <c r="Q25" s="491">
        <v>96807046.616999999</v>
      </c>
      <c r="R25" s="695">
        <v>105.0737709309749</v>
      </c>
      <c r="S25" s="696">
        <v>100.91539090272821</v>
      </c>
    </row>
    <row r="26" spans="1:19" ht="17.25" customHeight="1">
      <c r="A26" s="870"/>
      <c r="B26" s="871"/>
      <c r="C26" s="489"/>
      <c r="D26" s="274" t="s">
        <v>202</v>
      </c>
      <c r="E26" s="274"/>
      <c r="F26" s="490">
        <v>174119</v>
      </c>
      <c r="G26" s="491">
        <v>1626010.675</v>
      </c>
      <c r="H26" s="695">
        <v>102.0974305449684</v>
      </c>
      <c r="I26" s="696">
        <v>100.73037136576033</v>
      </c>
      <c r="K26" s="884"/>
      <c r="L26" s="899"/>
      <c r="M26" s="270"/>
      <c r="N26" s="274" t="s">
        <v>202</v>
      </c>
      <c r="O26" s="275"/>
      <c r="P26" s="490">
        <v>200</v>
      </c>
      <c r="Q26" s="491">
        <v>1900.6179999999999</v>
      </c>
      <c r="R26" s="695">
        <v>89.285714285714292</v>
      </c>
      <c r="S26" s="696">
        <v>62.624834139338439</v>
      </c>
    </row>
    <row r="27" spans="1:19" ht="17.25" customHeight="1">
      <c r="A27" s="870"/>
      <c r="B27" s="871"/>
      <c r="C27" s="489"/>
      <c r="D27" s="274" t="s">
        <v>203</v>
      </c>
      <c r="E27" s="274"/>
      <c r="F27" s="490">
        <v>451185</v>
      </c>
      <c r="G27" s="491">
        <v>3393311.003</v>
      </c>
      <c r="H27" s="695">
        <v>99.326354720470235</v>
      </c>
      <c r="I27" s="696">
        <v>101.94809989373192</v>
      </c>
      <c r="K27" s="884"/>
      <c r="L27" s="899"/>
      <c r="M27" s="270"/>
      <c r="N27" s="274" t="s">
        <v>203</v>
      </c>
      <c r="O27" s="275"/>
      <c r="P27" s="490">
        <v>9369534</v>
      </c>
      <c r="Q27" s="491">
        <v>69859141.046000004</v>
      </c>
      <c r="R27" s="695">
        <v>105.81020657393</v>
      </c>
      <c r="S27" s="696">
        <v>100.1453734436902</v>
      </c>
    </row>
    <row r="28" spans="1:19" ht="17.25" customHeight="1">
      <c r="A28" s="870"/>
      <c r="B28" s="871"/>
      <c r="C28" s="489"/>
      <c r="D28" s="644" t="s">
        <v>247</v>
      </c>
      <c r="E28" s="274"/>
      <c r="F28" s="490">
        <v>14152</v>
      </c>
      <c r="G28" s="491">
        <v>107737.55899999999</v>
      </c>
      <c r="H28" s="695">
        <v>99.423914570746092</v>
      </c>
      <c r="I28" s="696">
        <v>98.894935583369232</v>
      </c>
      <c r="K28" s="884"/>
      <c r="L28" s="899"/>
      <c r="M28" s="270"/>
      <c r="N28" s="644" t="s">
        <v>247</v>
      </c>
      <c r="O28" s="275"/>
      <c r="P28" s="490">
        <v>0</v>
      </c>
      <c r="Q28" s="491">
        <v>0</v>
      </c>
      <c r="R28" s="695" t="s">
        <v>723</v>
      </c>
      <c r="S28" s="696" t="s">
        <v>723</v>
      </c>
    </row>
    <row r="29" spans="1:19" ht="17.25" customHeight="1">
      <c r="A29" s="822"/>
      <c r="B29" s="823"/>
      <c r="C29" s="444"/>
      <c r="D29" s="276" t="s">
        <v>204</v>
      </c>
      <c r="E29" s="276"/>
      <c r="F29" s="493">
        <v>1075</v>
      </c>
      <c r="G29" s="494">
        <v>50996.968999999997</v>
      </c>
      <c r="H29" s="699">
        <v>111.16856256463288</v>
      </c>
      <c r="I29" s="700">
        <v>126.19255089103669</v>
      </c>
      <c r="K29" s="884"/>
      <c r="L29" s="900"/>
      <c r="M29" s="271"/>
      <c r="N29" s="276" t="s">
        <v>204</v>
      </c>
      <c r="O29" s="277"/>
      <c r="P29" s="493">
        <v>665093</v>
      </c>
      <c r="Q29" s="494">
        <v>32735765.322000001</v>
      </c>
      <c r="R29" s="699">
        <v>116.94724218936825</v>
      </c>
      <c r="S29" s="700">
        <v>118.67546955880886</v>
      </c>
    </row>
    <row r="30" spans="1:19" ht="17.25" customHeight="1">
      <c r="A30" s="820" t="s">
        <v>475</v>
      </c>
      <c r="B30" s="821"/>
      <c r="C30" s="272"/>
      <c r="D30" s="278" t="s">
        <v>544</v>
      </c>
      <c r="E30" s="279"/>
      <c r="F30" s="490">
        <v>102605467</v>
      </c>
      <c r="G30" s="491">
        <v>1032956228.605</v>
      </c>
      <c r="H30" s="695">
        <v>99.88478815969232</v>
      </c>
      <c r="I30" s="696">
        <v>101.85517266260804</v>
      </c>
      <c r="K30" s="884"/>
      <c r="L30" s="880" t="s">
        <v>250</v>
      </c>
      <c r="M30" s="270"/>
      <c r="N30" s="274" t="s">
        <v>544</v>
      </c>
      <c r="O30" s="275"/>
      <c r="P30" s="490">
        <v>35445</v>
      </c>
      <c r="Q30" s="491">
        <v>4006449.4750000001</v>
      </c>
      <c r="R30" s="695">
        <v>99.077568134171912</v>
      </c>
      <c r="S30" s="696">
        <v>97.639751536114005</v>
      </c>
    </row>
    <row r="31" spans="1:19" ht="17.25" customHeight="1">
      <c r="A31" s="870"/>
      <c r="B31" s="871"/>
      <c r="C31" s="214"/>
      <c r="D31" s="274" t="s">
        <v>201</v>
      </c>
      <c r="E31" s="275"/>
      <c r="F31" s="490">
        <v>54767375</v>
      </c>
      <c r="G31" s="491">
        <v>712346053.097</v>
      </c>
      <c r="H31" s="695">
        <v>99.05592842425736</v>
      </c>
      <c r="I31" s="696">
        <v>101.08180853377857</v>
      </c>
      <c r="K31" s="884"/>
      <c r="L31" s="881"/>
      <c r="M31" s="270"/>
      <c r="N31" s="274" t="s">
        <v>201</v>
      </c>
      <c r="O31" s="275"/>
      <c r="P31" s="490">
        <v>35443</v>
      </c>
      <c r="Q31" s="491">
        <v>3857087.6150000002</v>
      </c>
      <c r="R31" s="695">
        <v>99.077516562770811</v>
      </c>
      <c r="S31" s="696">
        <v>97.43747908601091</v>
      </c>
    </row>
    <row r="32" spans="1:19" ht="17.25" customHeight="1">
      <c r="A32" s="870"/>
      <c r="B32" s="871"/>
      <c r="C32" s="214"/>
      <c r="D32" s="274" t="s">
        <v>202</v>
      </c>
      <c r="E32" s="275"/>
      <c r="F32" s="490">
        <v>14310373</v>
      </c>
      <c r="G32" s="491">
        <v>111686081.81</v>
      </c>
      <c r="H32" s="695">
        <v>102.92307581658449</v>
      </c>
      <c r="I32" s="696">
        <v>102.73199863773857</v>
      </c>
      <c r="K32" s="884"/>
      <c r="L32" s="881"/>
      <c r="M32" s="270"/>
      <c r="N32" s="274" t="s">
        <v>202</v>
      </c>
      <c r="O32" s="275"/>
      <c r="P32" s="490">
        <v>2</v>
      </c>
      <c r="Q32" s="491">
        <v>0.89800000000000002</v>
      </c>
      <c r="R32" s="695">
        <v>100</v>
      </c>
      <c r="S32" s="696">
        <v>9.9281370923161969</v>
      </c>
    </row>
    <row r="33" spans="1:19" ht="17.25" customHeight="1">
      <c r="A33" s="870"/>
      <c r="B33" s="871"/>
      <c r="C33" s="214"/>
      <c r="D33" s="274" t="s">
        <v>203</v>
      </c>
      <c r="E33" s="275"/>
      <c r="F33" s="490">
        <v>33464977</v>
      </c>
      <c r="G33" s="491">
        <v>202700421.88499999</v>
      </c>
      <c r="H33" s="695">
        <v>99.972850623310919</v>
      </c>
      <c r="I33" s="696">
        <v>104.09545183217315</v>
      </c>
      <c r="K33" s="884"/>
      <c r="L33" s="881"/>
      <c r="M33" s="270"/>
      <c r="N33" s="274" t="s">
        <v>203</v>
      </c>
      <c r="O33" s="275"/>
      <c r="P33" s="490">
        <v>0</v>
      </c>
      <c r="Q33" s="491">
        <v>0</v>
      </c>
      <c r="R33" s="695" t="s">
        <v>723</v>
      </c>
      <c r="S33" s="696" t="s">
        <v>723</v>
      </c>
    </row>
    <row r="34" spans="1:19" ht="17.25" customHeight="1">
      <c r="A34" s="870"/>
      <c r="B34" s="871"/>
      <c r="C34" s="214"/>
      <c r="D34" s="644" t="s">
        <v>247</v>
      </c>
      <c r="E34" s="275"/>
      <c r="F34" s="490">
        <v>637525</v>
      </c>
      <c r="G34" s="491">
        <v>2827481.838</v>
      </c>
      <c r="H34" s="695">
        <v>98.487294478593952</v>
      </c>
      <c r="I34" s="696">
        <v>95.817565379967533</v>
      </c>
      <c r="K34" s="884"/>
      <c r="L34" s="881"/>
      <c r="M34" s="270"/>
      <c r="N34" s="644" t="s">
        <v>247</v>
      </c>
      <c r="O34" s="275"/>
      <c r="P34" s="490">
        <v>4623</v>
      </c>
      <c r="Q34" s="491">
        <v>149360.962</v>
      </c>
      <c r="R34" s="695">
        <v>100.69701590067524</v>
      </c>
      <c r="S34" s="696">
        <v>103.17635438108425</v>
      </c>
    </row>
    <row r="35" spans="1:19" ht="17.25" customHeight="1">
      <c r="A35" s="822"/>
      <c r="B35" s="823"/>
      <c r="C35" s="273"/>
      <c r="D35" s="276" t="s">
        <v>204</v>
      </c>
      <c r="E35" s="277"/>
      <c r="F35" s="493">
        <v>62742</v>
      </c>
      <c r="G35" s="494">
        <v>3396189.9750000001</v>
      </c>
      <c r="H35" s="699">
        <v>111.13433470313163</v>
      </c>
      <c r="I35" s="700">
        <v>112.18034093627341</v>
      </c>
      <c r="K35" s="885"/>
      <c r="L35" s="882"/>
      <c r="M35" s="271"/>
      <c r="N35" s="276" t="s">
        <v>204</v>
      </c>
      <c r="O35" s="277"/>
      <c r="P35" s="493">
        <v>0</v>
      </c>
      <c r="Q35" s="494">
        <v>0</v>
      </c>
      <c r="R35" s="699" t="s">
        <v>723</v>
      </c>
      <c r="S35" s="700" t="s">
        <v>723</v>
      </c>
    </row>
    <row r="36" spans="1:19" ht="17.25" customHeight="1">
      <c r="A36" s="820" t="s">
        <v>476</v>
      </c>
      <c r="B36" s="821"/>
      <c r="C36" s="489"/>
      <c r="D36" s="274" t="s">
        <v>544</v>
      </c>
      <c r="E36" s="274"/>
      <c r="F36" s="490">
        <v>339925166</v>
      </c>
      <c r="G36" s="491">
        <v>3536356195.915</v>
      </c>
      <c r="H36" s="695">
        <v>97.879422366076753</v>
      </c>
      <c r="I36" s="696">
        <v>100.56226203937257</v>
      </c>
      <c r="K36" s="883" t="s">
        <v>187</v>
      </c>
      <c r="L36" s="816" t="s">
        <v>193</v>
      </c>
      <c r="M36" s="270"/>
      <c r="N36" s="274" t="s">
        <v>544</v>
      </c>
      <c r="O36" s="275"/>
      <c r="P36" s="490">
        <v>7</v>
      </c>
      <c r="Q36" s="491">
        <v>591.03300000000002</v>
      </c>
      <c r="R36" s="695">
        <v>70</v>
      </c>
      <c r="S36" s="696">
        <v>100.57260221757865</v>
      </c>
    </row>
    <row r="37" spans="1:19" ht="17.25" customHeight="1">
      <c r="A37" s="870"/>
      <c r="B37" s="871"/>
      <c r="C37" s="489"/>
      <c r="D37" s="274" t="s">
        <v>201</v>
      </c>
      <c r="E37" s="274"/>
      <c r="F37" s="490">
        <v>178907934</v>
      </c>
      <c r="G37" s="491">
        <v>2429364476.8839998</v>
      </c>
      <c r="H37" s="695">
        <v>97.160670761440741</v>
      </c>
      <c r="I37" s="696">
        <v>100.18692862052434</v>
      </c>
      <c r="K37" s="884"/>
      <c r="L37" s="873"/>
      <c r="M37" s="270"/>
      <c r="N37" s="274" t="s">
        <v>201</v>
      </c>
      <c r="O37" s="275"/>
      <c r="P37" s="490">
        <v>7</v>
      </c>
      <c r="Q37" s="491">
        <v>464.53300000000002</v>
      </c>
      <c r="R37" s="695">
        <v>70</v>
      </c>
      <c r="S37" s="696">
        <v>101.8337542308974</v>
      </c>
    </row>
    <row r="38" spans="1:19" ht="17.25" customHeight="1">
      <c r="A38" s="870"/>
      <c r="B38" s="871"/>
      <c r="C38" s="489"/>
      <c r="D38" s="274" t="s">
        <v>202</v>
      </c>
      <c r="E38" s="274"/>
      <c r="F38" s="490">
        <v>49463891</v>
      </c>
      <c r="G38" s="491">
        <v>400486964.43199998</v>
      </c>
      <c r="H38" s="695">
        <v>100.46188317782938</v>
      </c>
      <c r="I38" s="696">
        <v>99.988336827486279</v>
      </c>
      <c r="K38" s="884"/>
      <c r="L38" s="873"/>
      <c r="M38" s="270"/>
      <c r="N38" s="274" t="s">
        <v>202</v>
      </c>
      <c r="O38" s="275"/>
      <c r="P38" s="490">
        <v>0</v>
      </c>
      <c r="Q38" s="491">
        <v>0</v>
      </c>
      <c r="R38" s="695" t="s">
        <v>723</v>
      </c>
      <c r="S38" s="696" t="s">
        <v>723</v>
      </c>
    </row>
    <row r="39" spans="1:19" ht="17.25" customHeight="1">
      <c r="A39" s="870"/>
      <c r="B39" s="871"/>
      <c r="C39" s="489"/>
      <c r="D39" s="274" t="s">
        <v>203</v>
      </c>
      <c r="E39" s="274"/>
      <c r="F39" s="490">
        <v>111336042</v>
      </c>
      <c r="G39" s="491">
        <v>686247089.38300002</v>
      </c>
      <c r="H39" s="695">
        <v>97.901704759307876</v>
      </c>
      <c r="I39" s="696">
        <v>102.14142979983207</v>
      </c>
      <c r="K39" s="884"/>
      <c r="L39" s="873"/>
      <c r="M39" s="270"/>
      <c r="N39" s="274" t="s">
        <v>203</v>
      </c>
      <c r="O39" s="275"/>
      <c r="P39" s="490">
        <v>0</v>
      </c>
      <c r="Q39" s="491">
        <v>0</v>
      </c>
      <c r="R39" s="695" t="s">
        <v>723</v>
      </c>
      <c r="S39" s="696" t="s">
        <v>723</v>
      </c>
    </row>
    <row r="40" spans="1:19" ht="17.25" customHeight="1">
      <c r="A40" s="870"/>
      <c r="B40" s="871"/>
      <c r="C40" s="489"/>
      <c r="D40" s="644" t="s">
        <v>247</v>
      </c>
      <c r="E40" s="274"/>
      <c r="F40" s="490">
        <v>2032893</v>
      </c>
      <c r="G40" s="491">
        <v>9221332.6909999996</v>
      </c>
      <c r="H40" s="695">
        <v>97.245041222491437</v>
      </c>
      <c r="I40" s="696">
        <v>95.996319645342609</v>
      </c>
      <c r="K40" s="884"/>
      <c r="L40" s="873"/>
      <c r="M40" s="270"/>
      <c r="N40" s="644" t="s">
        <v>247</v>
      </c>
      <c r="O40" s="275"/>
      <c r="P40" s="490">
        <v>7</v>
      </c>
      <c r="Q40" s="491">
        <v>126.5</v>
      </c>
      <c r="R40" s="695">
        <v>77.777777777777786</v>
      </c>
      <c r="S40" s="696">
        <v>96.197718631178702</v>
      </c>
    </row>
    <row r="41" spans="1:19" ht="17.25" customHeight="1">
      <c r="A41" s="822"/>
      <c r="B41" s="823"/>
      <c r="C41" s="444"/>
      <c r="D41" s="276" t="s">
        <v>204</v>
      </c>
      <c r="E41" s="276"/>
      <c r="F41" s="493">
        <v>217299</v>
      </c>
      <c r="G41" s="494">
        <v>11036332.525</v>
      </c>
      <c r="H41" s="699">
        <v>111.54922202658098</v>
      </c>
      <c r="I41" s="700">
        <v>113.161590004099</v>
      </c>
      <c r="K41" s="884"/>
      <c r="L41" s="874"/>
      <c r="M41" s="271"/>
      <c r="N41" s="276" t="s">
        <v>204</v>
      </c>
      <c r="O41" s="277"/>
      <c r="P41" s="493">
        <v>0</v>
      </c>
      <c r="Q41" s="494">
        <v>0</v>
      </c>
      <c r="R41" s="699" t="s">
        <v>723</v>
      </c>
      <c r="S41" s="700" t="s">
        <v>723</v>
      </c>
    </row>
    <row r="42" spans="1:19" ht="17.25" customHeight="1">
      <c r="A42" s="820" t="s">
        <v>478</v>
      </c>
      <c r="B42" s="842"/>
      <c r="C42" s="489"/>
      <c r="D42" s="274" t="s">
        <v>544</v>
      </c>
      <c r="E42" s="274"/>
      <c r="F42" s="490">
        <v>-41</v>
      </c>
      <c r="G42" s="491">
        <v>-827.70299999999997</v>
      </c>
      <c r="H42" s="695">
        <v>80.392156862745097</v>
      </c>
      <c r="I42" s="696">
        <v>38.33051462824583</v>
      </c>
      <c r="K42" s="884"/>
      <c r="L42" s="777" t="s">
        <v>148</v>
      </c>
      <c r="M42" s="270"/>
      <c r="N42" s="278" t="s">
        <v>544</v>
      </c>
      <c r="O42" s="275"/>
      <c r="P42" s="490">
        <v>41506</v>
      </c>
      <c r="Q42" s="491">
        <v>3453751.66</v>
      </c>
      <c r="R42" s="695">
        <v>93.947487550928017</v>
      </c>
      <c r="S42" s="696">
        <v>98.128451627915481</v>
      </c>
    </row>
    <row r="43" spans="1:19" ht="17.25" customHeight="1">
      <c r="A43" s="875"/>
      <c r="B43" s="876"/>
      <c r="C43" s="489"/>
      <c r="D43" s="274" t="s">
        <v>201</v>
      </c>
      <c r="E43" s="274"/>
      <c r="F43" s="490">
        <v>-21</v>
      </c>
      <c r="G43" s="491">
        <v>-515.75900000000001</v>
      </c>
      <c r="H43" s="695">
        <v>75</v>
      </c>
      <c r="I43" s="696">
        <v>32.254128706580417</v>
      </c>
      <c r="K43" s="884"/>
      <c r="L43" s="901"/>
      <c r="M43" s="270"/>
      <c r="N43" s="274" t="s">
        <v>201</v>
      </c>
      <c r="O43" s="275"/>
      <c r="P43" s="490">
        <v>41482</v>
      </c>
      <c r="Q43" s="491">
        <v>2745982.9920000001</v>
      </c>
      <c r="R43" s="695">
        <v>93.965478186019112</v>
      </c>
      <c r="S43" s="696">
        <v>98.047867926872883</v>
      </c>
    </row>
    <row r="44" spans="1:19" ht="17.25" customHeight="1">
      <c r="A44" s="875"/>
      <c r="B44" s="876"/>
      <c r="C44" s="489"/>
      <c r="D44" s="274" t="s">
        <v>202</v>
      </c>
      <c r="E44" s="274"/>
      <c r="F44" s="490">
        <v>-12</v>
      </c>
      <c r="G44" s="491">
        <v>-231.79900000000001</v>
      </c>
      <c r="H44" s="695">
        <v>92.307692307692307</v>
      </c>
      <c r="I44" s="696">
        <v>81.898802604661682</v>
      </c>
      <c r="K44" s="884"/>
      <c r="L44" s="901"/>
      <c r="M44" s="270"/>
      <c r="N44" s="274" t="s">
        <v>202</v>
      </c>
      <c r="O44" s="275"/>
      <c r="P44" s="490">
        <v>4</v>
      </c>
      <c r="Q44" s="491">
        <v>7.4850000000000003</v>
      </c>
      <c r="R44" s="695">
        <v>100</v>
      </c>
      <c r="S44" s="696">
        <v>85.211748633879779</v>
      </c>
    </row>
    <row r="45" spans="1:19" ht="17.25" customHeight="1">
      <c r="A45" s="875"/>
      <c r="B45" s="876"/>
      <c r="C45" s="489"/>
      <c r="D45" s="274" t="s">
        <v>203</v>
      </c>
      <c r="E45" s="274"/>
      <c r="F45" s="490">
        <v>-8</v>
      </c>
      <c r="G45" s="491">
        <v>-80.144999999999996</v>
      </c>
      <c r="H45" s="695">
        <v>80</v>
      </c>
      <c r="I45" s="696">
        <v>28.90139016606264</v>
      </c>
      <c r="K45" s="884"/>
      <c r="L45" s="901"/>
      <c r="M45" s="270"/>
      <c r="N45" s="274" t="s">
        <v>203</v>
      </c>
      <c r="O45" s="275"/>
      <c r="P45" s="490">
        <v>10</v>
      </c>
      <c r="Q45" s="491">
        <v>46.814</v>
      </c>
      <c r="R45" s="695">
        <v>62.5</v>
      </c>
      <c r="S45" s="696">
        <v>37.521740872840944</v>
      </c>
    </row>
    <row r="46" spans="1:19" ht="17.25" customHeight="1">
      <c r="A46" s="875"/>
      <c r="B46" s="876"/>
      <c r="C46" s="489"/>
      <c r="D46" s="644" t="s">
        <v>247</v>
      </c>
      <c r="E46" s="274"/>
      <c r="F46" s="490">
        <v>0</v>
      </c>
      <c r="G46" s="491">
        <v>0</v>
      </c>
      <c r="H46" s="695" t="s">
        <v>723</v>
      </c>
      <c r="I46" s="696" t="s">
        <v>723</v>
      </c>
      <c r="K46" s="884"/>
      <c r="L46" s="901"/>
      <c r="M46" s="270"/>
      <c r="N46" s="644" t="s">
        <v>247</v>
      </c>
      <c r="O46" s="275"/>
      <c r="P46" s="490">
        <v>21982</v>
      </c>
      <c r="Q46" s="491">
        <v>707305.88500000001</v>
      </c>
      <c r="R46" s="695">
        <v>97.218168148246434</v>
      </c>
      <c r="S46" s="696">
        <v>98.427534212454091</v>
      </c>
    </row>
    <row r="47" spans="1:19" ht="17.25" customHeight="1">
      <c r="A47" s="843"/>
      <c r="B47" s="845"/>
      <c r="C47" s="444"/>
      <c r="D47" s="276" t="s">
        <v>204</v>
      </c>
      <c r="E47" s="276"/>
      <c r="F47" s="493">
        <v>0</v>
      </c>
      <c r="G47" s="494">
        <v>0</v>
      </c>
      <c r="H47" s="699" t="s">
        <v>723</v>
      </c>
      <c r="I47" s="700" t="s">
        <v>723</v>
      </c>
      <c r="K47" s="885"/>
      <c r="L47" s="902"/>
      <c r="M47" s="271"/>
      <c r="N47" s="276" t="s">
        <v>204</v>
      </c>
      <c r="O47" s="277"/>
      <c r="P47" s="493">
        <v>10</v>
      </c>
      <c r="Q47" s="494">
        <v>408.48399999999998</v>
      </c>
      <c r="R47" s="699">
        <v>71.428571428571431</v>
      </c>
      <c r="S47" s="700">
        <v>178.87721142056404</v>
      </c>
    </row>
    <row r="48" spans="1:19" ht="17.25" customHeight="1">
      <c r="A48" s="870" t="s">
        <v>549</v>
      </c>
      <c r="B48" s="871"/>
      <c r="C48" s="489"/>
      <c r="D48" s="274" t="s">
        <v>544</v>
      </c>
      <c r="E48" s="274"/>
      <c r="F48" s="490">
        <v>962857</v>
      </c>
      <c r="G48" s="491">
        <v>11960478.585999999</v>
      </c>
      <c r="H48" s="695">
        <v>101.99378201020089</v>
      </c>
      <c r="I48" s="696">
        <v>103.00716989181231</v>
      </c>
      <c r="K48" s="883" t="s">
        <v>550</v>
      </c>
      <c r="L48" s="814" t="s">
        <v>551</v>
      </c>
      <c r="M48" s="270"/>
      <c r="N48" s="274" t="s">
        <v>544</v>
      </c>
      <c r="O48" s="275"/>
      <c r="P48" s="490">
        <v>13060</v>
      </c>
      <c r="Q48" s="491">
        <v>730702.11899999995</v>
      </c>
      <c r="R48" s="695">
        <v>92.212101955800335</v>
      </c>
      <c r="S48" s="696">
        <v>104.43598111288976</v>
      </c>
    </row>
    <row r="49" spans="1:19" ht="17.25" customHeight="1">
      <c r="A49" s="870"/>
      <c r="B49" s="871"/>
      <c r="C49" s="489"/>
      <c r="D49" s="274" t="s">
        <v>201</v>
      </c>
      <c r="E49" s="274"/>
      <c r="F49" s="490">
        <v>478052</v>
      </c>
      <c r="G49" s="491">
        <v>8318529.1849999996</v>
      </c>
      <c r="H49" s="695">
        <v>101.76558994205527</v>
      </c>
      <c r="I49" s="696">
        <v>102.61501699211443</v>
      </c>
      <c r="K49" s="884"/>
      <c r="L49" s="816"/>
      <c r="M49" s="270"/>
      <c r="N49" s="274" t="s">
        <v>201</v>
      </c>
      <c r="O49" s="275"/>
      <c r="P49" s="490">
        <v>9746</v>
      </c>
      <c r="Q49" s="491">
        <v>592293.43999999994</v>
      </c>
      <c r="R49" s="695">
        <v>90.990570441602088</v>
      </c>
      <c r="S49" s="696">
        <v>102.5719698014732</v>
      </c>
    </row>
    <row r="50" spans="1:19" ht="17.25" customHeight="1">
      <c r="A50" s="870"/>
      <c r="B50" s="871"/>
      <c r="C50" s="489"/>
      <c r="D50" s="274" t="s">
        <v>202</v>
      </c>
      <c r="E50" s="274"/>
      <c r="F50" s="490">
        <v>222785</v>
      </c>
      <c r="G50" s="491">
        <v>2088341.898</v>
      </c>
      <c r="H50" s="695">
        <v>101.80315208897865</v>
      </c>
      <c r="I50" s="696">
        <v>102.29912321284954</v>
      </c>
      <c r="K50" s="884"/>
      <c r="L50" s="816"/>
      <c r="M50" s="270"/>
      <c r="N50" s="274" t="s">
        <v>202</v>
      </c>
      <c r="O50" s="275"/>
      <c r="P50" s="490">
        <v>99</v>
      </c>
      <c r="Q50" s="491">
        <v>584.54999999999995</v>
      </c>
      <c r="R50" s="695">
        <v>97.058823529411768</v>
      </c>
      <c r="S50" s="696">
        <v>40.087643500802372</v>
      </c>
    </row>
    <row r="51" spans="1:19" ht="17.25" customHeight="1">
      <c r="A51" s="870"/>
      <c r="B51" s="871"/>
      <c r="C51" s="489"/>
      <c r="D51" s="274" t="s">
        <v>203</v>
      </c>
      <c r="E51" s="274"/>
      <c r="F51" s="490">
        <v>261930</v>
      </c>
      <c r="G51" s="491">
        <v>1504529.112</v>
      </c>
      <c r="H51" s="695">
        <v>102.55958464014283</v>
      </c>
      <c r="I51" s="696">
        <v>106.0416325631123</v>
      </c>
      <c r="K51" s="884"/>
      <c r="L51" s="816"/>
      <c r="M51" s="270"/>
      <c r="N51" s="274" t="s">
        <v>203</v>
      </c>
      <c r="O51" s="275"/>
      <c r="P51" s="490">
        <v>3192</v>
      </c>
      <c r="Q51" s="491">
        <v>126678.92</v>
      </c>
      <c r="R51" s="695">
        <v>95.798319327731093</v>
      </c>
      <c r="S51" s="696">
        <v>114.64413371971185</v>
      </c>
    </row>
    <row r="52" spans="1:19" ht="17.25" customHeight="1">
      <c r="A52" s="870"/>
      <c r="B52" s="871"/>
      <c r="C52" s="489"/>
      <c r="D52" s="644" t="s">
        <v>247</v>
      </c>
      <c r="E52" s="274"/>
      <c r="F52" s="490">
        <v>9945</v>
      </c>
      <c r="G52" s="491">
        <v>41610.608</v>
      </c>
      <c r="H52" s="695">
        <v>101.77036430618091</v>
      </c>
      <c r="I52" s="696">
        <v>102.4666597913306</v>
      </c>
      <c r="K52" s="884"/>
      <c r="L52" s="816"/>
      <c r="M52" s="270"/>
      <c r="N52" s="644" t="s">
        <v>247</v>
      </c>
      <c r="O52" s="275"/>
      <c r="P52" s="490">
        <v>354</v>
      </c>
      <c r="Q52" s="491">
        <v>8456.8189999999995</v>
      </c>
      <c r="R52" s="695">
        <v>95.417789757412393</v>
      </c>
      <c r="S52" s="696">
        <v>111.43522203188827</v>
      </c>
    </row>
    <row r="53" spans="1:19" ht="17.25" customHeight="1">
      <c r="A53" s="822"/>
      <c r="B53" s="823"/>
      <c r="C53" s="444"/>
      <c r="D53" s="276" t="s">
        <v>204</v>
      </c>
      <c r="E53" s="276"/>
      <c r="F53" s="493">
        <v>90</v>
      </c>
      <c r="G53" s="494">
        <v>7467.7830000000004</v>
      </c>
      <c r="H53" s="699">
        <v>200</v>
      </c>
      <c r="I53" s="700">
        <v>189.58883820402261</v>
      </c>
      <c r="K53" s="884"/>
      <c r="L53" s="815"/>
      <c r="M53" s="271"/>
      <c r="N53" s="276" t="s">
        <v>204</v>
      </c>
      <c r="O53" s="277"/>
      <c r="P53" s="493">
        <v>23</v>
      </c>
      <c r="Q53" s="494">
        <v>2688.39</v>
      </c>
      <c r="R53" s="699">
        <v>127.77777777777777</v>
      </c>
      <c r="S53" s="700">
        <v>100.36548943477936</v>
      </c>
    </row>
    <row r="54" spans="1:19" ht="17.25" customHeight="1">
      <c r="A54" s="870" t="s">
        <v>477</v>
      </c>
      <c r="B54" s="876"/>
      <c r="C54" s="214"/>
      <c r="D54" s="274" t="s">
        <v>544</v>
      </c>
      <c r="E54" s="275"/>
      <c r="F54" s="490">
        <v>47677633</v>
      </c>
      <c r="G54" s="491">
        <v>1787739119.4760001</v>
      </c>
      <c r="H54" s="695">
        <v>99.947260947477886</v>
      </c>
      <c r="I54" s="696">
        <v>101.43685617548408</v>
      </c>
      <c r="K54" s="884"/>
      <c r="L54" s="877" t="s">
        <v>189</v>
      </c>
      <c r="M54" s="270"/>
      <c r="N54" s="274" t="s">
        <v>544</v>
      </c>
      <c r="O54" s="274"/>
      <c r="P54" s="490">
        <v>161462</v>
      </c>
      <c r="Q54" s="491">
        <v>4147026.662</v>
      </c>
      <c r="R54" s="695">
        <v>78.052624200557858</v>
      </c>
      <c r="S54" s="696">
        <v>93.245647093630424</v>
      </c>
    </row>
    <row r="55" spans="1:19" ht="17.25" customHeight="1">
      <c r="A55" s="875"/>
      <c r="B55" s="876"/>
      <c r="C55" s="214"/>
      <c r="D55" s="274" t="s">
        <v>201</v>
      </c>
      <c r="E55" s="275"/>
      <c r="F55" s="490">
        <v>25572207</v>
      </c>
      <c r="G55" s="491">
        <v>1358431494.2550001</v>
      </c>
      <c r="H55" s="695">
        <v>99.239919644723031</v>
      </c>
      <c r="I55" s="696">
        <v>101.54522687828118</v>
      </c>
      <c r="K55" s="884"/>
      <c r="L55" s="878"/>
      <c r="M55" s="270"/>
      <c r="N55" s="274" t="s">
        <v>201</v>
      </c>
      <c r="O55" s="274"/>
      <c r="P55" s="490">
        <v>87926</v>
      </c>
      <c r="Q55" s="491">
        <v>3145198.3829999999</v>
      </c>
      <c r="R55" s="695">
        <v>77.796850115023886</v>
      </c>
      <c r="S55" s="696">
        <v>93.511247512439951</v>
      </c>
    </row>
    <row r="56" spans="1:19" ht="17.25" customHeight="1">
      <c r="A56" s="875"/>
      <c r="B56" s="876"/>
      <c r="C56" s="214"/>
      <c r="D56" s="274" t="s">
        <v>202</v>
      </c>
      <c r="E56" s="275"/>
      <c r="F56" s="490">
        <v>3889629</v>
      </c>
      <c r="G56" s="491">
        <v>68482122.386000007</v>
      </c>
      <c r="H56" s="695">
        <v>101.30906927674835</v>
      </c>
      <c r="I56" s="696">
        <v>100.15866505316289</v>
      </c>
      <c r="K56" s="884"/>
      <c r="L56" s="878"/>
      <c r="M56" s="270"/>
      <c r="N56" s="274" t="s">
        <v>202</v>
      </c>
      <c r="O56" s="274"/>
      <c r="P56" s="490">
        <v>12554</v>
      </c>
      <c r="Q56" s="491">
        <v>147290.557</v>
      </c>
      <c r="R56" s="695">
        <v>76.88633023027927</v>
      </c>
      <c r="S56" s="696">
        <v>94.868202292945924</v>
      </c>
    </row>
    <row r="57" spans="1:19" ht="17.25" customHeight="1">
      <c r="A57" s="875"/>
      <c r="B57" s="876"/>
      <c r="C57" s="214"/>
      <c r="D57" s="274" t="s">
        <v>203</v>
      </c>
      <c r="E57" s="275"/>
      <c r="F57" s="490">
        <v>18038497</v>
      </c>
      <c r="G57" s="491">
        <v>274420100.33200002</v>
      </c>
      <c r="H57" s="695">
        <v>100.57168392436199</v>
      </c>
      <c r="I57" s="696">
        <v>100.74292363118442</v>
      </c>
      <c r="K57" s="884"/>
      <c r="L57" s="878"/>
      <c r="M57" s="270"/>
      <c r="N57" s="274" t="s">
        <v>203</v>
      </c>
      <c r="O57" s="274"/>
      <c r="P57" s="490">
        <v>60328</v>
      </c>
      <c r="Q57" s="491">
        <v>661351.81200000003</v>
      </c>
      <c r="R57" s="695">
        <v>78.446874634279553</v>
      </c>
      <c r="S57" s="696">
        <v>91.025581362354686</v>
      </c>
    </row>
    <row r="58" spans="1:19" ht="17.25" customHeight="1">
      <c r="A58" s="875"/>
      <c r="B58" s="876"/>
      <c r="C58" s="214"/>
      <c r="D58" s="644" t="s">
        <v>247</v>
      </c>
      <c r="E58" s="275"/>
      <c r="F58" s="490">
        <v>1800555</v>
      </c>
      <c r="G58" s="491">
        <v>67103516.887999997</v>
      </c>
      <c r="H58" s="695">
        <v>99.44054321983117</v>
      </c>
      <c r="I58" s="696">
        <v>99.590143970527109</v>
      </c>
      <c r="K58" s="884"/>
      <c r="L58" s="878"/>
      <c r="M58" s="270"/>
      <c r="N58" s="644" t="s">
        <v>247</v>
      </c>
      <c r="O58" s="274"/>
      <c r="P58" s="490">
        <v>4381</v>
      </c>
      <c r="Q58" s="491">
        <v>129896.645</v>
      </c>
      <c r="R58" s="695">
        <v>86.206218024399845</v>
      </c>
      <c r="S58" s="696">
        <v>90.900426549547134</v>
      </c>
    </row>
    <row r="59" spans="1:19" ht="17.25" customHeight="1">
      <c r="A59" s="843"/>
      <c r="B59" s="845"/>
      <c r="C59" s="273"/>
      <c r="D59" s="276" t="s">
        <v>204</v>
      </c>
      <c r="E59" s="277"/>
      <c r="F59" s="493">
        <v>177300</v>
      </c>
      <c r="G59" s="494">
        <v>19301885.614999998</v>
      </c>
      <c r="H59" s="699">
        <v>111.23170448628268</v>
      </c>
      <c r="I59" s="700">
        <v>116.93890662767828</v>
      </c>
      <c r="K59" s="885"/>
      <c r="L59" s="879"/>
      <c r="M59" s="271"/>
      <c r="N59" s="276" t="s">
        <v>204</v>
      </c>
      <c r="O59" s="276"/>
      <c r="P59" s="493">
        <v>654</v>
      </c>
      <c r="Q59" s="494">
        <v>63289.264999999999</v>
      </c>
      <c r="R59" s="699">
        <v>106.86274509803921</v>
      </c>
      <c r="S59" s="700">
        <v>106.79345362869437</v>
      </c>
    </row>
    <row r="60" spans="1:19" ht="18.899999999999999" customHeight="1">
      <c r="A60" s="186" t="s">
        <v>256</v>
      </c>
      <c r="B60" s="706"/>
      <c r="C60" s="489"/>
      <c r="D60" s="274"/>
      <c r="E60" s="274"/>
      <c r="F60" s="707"/>
      <c r="G60" s="707"/>
      <c r="H60" s="708"/>
      <c r="I60" s="708"/>
      <c r="K60" s="709"/>
      <c r="L60" s="710"/>
      <c r="M60" s="485"/>
      <c r="N60" s="274"/>
      <c r="O60" s="274"/>
      <c r="P60" s="707"/>
      <c r="Q60" s="707"/>
      <c r="R60" s="708"/>
      <c r="S60" s="708"/>
    </row>
    <row r="61" spans="1:19" ht="13.5" customHeight="1"/>
    <row r="62" spans="1:19" ht="22.5" customHeight="1">
      <c r="A62" s="886" t="s">
        <v>727</v>
      </c>
      <c r="B62" s="886"/>
      <c r="C62" s="886"/>
      <c r="D62" s="886"/>
      <c r="E62" s="886"/>
      <c r="F62" s="886"/>
      <c r="G62" s="886"/>
      <c r="H62" s="886"/>
      <c r="I62" s="886"/>
      <c r="J62" s="886"/>
      <c r="K62" s="886"/>
      <c r="L62" s="886"/>
      <c r="M62" s="886"/>
      <c r="N62" s="886"/>
      <c r="O62" s="886"/>
      <c r="P62" s="886"/>
      <c r="Q62" s="886"/>
      <c r="R62" s="886"/>
      <c r="S62" s="886"/>
    </row>
    <row r="63" spans="1:19">
      <c r="R63" s="890" t="s">
        <v>719</v>
      </c>
      <c r="S63" s="890" t="s">
        <v>725</v>
      </c>
    </row>
    <row r="64" spans="1:19" ht="17.25" customHeight="1">
      <c r="A64" s="820" t="s">
        <v>572</v>
      </c>
      <c r="B64" s="841"/>
      <c r="C64" s="841"/>
      <c r="D64" s="841"/>
      <c r="E64" s="842"/>
      <c r="F64" s="888" t="s">
        <v>194</v>
      </c>
      <c r="G64" s="889"/>
      <c r="H64" s="888" t="s">
        <v>225</v>
      </c>
      <c r="I64" s="889"/>
      <c r="J64" s="485"/>
      <c r="K64" s="820" t="s">
        <v>572</v>
      </c>
      <c r="L64" s="841"/>
      <c r="M64" s="841"/>
      <c r="N64" s="841"/>
      <c r="O64" s="842"/>
      <c r="P64" s="888" t="s">
        <v>194</v>
      </c>
      <c r="Q64" s="889"/>
      <c r="R64" s="888" t="s">
        <v>225</v>
      </c>
      <c r="S64" s="889"/>
    </row>
    <row r="65" spans="1:19" ht="17.25" customHeight="1">
      <c r="A65" s="843"/>
      <c r="B65" s="844"/>
      <c r="C65" s="844"/>
      <c r="D65" s="844"/>
      <c r="E65" s="845"/>
      <c r="F65" s="192" t="s">
        <v>195</v>
      </c>
      <c r="G65" s="192" t="s">
        <v>196</v>
      </c>
      <c r="H65" s="192" t="s">
        <v>195</v>
      </c>
      <c r="I65" s="192" t="s">
        <v>196</v>
      </c>
      <c r="J65" s="214"/>
      <c r="K65" s="843"/>
      <c r="L65" s="844"/>
      <c r="M65" s="844"/>
      <c r="N65" s="844"/>
      <c r="O65" s="845"/>
      <c r="P65" s="192" t="s">
        <v>195</v>
      </c>
      <c r="Q65" s="192" t="s">
        <v>196</v>
      </c>
      <c r="R65" s="192" t="s">
        <v>195</v>
      </c>
      <c r="S65" s="192" t="s">
        <v>196</v>
      </c>
    </row>
    <row r="66" spans="1:19" ht="17.25" customHeight="1">
      <c r="A66" s="903" t="s">
        <v>552</v>
      </c>
      <c r="B66" s="814" t="s">
        <v>553</v>
      </c>
      <c r="C66" s="190"/>
      <c r="D66" s="486"/>
      <c r="E66" s="488"/>
      <c r="F66" s="382" t="s">
        <v>197</v>
      </c>
      <c r="G66" s="197" t="s">
        <v>198</v>
      </c>
      <c r="H66" s="382" t="s">
        <v>199</v>
      </c>
      <c r="I66" s="197" t="s">
        <v>199</v>
      </c>
      <c r="J66" s="497"/>
      <c r="K66" s="820" t="s">
        <v>557</v>
      </c>
      <c r="L66" s="821"/>
      <c r="M66" s="190"/>
      <c r="N66" s="486"/>
      <c r="O66" s="488"/>
      <c r="P66" s="382" t="s">
        <v>197</v>
      </c>
      <c r="Q66" s="197" t="s">
        <v>198</v>
      </c>
      <c r="R66" s="382" t="s">
        <v>199</v>
      </c>
      <c r="S66" s="197" t="s">
        <v>199</v>
      </c>
    </row>
    <row r="67" spans="1:19" ht="17.25" customHeight="1">
      <c r="A67" s="904"/>
      <c r="B67" s="816"/>
      <c r="C67" s="270"/>
      <c r="D67" s="274" t="s">
        <v>544</v>
      </c>
      <c r="E67" s="275"/>
      <c r="F67" s="490">
        <v>14345</v>
      </c>
      <c r="G67" s="491">
        <v>5518036.2230000002</v>
      </c>
      <c r="H67" s="695">
        <v>101.73758865248229</v>
      </c>
      <c r="I67" s="696">
        <v>103.10190525943142</v>
      </c>
      <c r="J67" s="498"/>
      <c r="K67" s="870"/>
      <c r="L67" s="871"/>
      <c r="M67" s="214"/>
      <c r="N67" s="274" t="s">
        <v>544</v>
      </c>
      <c r="O67" s="275"/>
      <c r="P67" s="490">
        <v>0</v>
      </c>
      <c r="Q67" s="491">
        <v>0</v>
      </c>
      <c r="R67" s="695" t="s">
        <v>723</v>
      </c>
      <c r="S67" s="696" t="s">
        <v>723</v>
      </c>
    </row>
    <row r="68" spans="1:19" s="215" customFormat="1" ht="17.25" customHeight="1">
      <c r="A68" s="904"/>
      <c r="B68" s="816"/>
      <c r="C68" s="270"/>
      <c r="D68" s="274" t="s">
        <v>201</v>
      </c>
      <c r="E68" s="275"/>
      <c r="F68" s="490">
        <v>14208</v>
      </c>
      <c r="G68" s="491">
        <v>5041546.0820000004</v>
      </c>
      <c r="H68" s="695">
        <v>101.82756396473877</v>
      </c>
      <c r="I68" s="696">
        <v>103.23763403462274</v>
      </c>
      <c r="J68" s="498"/>
      <c r="K68" s="870"/>
      <c r="L68" s="871"/>
      <c r="M68" s="214"/>
      <c r="N68" s="274" t="s">
        <v>201</v>
      </c>
      <c r="O68" s="275"/>
      <c r="P68" s="490">
        <v>0</v>
      </c>
      <c r="Q68" s="491">
        <v>0</v>
      </c>
      <c r="R68" s="695" t="s">
        <v>723</v>
      </c>
      <c r="S68" s="696" t="s">
        <v>723</v>
      </c>
    </row>
    <row r="69" spans="1:19" ht="17.25" customHeight="1">
      <c r="A69" s="904"/>
      <c r="B69" s="816"/>
      <c r="C69" s="270"/>
      <c r="D69" s="274" t="s">
        <v>202</v>
      </c>
      <c r="E69" s="275"/>
      <c r="F69" s="490">
        <v>137</v>
      </c>
      <c r="G69" s="491">
        <v>1437.932</v>
      </c>
      <c r="H69" s="695">
        <v>93.835616438356169</v>
      </c>
      <c r="I69" s="696">
        <v>82.457983434222029</v>
      </c>
      <c r="J69" s="498"/>
      <c r="K69" s="870"/>
      <c r="L69" s="871"/>
      <c r="M69" s="214"/>
      <c r="N69" s="274" t="s">
        <v>202</v>
      </c>
      <c r="O69" s="275"/>
      <c r="P69" s="490">
        <v>0</v>
      </c>
      <c r="Q69" s="491">
        <v>0</v>
      </c>
      <c r="R69" s="695" t="s">
        <v>723</v>
      </c>
      <c r="S69" s="696" t="s">
        <v>723</v>
      </c>
    </row>
    <row r="70" spans="1:19" ht="17.25" customHeight="1">
      <c r="A70" s="904"/>
      <c r="B70" s="816"/>
      <c r="C70" s="270"/>
      <c r="D70" s="274" t="s">
        <v>203</v>
      </c>
      <c r="E70" s="275"/>
      <c r="F70" s="490">
        <v>0</v>
      </c>
      <c r="G70" s="491">
        <v>0</v>
      </c>
      <c r="H70" s="695" t="s">
        <v>723</v>
      </c>
      <c r="I70" s="696" t="s">
        <v>723</v>
      </c>
      <c r="J70" s="498"/>
      <c r="K70" s="870"/>
      <c r="L70" s="871"/>
      <c r="M70" s="214"/>
      <c r="N70" s="274" t="s">
        <v>203</v>
      </c>
      <c r="O70" s="275"/>
      <c r="P70" s="490">
        <v>0</v>
      </c>
      <c r="Q70" s="491">
        <v>0</v>
      </c>
      <c r="R70" s="695" t="s">
        <v>723</v>
      </c>
      <c r="S70" s="696" t="s">
        <v>723</v>
      </c>
    </row>
    <row r="71" spans="1:19" ht="17.25" customHeight="1">
      <c r="A71" s="904"/>
      <c r="B71" s="816"/>
      <c r="C71" s="270"/>
      <c r="D71" s="644" t="s">
        <v>247</v>
      </c>
      <c r="E71" s="275"/>
      <c r="F71" s="490">
        <v>13653</v>
      </c>
      <c r="G71" s="491">
        <v>475052.20899999997</v>
      </c>
      <c r="H71" s="695">
        <v>102.10904195647296</v>
      </c>
      <c r="I71" s="696">
        <v>101.76125626885946</v>
      </c>
      <c r="J71" s="498"/>
      <c r="K71" s="870"/>
      <c r="L71" s="871"/>
      <c r="M71" s="214"/>
      <c r="N71" s="644" t="s">
        <v>247</v>
      </c>
      <c r="O71" s="275"/>
      <c r="P71" s="490">
        <v>0</v>
      </c>
      <c r="Q71" s="491">
        <v>0</v>
      </c>
      <c r="R71" s="695" t="s">
        <v>723</v>
      </c>
      <c r="S71" s="696" t="s">
        <v>723</v>
      </c>
    </row>
    <row r="72" spans="1:19" ht="17.25" customHeight="1">
      <c r="A72" s="905"/>
      <c r="B72" s="815"/>
      <c r="C72" s="271"/>
      <c r="D72" s="276" t="s">
        <v>204</v>
      </c>
      <c r="E72" s="277"/>
      <c r="F72" s="493">
        <v>0</v>
      </c>
      <c r="G72" s="494">
        <v>0</v>
      </c>
      <c r="H72" s="699" t="s">
        <v>723</v>
      </c>
      <c r="I72" s="700" t="s">
        <v>723</v>
      </c>
      <c r="J72" s="498"/>
      <c r="K72" s="897"/>
      <c r="L72" s="898"/>
      <c r="M72" s="273"/>
      <c r="N72" s="276" t="s">
        <v>204</v>
      </c>
      <c r="O72" s="277"/>
      <c r="P72" s="493">
        <v>0</v>
      </c>
      <c r="Q72" s="494">
        <v>0</v>
      </c>
      <c r="R72" s="699" t="s">
        <v>723</v>
      </c>
      <c r="S72" s="700" t="s">
        <v>723</v>
      </c>
    </row>
    <row r="73" spans="1:19" ht="17.25" customHeight="1">
      <c r="A73" s="870" t="s">
        <v>554</v>
      </c>
      <c r="B73" s="871"/>
      <c r="C73" s="214"/>
      <c r="D73" s="274" t="s">
        <v>544</v>
      </c>
      <c r="E73" s="275"/>
      <c r="F73" s="490">
        <v>0</v>
      </c>
      <c r="G73" s="491">
        <v>0</v>
      </c>
      <c r="H73" s="695" t="s">
        <v>723</v>
      </c>
      <c r="I73" s="696" t="s">
        <v>723</v>
      </c>
      <c r="J73" s="498"/>
      <c r="K73" s="870" t="s">
        <v>214</v>
      </c>
      <c r="L73" s="871"/>
      <c r="M73" s="214"/>
      <c r="N73" s="274" t="s">
        <v>544</v>
      </c>
      <c r="O73" s="275"/>
      <c r="P73" s="490">
        <v>376932</v>
      </c>
      <c r="Q73" s="491">
        <v>2152473.6490000002</v>
      </c>
      <c r="R73" s="695">
        <v>98.666324631505091</v>
      </c>
      <c r="S73" s="696">
        <v>102.61654938008471</v>
      </c>
    </row>
    <row r="74" spans="1:19" ht="17.25" customHeight="1">
      <c r="A74" s="870"/>
      <c r="B74" s="871"/>
      <c r="C74" s="214"/>
      <c r="D74" s="274" t="s">
        <v>201</v>
      </c>
      <c r="E74" s="275"/>
      <c r="F74" s="490">
        <v>0</v>
      </c>
      <c r="G74" s="491">
        <v>0</v>
      </c>
      <c r="H74" s="695" t="s">
        <v>723</v>
      </c>
      <c r="I74" s="696" t="s">
        <v>723</v>
      </c>
      <c r="J74" s="498"/>
      <c r="K74" s="870"/>
      <c r="L74" s="871"/>
      <c r="M74" s="214"/>
      <c r="N74" s="274" t="s">
        <v>201</v>
      </c>
      <c r="O74" s="275"/>
      <c r="P74" s="490">
        <v>229816</v>
      </c>
      <c r="Q74" s="491">
        <v>1317175.4779999999</v>
      </c>
      <c r="R74" s="695">
        <v>98.381400446067374</v>
      </c>
      <c r="S74" s="696">
        <v>100.82680722952782</v>
      </c>
    </row>
    <row r="75" spans="1:19" ht="17.25" customHeight="1">
      <c r="A75" s="870"/>
      <c r="B75" s="871"/>
      <c r="C75" s="214"/>
      <c r="D75" s="274" t="s">
        <v>202</v>
      </c>
      <c r="E75" s="275"/>
      <c r="F75" s="490">
        <v>0</v>
      </c>
      <c r="G75" s="491">
        <v>0</v>
      </c>
      <c r="H75" s="695" t="s">
        <v>723</v>
      </c>
      <c r="I75" s="696" t="s">
        <v>723</v>
      </c>
      <c r="J75" s="498"/>
      <c r="K75" s="870"/>
      <c r="L75" s="871"/>
      <c r="M75" s="214"/>
      <c r="N75" s="274" t="s">
        <v>202</v>
      </c>
      <c r="O75" s="275"/>
      <c r="P75" s="490">
        <v>968</v>
      </c>
      <c r="Q75" s="491">
        <v>4521.8059999999996</v>
      </c>
      <c r="R75" s="695">
        <v>111.26436781609195</v>
      </c>
      <c r="S75" s="696">
        <v>119.25792122046018</v>
      </c>
    </row>
    <row r="76" spans="1:19" ht="17.25" customHeight="1">
      <c r="A76" s="870"/>
      <c r="B76" s="871"/>
      <c r="C76" s="214"/>
      <c r="D76" s="274" t="s">
        <v>203</v>
      </c>
      <c r="E76" s="275"/>
      <c r="F76" s="490">
        <v>0</v>
      </c>
      <c r="G76" s="491">
        <v>0</v>
      </c>
      <c r="H76" s="695" t="s">
        <v>723</v>
      </c>
      <c r="I76" s="696" t="s">
        <v>723</v>
      </c>
      <c r="J76" s="498"/>
      <c r="K76" s="870"/>
      <c r="L76" s="871"/>
      <c r="M76" s="214"/>
      <c r="N76" s="274" t="s">
        <v>203</v>
      </c>
      <c r="O76" s="275"/>
      <c r="P76" s="490">
        <v>145790</v>
      </c>
      <c r="Q76" s="491">
        <v>765587.96799999999</v>
      </c>
      <c r="R76" s="695">
        <v>99.056251231493619</v>
      </c>
      <c r="S76" s="696">
        <v>106.14674044746401</v>
      </c>
    </row>
    <row r="77" spans="1:19" ht="17.25" customHeight="1">
      <c r="A77" s="870"/>
      <c r="B77" s="871"/>
      <c r="C77" s="214"/>
      <c r="D77" s="644" t="s">
        <v>247</v>
      </c>
      <c r="E77" s="275"/>
      <c r="F77" s="490">
        <v>0</v>
      </c>
      <c r="G77" s="491">
        <v>0</v>
      </c>
      <c r="H77" s="695" t="s">
        <v>723</v>
      </c>
      <c r="I77" s="696" t="s">
        <v>723</v>
      </c>
      <c r="J77" s="498"/>
      <c r="K77" s="870"/>
      <c r="L77" s="871"/>
      <c r="M77" s="214"/>
      <c r="N77" s="644" t="s">
        <v>247</v>
      </c>
      <c r="O77" s="275"/>
      <c r="P77" s="490">
        <v>4086</v>
      </c>
      <c r="Q77" s="491">
        <v>57274.91</v>
      </c>
      <c r="R77" s="695">
        <v>101.31415819489213</v>
      </c>
      <c r="S77" s="696">
        <v>98.736835398342862</v>
      </c>
    </row>
    <row r="78" spans="1:19" ht="17.25" customHeight="1">
      <c r="A78" s="822"/>
      <c r="B78" s="823"/>
      <c r="C78" s="273"/>
      <c r="D78" s="276" t="s">
        <v>204</v>
      </c>
      <c r="E78" s="277"/>
      <c r="F78" s="493">
        <v>0</v>
      </c>
      <c r="G78" s="494">
        <v>0</v>
      </c>
      <c r="H78" s="699" t="s">
        <v>723</v>
      </c>
      <c r="I78" s="700" t="s">
        <v>723</v>
      </c>
      <c r="J78" s="498"/>
      <c r="K78" s="822"/>
      <c r="L78" s="823"/>
      <c r="M78" s="273"/>
      <c r="N78" s="276" t="s">
        <v>204</v>
      </c>
      <c r="O78" s="277"/>
      <c r="P78" s="493">
        <v>358</v>
      </c>
      <c r="Q78" s="494">
        <v>7913.4870000000001</v>
      </c>
      <c r="R78" s="699">
        <v>93.963254593175847</v>
      </c>
      <c r="S78" s="700">
        <v>96.963393394740109</v>
      </c>
    </row>
    <row r="79" spans="1:19" ht="17.25" customHeight="1">
      <c r="A79" s="820" t="s">
        <v>555</v>
      </c>
      <c r="B79" s="821"/>
      <c r="C79" s="489"/>
      <c r="D79" s="274" t="s">
        <v>544</v>
      </c>
      <c r="E79" s="274"/>
      <c r="F79" s="490">
        <v>59550</v>
      </c>
      <c r="G79" s="491">
        <v>7065933.6109999996</v>
      </c>
      <c r="H79" s="695">
        <v>99.185529405886172</v>
      </c>
      <c r="I79" s="696">
        <v>99.960683025711518</v>
      </c>
      <c r="J79" s="498"/>
      <c r="K79" s="820" t="s">
        <v>556</v>
      </c>
      <c r="L79" s="821"/>
      <c r="M79" s="489"/>
      <c r="N79" s="274" t="s">
        <v>544</v>
      </c>
      <c r="O79" s="274"/>
      <c r="P79" s="490">
        <v>1231795</v>
      </c>
      <c r="Q79" s="491">
        <v>25821675.927000001</v>
      </c>
      <c r="R79" s="695">
        <v>103.29431199738366</v>
      </c>
      <c r="S79" s="696">
        <v>104.05554431081316</v>
      </c>
    </row>
    <row r="80" spans="1:19" ht="17.25" customHeight="1">
      <c r="A80" s="870"/>
      <c r="B80" s="871"/>
      <c r="C80" s="489"/>
      <c r="D80" s="274" t="s">
        <v>201</v>
      </c>
      <c r="E80" s="274"/>
      <c r="F80" s="490">
        <v>59540</v>
      </c>
      <c r="G80" s="491">
        <v>6061892.0480000004</v>
      </c>
      <c r="H80" s="695">
        <v>99.183741462602043</v>
      </c>
      <c r="I80" s="696">
        <v>99.933228956486715</v>
      </c>
      <c r="J80" s="498"/>
      <c r="K80" s="870"/>
      <c r="L80" s="871"/>
      <c r="M80" s="489"/>
      <c r="N80" s="274" t="s">
        <v>201</v>
      </c>
      <c r="O80" s="274"/>
      <c r="P80" s="490">
        <v>746515</v>
      </c>
      <c r="Q80" s="491">
        <v>16998363.486000001</v>
      </c>
      <c r="R80" s="695">
        <v>102.10455624733288</v>
      </c>
      <c r="S80" s="696">
        <v>101.32657042402695</v>
      </c>
    </row>
    <row r="81" spans="1:19" ht="17.25" customHeight="1">
      <c r="A81" s="870"/>
      <c r="B81" s="871"/>
      <c r="C81" s="489"/>
      <c r="D81" s="274" t="s">
        <v>202</v>
      </c>
      <c r="E81" s="274"/>
      <c r="F81" s="490">
        <v>0</v>
      </c>
      <c r="G81" s="491">
        <v>-5</v>
      </c>
      <c r="H81" s="695" t="s">
        <v>723</v>
      </c>
      <c r="I81" s="696" t="s">
        <v>723</v>
      </c>
      <c r="J81" s="498"/>
      <c r="K81" s="870"/>
      <c r="L81" s="871"/>
      <c r="M81" s="489"/>
      <c r="N81" s="274" t="s">
        <v>202</v>
      </c>
      <c r="O81" s="274"/>
      <c r="P81" s="490">
        <v>14112</v>
      </c>
      <c r="Q81" s="491">
        <v>36034.716999999997</v>
      </c>
      <c r="R81" s="695">
        <v>115.19999999999999</v>
      </c>
      <c r="S81" s="696">
        <v>101.48853746475896</v>
      </c>
    </row>
    <row r="82" spans="1:19" ht="17.25" customHeight="1">
      <c r="A82" s="870"/>
      <c r="B82" s="871"/>
      <c r="C82" s="489"/>
      <c r="D82" s="274" t="s">
        <v>203</v>
      </c>
      <c r="E82" s="274"/>
      <c r="F82" s="490">
        <v>4</v>
      </c>
      <c r="G82" s="491">
        <v>1.784</v>
      </c>
      <c r="H82" s="695">
        <v>400</v>
      </c>
      <c r="I82" s="696">
        <v>452.79187817258884</v>
      </c>
      <c r="J82" s="498"/>
      <c r="K82" s="870"/>
      <c r="L82" s="871"/>
      <c r="M82" s="489"/>
      <c r="N82" s="274" t="s">
        <v>203</v>
      </c>
      <c r="O82" s="274"/>
      <c r="P82" s="490">
        <v>391907</v>
      </c>
      <c r="Q82" s="491">
        <v>6771050.5559999999</v>
      </c>
      <c r="R82" s="695">
        <v>103.59879775729395</v>
      </c>
      <c r="S82" s="696">
        <v>109.41828654771639</v>
      </c>
    </row>
    <row r="83" spans="1:19" s="215" customFormat="1" ht="17.25" customHeight="1">
      <c r="A83" s="870"/>
      <c r="B83" s="871"/>
      <c r="C83" s="489"/>
      <c r="D83" s="644" t="s">
        <v>247</v>
      </c>
      <c r="E83" s="274"/>
      <c r="F83" s="490">
        <v>50852</v>
      </c>
      <c r="G83" s="491">
        <v>1003680.693</v>
      </c>
      <c r="H83" s="695">
        <v>99.662903731577302</v>
      </c>
      <c r="I83" s="696">
        <v>100.092722228567</v>
      </c>
      <c r="J83" s="498"/>
      <c r="K83" s="870"/>
      <c r="L83" s="871"/>
      <c r="M83" s="489"/>
      <c r="N83" s="644" t="s">
        <v>247</v>
      </c>
      <c r="O83" s="274"/>
      <c r="P83" s="490">
        <v>71432</v>
      </c>
      <c r="Q83" s="491">
        <v>283826.201</v>
      </c>
      <c r="R83" s="695">
        <v>101.14695137492566</v>
      </c>
      <c r="S83" s="696">
        <v>96.209593637378461</v>
      </c>
    </row>
    <row r="84" spans="1:19" s="215" customFormat="1" ht="17.25" customHeight="1">
      <c r="A84" s="822"/>
      <c r="B84" s="823"/>
      <c r="C84" s="444"/>
      <c r="D84" s="276" t="s">
        <v>204</v>
      </c>
      <c r="E84" s="276"/>
      <c r="F84" s="493">
        <v>6</v>
      </c>
      <c r="G84" s="494">
        <v>364.08600000000001</v>
      </c>
      <c r="H84" s="699" t="s">
        <v>723</v>
      </c>
      <c r="I84" s="700" t="s">
        <v>723</v>
      </c>
      <c r="J84" s="498"/>
      <c r="K84" s="822"/>
      <c r="L84" s="823"/>
      <c r="M84" s="444"/>
      <c r="N84" s="276" t="s">
        <v>204</v>
      </c>
      <c r="O84" s="276"/>
      <c r="P84" s="493">
        <v>79261</v>
      </c>
      <c r="Q84" s="494">
        <v>1732400.9669999999</v>
      </c>
      <c r="R84" s="699">
        <v>111.8889312384421</v>
      </c>
      <c r="S84" s="700">
        <v>113.91973653322989</v>
      </c>
    </row>
    <row r="85" spans="1:19" s="215" customFormat="1" ht="17.25" customHeight="1">
      <c r="A85" s="820" t="s">
        <v>413</v>
      </c>
      <c r="B85" s="821"/>
      <c r="C85" s="489"/>
      <c r="D85" s="274" t="s">
        <v>544</v>
      </c>
      <c r="E85" s="274"/>
      <c r="F85" s="490">
        <v>209369</v>
      </c>
      <c r="G85" s="491">
        <v>5995783.5460000001</v>
      </c>
      <c r="H85" s="695">
        <v>97.358741496124139</v>
      </c>
      <c r="I85" s="696">
        <v>97.575525089686906</v>
      </c>
      <c r="J85" s="498"/>
      <c r="K85" s="820" t="s">
        <v>215</v>
      </c>
      <c r="L85" s="821"/>
      <c r="M85" s="272"/>
      <c r="N85" s="278" t="s">
        <v>544</v>
      </c>
      <c r="O85" s="279"/>
      <c r="P85" s="490">
        <v>598012</v>
      </c>
      <c r="Q85" s="491">
        <v>11200258.710999999</v>
      </c>
      <c r="R85" s="695">
        <v>103.27503074011135</v>
      </c>
      <c r="S85" s="696">
        <v>109.80171507666252</v>
      </c>
    </row>
    <row r="86" spans="1:19" s="215" customFormat="1" ht="17.25" customHeight="1">
      <c r="A86" s="870"/>
      <c r="B86" s="871"/>
      <c r="C86" s="489"/>
      <c r="D86" s="274" t="s">
        <v>201</v>
      </c>
      <c r="E86" s="274"/>
      <c r="F86" s="490">
        <v>113465</v>
      </c>
      <c r="G86" s="491">
        <v>4240432.0970000001</v>
      </c>
      <c r="H86" s="695">
        <v>96.896643011468925</v>
      </c>
      <c r="I86" s="696">
        <v>96.853898775910181</v>
      </c>
      <c r="J86" s="498"/>
      <c r="K86" s="870"/>
      <c r="L86" s="871"/>
      <c r="M86" s="214"/>
      <c r="N86" s="274" t="s">
        <v>201</v>
      </c>
      <c r="O86" s="275"/>
      <c r="P86" s="490">
        <v>345724</v>
      </c>
      <c r="Q86" s="491">
        <v>8639387.1610000003</v>
      </c>
      <c r="R86" s="695">
        <v>102.85761887902795</v>
      </c>
      <c r="S86" s="696">
        <v>109.9228144080614</v>
      </c>
    </row>
    <row r="87" spans="1:19" s="215" customFormat="1" ht="17.25" customHeight="1">
      <c r="A87" s="870"/>
      <c r="B87" s="871"/>
      <c r="C87" s="489"/>
      <c r="D87" s="274" t="s">
        <v>202</v>
      </c>
      <c r="E87" s="274"/>
      <c r="F87" s="490">
        <v>14077</v>
      </c>
      <c r="G87" s="491">
        <v>262970.625</v>
      </c>
      <c r="H87" s="695">
        <v>95.801007213828768</v>
      </c>
      <c r="I87" s="696">
        <v>96.255889779834007</v>
      </c>
      <c r="J87" s="498"/>
      <c r="K87" s="870"/>
      <c r="L87" s="871"/>
      <c r="M87" s="214"/>
      <c r="N87" s="274" t="s">
        <v>202</v>
      </c>
      <c r="O87" s="275"/>
      <c r="P87" s="490">
        <v>44633</v>
      </c>
      <c r="Q87" s="491">
        <v>369489.01400000002</v>
      </c>
      <c r="R87" s="695">
        <v>102.58573135974993</v>
      </c>
      <c r="S87" s="696">
        <v>102.17814667622082</v>
      </c>
    </row>
    <row r="88" spans="1:19" s="215" customFormat="1" ht="17.25" customHeight="1">
      <c r="A88" s="870"/>
      <c r="B88" s="871"/>
      <c r="C88" s="489"/>
      <c r="D88" s="274" t="s">
        <v>203</v>
      </c>
      <c r="E88" s="274"/>
      <c r="F88" s="490">
        <v>81519</v>
      </c>
      <c r="G88" s="491">
        <v>1342207.906</v>
      </c>
      <c r="H88" s="695">
        <v>98.177810964447445</v>
      </c>
      <c r="I88" s="696">
        <v>99.174587743172964</v>
      </c>
      <c r="J88" s="498"/>
      <c r="K88" s="870"/>
      <c r="L88" s="871"/>
      <c r="M88" s="214"/>
      <c r="N88" s="274" t="s">
        <v>203</v>
      </c>
      <c r="O88" s="275"/>
      <c r="P88" s="490">
        <v>207400</v>
      </c>
      <c r="Q88" s="491">
        <v>1596806.4410000001</v>
      </c>
      <c r="R88" s="695">
        <v>104.1222155841939</v>
      </c>
      <c r="S88" s="696">
        <v>110.88578860536037</v>
      </c>
    </row>
    <row r="89" spans="1:19" ht="17.25" customHeight="1">
      <c r="A89" s="870"/>
      <c r="B89" s="871"/>
      <c r="C89" s="489"/>
      <c r="D89" s="644" t="s">
        <v>247</v>
      </c>
      <c r="E89" s="274"/>
      <c r="F89" s="490">
        <v>4096</v>
      </c>
      <c r="G89" s="491">
        <v>112888.788</v>
      </c>
      <c r="H89" s="695">
        <v>96.969696969696969</v>
      </c>
      <c r="I89" s="696">
        <v>95.990392592676301</v>
      </c>
      <c r="J89" s="498"/>
      <c r="K89" s="870"/>
      <c r="L89" s="871"/>
      <c r="M89" s="214"/>
      <c r="N89" s="644" t="s">
        <v>247</v>
      </c>
      <c r="O89" s="275"/>
      <c r="P89" s="490">
        <v>16604</v>
      </c>
      <c r="Q89" s="491">
        <v>577181.20200000005</v>
      </c>
      <c r="R89" s="695">
        <v>107.52493200362647</v>
      </c>
      <c r="S89" s="696">
        <v>109.8146653734573</v>
      </c>
    </row>
    <row r="90" spans="1:19" ht="17.25" customHeight="1">
      <c r="A90" s="822"/>
      <c r="B90" s="823"/>
      <c r="C90" s="444"/>
      <c r="D90" s="276" t="s">
        <v>204</v>
      </c>
      <c r="E90" s="276"/>
      <c r="F90" s="493">
        <v>308</v>
      </c>
      <c r="G90" s="494">
        <v>37284.129999999997</v>
      </c>
      <c r="H90" s="699">
        <v>137.5</v>
      </c>
      <c r="I90" s="700">
        <v>166.40808132383319</v>
      </c>
      <c r="J90" s="498"/>
      <c r="K90" s="822"/>
      <c r="L90" s="823"/>
      <c r="M90" s="273"/>
      <c r="N90" s="276" t="s">
        <v>204</v>
      </c>
      <c r="O90" s="277"/>
      <c r="P90" s="493">
        <v>255</v>
      </c>
      <c r="Q90" s="494">
        <v>17394.893</v>
      </c>
      <c r="R90" s="699">
        <v>109.91379310344827</v>
      </c>
      <c r="S90" s="700">
        <v>127.12799467016531</v>
      </c>
    </row>
    <row r="91" spans="1:19" ht="17.25" customHeight="1">
      <c r="A91" s="883" t="s">
        <v>401</v>
      </c>
      <c r="B91" s="816" t="s">
        <v>394</v>
      </c>
      <c r="C91" s="270"/>
      <c r="D91" s="274" t="s">
        <v>544</v>
      </c>
      <c r="E91" s="275"/>
      <c r="F91" s="490">
        <v>79092</v>
      </c>
      <c r="G91" s="491">
        <v>356403.07299999997</v>
      </c>
      <c r="H91" s="695">
        <v>98.260696715201519</v>
      </c>
      <c r="I91" s="696">
        <v>106.72861167031851</v>
      </c>
      <c r="J91" s="498"/>
      <c r="K91" s="820" t="s">
        <v>167</v>
      </c>
      <c r="L91" s="821"/>
      <c r="M91" s="272"/>
      <c r="N91" s="278" t="s">
        <v>544</v>
      </c>
      <c r="O91" s="279"/>
      <c r="P91" s="490">
        <v>5397967</v>
      </c>
      <c r="Q91" s="491">
        <v>100675566.949</v>
      </c>
      <c r="R91" s="695">
        <v>104.04592312119631</v>
      </c>
      <c r="S91" s="696">
        <v>114.21235559564573</v>
      </c>
    </row>
    <row r="92" spans="1:19" ht="17.25" customHeight="1">
      <c r="A92" s="884"/>
      <c r="B92" s="891"/>
      <c r="C92" s="495"/>
      <c r="D92" s="274" t="s">
        <v>201</v>
      </c>
      <c r="E92" s="275"/>
      <c r="F92" s="490">
        <v>48425</v>
      </c>
      <c r="G92" s="491">
        <v>265604.00799999997</v>
      </c>
      <c r="H92" s="695">
        <v>98.07396305897602</v>
      </c>
      <c r="I92" s="696">
        <v>112.07137218395917</v>
      </c>
      <c r="J92" s="498"/>
      <c r="K92" s="870"/>
      <c r="L92" s="871"/>
      <c r="M92" s="214"/>
      <c r="N92" s="274" t="s">
        <v>201</v>
      </c>
      <c r="O92" s="275"/>
      <c r="P92" s="490">
        <v>3062634</v>
      </c>
      <c r="Q92" s="491">
        <v>56621385.523000002</v>
      </c>
      <c r="R92" s="695">
        <v>103.72067457991155</v>
      </c>
      <c r="S92" s="696">
        <v>113.93353245051672</v>
      </c>
    </row>
    <row r="93" spans="1:19" ht="17.25" customHeight="1">
      <c r="A93" s="884"/>
      <c r="B93" s="891"/>
      <c r="C93" s="495"/>
      <c r="D93" s="274" t="s">
        <v>202</v>
      </c>
      <c r="E93" s="275"/>
      <c r="F93" s="490">
        <v>6</v>
      </c>
      <c r="G93" s="491">
        <v>4.5270000000000001</v>
      </c>
      <c r="H93" s="695" t="s">
        <v>724</v>
      </c>
      <c r="I93" s="696">
        <v>476.52631578947364</v>
      </c>
      <c r="J93" s="498"/>
      <c r="K93" s="870"/>
      <c r="L93" s="871"/>
      <c r="M93" s="214"/>
      <c r="N93" s="274" t="s">
        <v>202</v>
      </c>
      <c r="O93" s="275"/>
      <c r="P93" s="490">
        <v>20993</v>
      </c>
      <c r="Q93" s="491">
        <v>68099.42</v>
      </c>
      <c r="R93" s="695">
        <v>114.79111986001749</v>
      </c>
      <c r="S93" s="696">
        <v>120.54702617600954</v>
      </c>
    </row>
    <row r="94" spans="1:19" ht="17.25" customHeight="1">
      <c r="A94" s="884"/>
      <c r="B94" s="891"/>
      <c r="C94" s="495"/>
      <c r="D94" s="274" t="s">
        <v>203</v>
      </c>
      <c r="E94" s="275"/>
      <c r="F94" s="490">
        <v>30661</v>
      </c>
      <c r="G94" s="491">
        <v>90768.237999999998</v>
      </c>
      <c r="H94" s="695">
        <v>98.547231060971299</v>
      </c>
      <c r="I94" s="696">
        <v>93.807481257233164</v>
      </c>
      <c r="J94" s="498"/>
      <c r="K94" s="870"/>
      <c r="L94" s="871"/>
      <c r="M94" s="214"/>
      <c r="N94" s="274" t="s">
        <v>203</v>
      </c>
      <c r="O94" s="275"/>
      <c r="P94" s="490">
        <v>2198949</v>
      </c>
      <c r="Q94" s="491">
        <v>37248493.202</v>
      </c>
      <c r="R94" s="695">
        <v>104.06201463811229</v>
      </c>
      <c r="S94" s="696">
        <v>113.04013166472409</v>
      </c>
    </row>
    <row r="95" spans="1:19" ht="17.25" customHeight="1">
      <c r="A95" s="884"/>
      <c r="B95" s="891"/>
      <c r="C95" s="495"/>
      <c r="D95" s="644" t="s">
        <v>247</v>
      </c>
      <c r="E95" s="275"/>
      <c r="F95" s="490">
        <v>1</v>
      </c>
      <c r="G95" s="491">
        <v>26.3</v>
      </c>
      <c r="H95" s="695">
        <v>100</v>
      </c>
      <c r="I95" s="696">
        <v>357.33695652173913</v>
      </c>
      <c r="J95" s="498"/>
      <c r="K95" s="870"/>
      <c r="L95" s="871"/>
      <c r="M95" s="214"/>
      <c r="N95" s="644" t="s">
        <v>247</v>
      </c>
      <c r="O95" s="275"/>
      <c r="P95" s="490">
        <v>14446</v>
      </c>
      <c r="Q95" s="491">
        <v>520425.49200000003</v>
      </c>
      <c r="R95" s="695">
        <v>110.32533985031311</v>
      </c>
      <c r="S95" s="696">
        <v>115.04041431088801</v>
      </c>
    </row>
    <row r="96" spans="1:19" ht="17.25" customHeight="1">
      <c r="A96" s="884"/>
      <c r="B96" s="892"/>
      <c r="C96" s="496"/>
      <c r="D96" s="276" t="s">
        <v>204</v>
      </c>
      <c r="E96" s="277"/>
      <c r="F96" s="493">
        <v>0</v>
      </c>
      <c r="G96" s="494">
        <v>0</v>
      </c>
      <c r="H96" s="699" t="s">
        <v>723</v>
      </c>
      <c r="I96" s="700" t="s">
        <v>723</v>
      </c>
      <c r="J96" s="498"/>
      <c r="K96" s="822"/>
      <c r="L96" s="823"/>
      <c r="M96" s="273"/>
      <c r="N96" s="276" t="s">
        <v>204</v>
      </c>
      <c r="O96" s="277"/>
      <c r="P96" s="493">
        <v>115391</v>
      </c>
      <c r="Q96" s="494">
        <v>6217163.3119999999</v>
      </c>
      <c r="R96" s="699">
        <v>111.07143200916363</v>
      </c>
      <c r="S96" s="700">
        <v>124.58242013531824</v>
      </c>
    </row>
    <row r="97" spans="1:19" ht="17.25" customHeight="1">
      <c r="A97" s="884"/>
      <c r="B97" s="777" t="s">
        <v>395</v>
      </c>
      <c r="C97" s="270"/>
      <c r="D97" s="274" t="s">
        <v>544</v>
      </c>
      <c r="E97" s="274"/>
      <c r="F97" s="490">
        <v>5281</v>
      </c>
      <c r="G97" s="491">
        <v>1576037.3740000001</v>
      </c>
      <c r="H97" s="695">
        <v>87.666002656042494</v>
      </c>
      <c r="I97" s="696">
        <v>82.200315941418182</v>
      </c>
      <c r="J97" s="498"/>
      <c r="K97" s="820" t="s">
        <v>152</v>
      </c>
      <c r="L97" s="821"/>
      <c r="M97" s="272"/>
      <c r="N97" s="278" t="s">
        <v>544</v>
      </c>
      <c r="O97" s="279"/>
      <c r="P97" s="490">
        <v>16993</v>
      </c>
      <c r="Q97" s="491">
        <v>81969.710000000006</v>
      </c>
      <c r="R97" s="695">
        <v>129.98546622810372</v>
      </c>
      <c r="S97" s="696">
        <v>130.7273435491019</v>
      </c>
    </row>
    <row r="98" spans="1:19" ht="17.25" customHeight="1">
      <c r="A98" s="884"/>
      <c r="B98" s="896"/>
      <c r="C98" s="495"/>
      <c r="D98" s="274" t="s">
        <v>201</v>
      </c>
      <c r="E98" s="274"/>
      <c r="F98" s="490">
        <v>5220</v>
      </c>
      <c r="G98" s="491">
        <v>1411972.37</v>
      </c>
      <c r="H98" s="695">
        <v>87.554511908755444</v>
      </c>
      <c r="I98" s="696">
        <v>81.76149042245342</v>
      </c>
      <c r="J98" s="498"/>
      <c r="K98" s="870"/>
      <c r="L98" s="871"/>
      <c r="M98" s="214"/>
      <c r="N98" s="274" t="s">
        <v>201</v>
      </c>
      <c r="O98" s="275"/>
      <c r="P98" s="490">
        <v>16991</v>
      </c>
      <c r="Q98" s="491">
        <v>81973.327999999994</v>
      </c>
      <c r="R98" s="695">
        <v>129.97016752084448</v>
      </c>
      <c r="S98" s="696">
        <v>130.69260073153316</v>
      </c>
    </row>
    <row r="99" spans="1:19" ht="17.25" customHeight="1">
      <c r="A99" s="884"/>
      <c r="B99" s="896"/>
      <c r="C99" s="495"/>
      <c r="D99" s="274" t="s">
        <v>202</v>
      </c>
      <c r="E99" s="274"/>
      <c r="F99" s="490">
        <v>59</v>
      </c>
      <c r="G99" s="491">
        <v>437.88</v>
      </c>
      <c r="H99" s="695">
        <v>98.333333333333329</v>
      </c>
      <c r="I99" s="696">
        <v>104.0329765624072</v>
      </c>
      <c r="J99" s="498"/>
      <c r="K99" s="870"/>
      <c r="L99" s="871"/>
      <c r="M99" s="214"/>
      <c r="N99" s="274" t="s">
        <v>202</v>
      </c>
      <c r="O99" s="275"/>
      <c r="P99" s="490">
        <v>0</v>
      </c>
      <c r="Q99" s="491">
        <v>0</v>
      </c>
      <c r="R99" s="695" t="s">
        <v>723</v>
      </c>
      <c r="S99" s="696" t="s">
        <v>723</v>
      </c>
    </row>
    <row r="100" spans="1:19" ht="17.25" customHeight="1">
      <c r="A100" s="884"/>
      <c r="B100" s="896"/>
      <c r="C100" s="495"/>
      <c r="D100" s="274" t="s">
        <v>203</v>
      </c>
      <c r="E100" s="274"/>
      <c r="F100" s="490">
        <v>2</v>
      </c>
      <c r="G100" s="491">
        <v>8.2370000000000001</v>
      </c>
      <c r="H100" s="695">
        <v>100</v>
      </c>
      <c r="I100" s="696">
        <v>58.789522518021556</v>
      </c>
      <c r="J100" s="498"/>
      <c r="K100" s="870"/>
      <c r="L100" s="871"/>
      <c r="M100" s="214"/>
      <c r="N100" s="274" t="s">
        <v>203</v>
      </c>
      <c r="O100" s="275"/>
      <c r="P100" s="490">
        <v>2</v>
      </c>
      <c r="Q100" s="491">
        <v>-3.6179999999999999</v>
      </c>
      <c r="R100" s="695" t="s">
        <v>723</v>
      </c>
      <c r="S100" s="696">
        <v>18.613983639450531</v>
      </c>
    </row>
    <row r="101" spans="1:19" ht="17.25" customHeight="1">
      <c r="A101" s="884"/>
      <c r="B101" s="896"/>
      <c r="C101" s="495"/>
      <c r="D101" s="644" t="s">
        <v>247</v>
      </c>
      <c r="E101" s="274"/>
      <c r="F101" s="490">
        <v>5065</v>
      </c>
      <c r="G101" s="491">
        <v>163618.88699999999</v>
      </c>
      <c r="H101" s="695">
        <v>88.025721237400063</v>
      </c>
      <c r="I101" s="696">
        <v>86.143529036718775</v>
      </c>
      <c r="J101" s="498"/>
      <c r="K101" s="870"/>
      <c r="L101" s="871"/>
      <c r="M101" s="214"/>
      <c r="N101" s="644" t="s">
        <v>247</v>
      </c>
      <c r="O101" s="275"/>
      <c r="P101" s="490">
        <v>0</v>
      </c>
      <c r="Q101" s="491">
        <v>0</v>
      </c>
      <c r="R101" s="695" t="s">
        <v>723</v>
      </c>
      <c r="S101" s="696" t="s">
        <v>723</v>
      </c>
    </row>
    <row r="102" spans="1:19" ht="17.25" customHeight="1">
      <c r="A102" s="884"/>
      <c r="B102" s="851"/>
      <c r="C102" s="496"/>
      <c r="D102" s="276" t="s">
        <v>204</v>
      </c>
      <c r="E102" s="276"/>
      <c r="F102" s="493">
        <v>0</v>
      </c>
      <c r="G102" s="494">
        <v>0</v>
      </c>
      <c r="H102" s="699" t="s">
        <v>723</v>
      </c>
      <c r="I102" s="700" t="s">
        <v>723</v>
      </c>
      <c r="J102" s="498"/>
      <c r="K102" s="822"/>
      <c r="L102" s="823"/>
      <c r="M102" s="273"/>
      <c r="N102" s="276" t="s">
        <v>204</v>
      </c>
      <c r="O102" s="277"/>
      <c r="P102" s="493">
        <v>0</v>
      </c>
      <c r="Q102" s="494">
        <v>0</v>
      </c>
      <c r="R102" s="699" t="s">
        <v>723</v>
      </c>
      <c r="S102" s="700" t="s">
        <v>723</v>
      </c>
    </row>
    <row r="103" spans="1:19" ht="17.25" customHeight="1">
      <c r="A103" s="884"/>
      <c r="B103" s="893" t="s">
        <v>414</v>
      </c>
      <c r="C103" s="270"/>
      <c r="D103" s="274" t="s">
        <v>544</v>
      </c>
      <c r="E103" s="274"/>
      <c r="F103" s="490">
        <v>446</v>
      </c>
      <c r="G103" s="491">
        <v>58597.616000000002</v>
      </c>
      <c r="H103" s="695" t="s">
        <v>724</v>
      </c>
      <c r="I103" s="696" t="s">
        <v>724</v>
      </c>
      <c r="J103" s="499"/>
      <c r="K103" s="820" t="s">
        <v>192</v>
      </c>
      <c r="L103" s="821"/>
      <c r="M103" s="272"/>
      <c r="N103" s="278" t="s">
        <v>544</v>
      </c>
      <c r="O103" s="279"/>
      <c r="P103" s="490">
        <v>4677</v>
      </c>
      <c r="Q103" s="491">
        <v>167225.535</v>
      </c>
      <c r="R103" s="695">
        <v>115.16867766559962</v>
      </c>
      <c r="S103" s="696">
        <v>106.86495801717552</v>
      </c>
    </row>
    <row r="104" spans="1:19" ht="17.25" customHeight="1">
      <c r="A104" s="884"/>
      <c r="B104" s="894"/>
      <c r="C104" s="495"/>
      <c r="D104" s="274" t="s">
        <v>201</v>
      </c>
      <c r="E104" s="274"/>
      <c r="F104" s="490">
        <v>446</v>
      </c>
      <c r="G104" s="491">
        <v>54467.771999999997</v>
      </c>
      <c r="H104" s="695" t="s">
        <v>724</v>
      </c>
      <c r="I104" s="696" t="s">
        <v>724</v>
      </c>
      <c r="J104" s="499"/>
      <c r="K104" s="870"/>
      <c r="L104" s="871"/>
      <c r="M104" s="214"/>
      <c r="N104" s="274" t="s">
        <v>201</v>
      </c>
      <c r="O104" s="275"/>
      <c r="P104" s="490">
        <v>3008</v>
      </c>
      <c r="Q104" s="491">
        <v>146492.97500000001</v>
      </c>
      <c r="R104" s="695">
        <v>113.63808084624102</v>
      </c>
      <c r="S104" s="696">
        <v>107.38384201922619</v>
      </c>
    </row>
    <row r="105" spans="1:19" ht="17.25" customHeight="1">
      <c r="A105" s="884"/>
      <c r="B105" s="894"/>
      <c r="C105" s="495"/>
      <c r="D105" s="274" t="s">
        <v>202</v>
      </c>
      <c r="E105" s="274"/>
      <c r="F105" s="490">
        <v>0</v>
      </c>
      <c r="G105" s="491">
        <v>0</v>
      </c>
      <c r="H105" s="695" t="s">
        <v>723</v>
      </c>
      <c r="I105" s="696" t="s">
        <v>723</v>
      </c>
      <c r="J105" s="499"/>
      <c r="K105" s="870"/>
      <c r="L105" s="871"/>
      <c r="M105" s="214"/>
      <c r="N105" s="274" t="s">
        <v>202</v>
      </c>
      <c r="O105" s="275"/>
      <c r="P105" s="490">
        <v>25</v>
      </c>
      <c r="Q105" s="491">
        <v>54.856999999999999</v>
      </c>
      <c r="R105" s="695">
        <v>277.77777777777777</v>
      </c>
      <c r="S105" s="696">
        <v>129.41023826374146</v>
      </c>
    </row>
    <row r="106" spans="1:19" ht="17.25" customHeight="1">
      <c r="A106" s="884"/>
      <c r="B106" s="894"/>
      <c r="C106" s="495"/>
      <c r="D106" s="274" t="s">
        <v>203</v>
      </c>
      <c r="E106" s="274"/>
      <c r="F106" s="490">
        <v>0</v>
      </c>
      <c r="G106" s="491">
        <v>0</v>
      </c>
      <c r="H106" s="695" t="s">
        <v>723</v>
      </c>
      <c r="I106" s="696" t="s">
        <v>723</v>
      </c>
      <c r="J106" s="499"/>
      <c r="K106" s="870"/>
      <c r="L106" s="871"/>
      <c r="M106" s="214"/>
      <c r="N106" s="274" t="s">
        <v>203</v>
      </c>
      <c r="O106" s="275"/>
      <c r="P106" s="490">
        <v>1517</v>
      </c>
      <c r="Q106" s="491">
        <v>9909.84</v>
      </c>
      <c r="R106" s="695">
        <v>115.625</v>
      </c>
      <c r="S106" s="696">
        <v>94.081066150310562</v>
      </c>
    </row>
    <row r="107" spans="1:19" ht="17.25" customHeight="1">
      <c r="A107" s="884"/>
      <c r="B107" s="894"/>
      <c r="C107" s="495"/>
      <c r="D107" s="644" t="s">
        <v>247</v>
      </c>
      <c r="E107" s="274"/>
      <c r="F107" s="490">
        <v>420</v>
      </c>
      <c r="G107" s="491">
        <v>4129.8440000000001</v>
      </c>
      <c r="H107" s="695" t="s">
        <v>723</v>
      </c>
      <c r="I107" s="696" t="s">
        <v>723</v>
      </c>
      <c r="J107" s="499"/>
      <c r="K107" s="870"/>
      <c r="L107" s="871"/>
      <c r="M107" s="214"/>
      <c r="N107" s="644" t="s">
        <v>247</v>
      </c>
      <c r="O107" s="275"/>
      <c r="P107" s="490">
        <v>532</v>
      </c>
      <c r="Q107" s="491">
        <v>6695.9340000000002</v>
      </c>
      <c r="R107" s="695">
        <v>107.69230769230769</v>
      </c>
      <c r="S107" s="696">
        <v>97.78423642989388</v>
      </c>
    </row>
    <row r="108" spans="1:19" ht="17.25" customHeight="1">
      <c r="A108" s="885"/>
      <c r="B108" s="895"/>
      <c r="C108" s="496"/>
      <c r="D108" s="276" t="s">
        <v>204</v>
      </c>
      <c r="E108" s="276"/>
      <c r="F108" s="493">
        <v>0</v>
      </c>
      <c r="G108" s="494">
        <v>0</v>
      </c>
      <c r="H108" s="699" t="s">
        <v>723</v>
      </c>
      <c r="I108" s="700" t="s">
        <v>723</v>
      </c>
      <c r="J108" s="499"/>
      <c r="K108" s="822"/>
      <c r="L108" s="823"/>
      <c r="M108" s="273"/>
      <c r="N108" s="276" t="s">
        <v>204</v>
      </c>
      <c r="O108" s="277"/>
      <c r="P108" s="493">
        <v>127</v>
      </c>
      <c r="Q108" s="494">
        <v>4071.9290000000001</v>
      </c>
      <c r="R108" s="699">
        <v>136.55913978494624</v>
      </c>
      <c r="S108" s="700">
        <v>154.25451757308559</v>
      </c>
    </row>
    <row r="109" spans="1:19" ht="17.25" customHeight="1">
      <c r="A109" s="820" t="s">
        <v>190</v>
      </c>
      <c r="B109" s="821"/>
      <c r="C109" s="270"/>
      <c r="D109" s="274" t="s">
        <v>544</v>
      </c>
      <c r="E109" s="274"/>
      <c r="F109" s="490">
        <v>22543</v>
      </c>
      <c r="G109" s="491">
        <v>15832888.789999999</v>
      </c>
      <c r="H109" s="695">
        <v>97.715648027741651</v>
      </c>
      <c r="I109" s="696">
        <v>97.789330867816787</v>
      </c>
      <c r="J109" s="487"/>
      <c r="K109" s="820" t="s">
        <v>205</v>
      </c>
      <c r="L109" s="821"/>
      <c r="M109" s="272"/>
      <c r="N109" s="278" t="s">
        <v>544</v>
      </c>
      <c r="O109" s="279"/>
      <c r="P109" s="490">
        <v>142402763</v>
      </c>
      <c r="Q109" s="491">
        <v>291454292.56300002</v>
      </c>
      <c r="R109" s="695">
        <v>110.55755484351867</v>
      </c>
      <c r="S109" s="696">
        <v>112.99608344611475</v>
      </c>
    </row>
    <row r="110" spans="1:19" ht="17.25" customHeight="1">
      <c r="A110" s="870"/>
      <c r="B110" s="871"/>
      <c r="C110" s="270"/>
      <c r="D110" s="274" t="s">
        <v>201</v>
      </c>
      <c r="E110" s="274"/>
      <c r="F110" s="490">
        <v>16720</v>
      </c>
      <c r="G110" s="491">
        <v>15606984.98</v>
      </c>
      <c r="H110" s="695">
        <v>96.546945374754586</v>
      </c>
      <c r="I110" s="696">
        <v>97.714406064590491</v>
      </c>
      <c r="J110" s="487"/>
      <c r="K110" s="870"/>
      <c r="L110" s="871"/>
      <c r="M110" s="214"/>
      <c r="N110" s="274" t="s">
        <v>201</v>
      </c>
      <c r="O110" s="275"/>
      <c r="P110" s="490">
        <v>74379274</v>
      </c>
      <c r="Q110" s="491">
        <v>173700938.315</v>
      </c>
      <c r="R110" s="695">
        <v>110.21675422449324</v>
      </c>
      <c r="S110" s="696">
        <v>112.42423682685347</v>
      </c>
    </row>
    <row r="111" spans="1:19" ht="17.25" customHeight="1">
      <c r="A111" s="870"/>
      <c r="B111" s="871"/>
      <c r="C111" s="270"/>
      <c r="D111" s="274" t="s">
        <v>202</v>
      </c>
      <c r="E111" s="274"/>
      <c r="F111" s="490">
        <v>0</v>
      </c>
      <c r="G111" s="491">
        <v>0</v>
      </c>
      <c r="H111" s="695" t="s">
        <v>723</v>
      </c>
      <c r="I111" s="696" t="s">
        <v>723</v>
      </c>
      <c r="K111" s="870"/>
      <c r="L111" s="871"/>
      <c r="M111" s="214"/>
      <c r="N111" s="274" t="s">
        <v>202</v>
      </c>
      <c r="O111" s="275"/>
      <c r="P111" s="490">
        <v>16779808</v>
      </c>
      <c r="Q111" s="491">
        <v>38587089.754000001</v>
      </c>
      <c r="R111" s="695">
        <v>116.7845789140455</v>
      </c>
      <c r="S111" s="696">
        <v>117.11627519914813</v>
      </c>
    </row>
    <row r="112" spans="1:19" ht="17.25" customHeight="1">
      <c r="A112" s="870"/>
      <c r="B112" s="871"/>
      <c r="C112" s="270"/>
      <c r="D112" s="274" t="s">
        <v>203</v>
      </c>
      <c r="E112" s="274"/>
      <c r="F112" s="490">
        <v>2959</v>
      </c>
      <c r="G112" s="491">
        <v>61296.17</v>
      </c>
      <c r="H112" s="695">
        <v>99.062604620020096</v>
      </c>
      <c r="I112" s="696">
        <v>96.40677519319128</v>
      </c>
      <c r="K112" s="870"/>
      <c r="L112" s="871"/>
      <c r="M112" s="214"/>
      <c r="N112" s="274" t="s">
        <v>203</v>
      </c>
      <c r="O112" s="275"/>
      <c r="P112" s="490">
        <v>51080986</v>
      </c>
      <c r="Q112" s="491">
        <v>76071542.927000001</v>
      </c>
      <c r="R112" s="695">
        <v>109.11071167754076</v>
      </c>
      <c r="S112" s="696">
        <v>112.24194687631079</v>
      </c>
    </row>
    <row r="113" spans="1:19" ht="17.25" customHeight="1">
      <c r="A113" s="870"/>
      <c r="B113" s="871"/>
      <c r="C113" s="270"/>
      <c r="D113" s="644" t="s">
        <v>247</v>
      </c>
      <c r="E113" s="274"/>
      <c r="F113" s="490">
        <v>2</v>
      </c>
      <c r="G113" s="491">
        <v>1.28</v>
      </c>
      <c r="H113" s="695" t="s">
        <v>723</v>
      </c>
      <c r="I113" s="696" t="s">
        <v>723</v>
      </c>
      <c r="K113" s="870"/>
      <c r="L113" s="871"/>
      <c r="M113" s="214"/>
      <c r="N113" s="644" t="s">
        <v>247</v>
      </c>
      <c r="O113" s="275"/>
      <c r="P113" s="490">
        <v>98191</v>
      </c>
      <c r="Q113" s="491">
        <v>632391.16200000001</v>
      </c>
      <c r="R113" s="695">
        <v>100.80900998942536</v>
      </c>
      <c r="S113" s="696">
        <v>99.428798724526402</v>
      </c>
    </row>
    <row r="114" spans="1:19" ht="17.25" customHeight="1">
      <c r="A114" s="822"/>
      <c r="B114" s="823"/>
      <c r="C114" s="271"/>
      <c r="D114" s="276" t="s">
        <v>204</v>
      </c>
      <c r="E114" s="276"/>
      <c r="F114" s="493">
        <v>2864</v>
      </c>
      <c r="G114" s="494">
        <v>164606.35999999999</v>
      </c>
      <c r="H114" s="699">
        <v>103.58047016274865</v>
      </c>
      <c r="I114" s="700">
        <v>106.06601342578892</v>
      </c>
      <c r="K114" s="822"/>
      <c r="L114" s="823"/>
      <c r="M114" s="273"/>
      <c r="N114" s="276" t="s">
        <v>204</v>
      </c>
      <c r="O114" s="277"/>
      <c r="P114" s="493">
        <v>162695</v>
      </c>
      <c r="Q114" s="494">
        <v>2462330.4049999998</v>
      </c>
      <c r="R114" s="699">
        <v>119.86134850002948</v>
      </c>
      <c r="S114" s="700">
        <v>118.95908112307238</v>
      </c>
    </row>
    <row r="115" spans="1:19" ht="17.25" customHeight="1">
      <c r="A115" s="820" t="s">
        <v>705</v>
      </c>
      <c r="B115" s="821"/>
      <c r="C115" s="272"/>
      <c r="D115" s="278" t="s">
        <v>544</v>
      </c>
      <c r="E115" s="279"/>
      <c r="F115" s="490">
        <v>223179</v>
      </c>
      <c r="G115" s="491">
        <v>4135726.4530000002</v>
      </c>
      <c r="H115" s="695">
        <v>94.027115387856213</v>
      </c>
      <c r="I115" s="696">
        <v>88.534287263979209</v>
      </c>
      <c r="K115" s="486"/>
      <c r="L115" s="486"/>
      <c r="M115" s="486"/>
      <c r="N115" s="486"/>
      <c r="O115" s="486"/>
      <c r="P115" s="486"/>
      <c r="Q115" s="486"/>
      <c r="R115" s="486"/>
      <c r="S115" s="486"/>
    </row>
    <row r="116" spans="1:19" ht="17.25" customHeight="1">
      <c r="A116" s="870"/>
      <c r="B116" s="871"/>
      <c r="C116" s="214"/>
      <c r="D116" s="274" t="s">
        <v>201</v>
      </c>
      <c r="E116" s="275"/>
      <c r="F116" s="490">
        <v>65141</v>
      </c>
      <c r="G116" s="491">
        <v>1119347.1529999999</v>
      </c>
      <c r="H116" s="695">
        <v>88.324384423473262</v>
      </c>
      <c r="I116" s="696">
        <v>84.42280298056491</v>
      </c>
      <c r="K116" s="487"/>
      <c r="L116" s="487"/>
      <c r="M116" s="487"/>
      <c r="N116" s="487"/>
      <c r="O116" s="487"/>
      <c r="P116" s="487"/>
      <c r="Q116" s="487"/>
      <c r="R116" s="487"/>
      <c r="S116" s="487"/>
    </row>
    <row r="117" spans="1:19" ht="17.25" customHeight="1">
      <c r="A117" s="870"/>
      <c r="B117" s="871"/>
      <c r="C117" s="214"/>
      <c r="D117" s="274" t="s">
        <v>202</v>
      </c>
      <c r="E117" s="275"/>
      <c r="F117" s="490">
        <v>2</v>
      </c>
      <c r="G117" s="491">
        <v>78.305999999999997</v>
      </c>
      <c r="H117" s="695">
        <v>200</v>
      </c>
      <c r="I117" s="696" t="s">
        <v>723</v>
      </c>
    </row>
    <row r="118" spans="1:19" ht="17.25" customHeight="1">
      <c r="A118" s="870"/>
      <c r="B118" s="871"/>
      <c r="C118" s="214"/>
      <c r="D118" s="274" t="s">
        <v>203</v>
      </c>
      <c r="E118" s="275"/>
      <c r="F118" s="490">
        <v>158031</v>
      </c>
      <c r="G118" s="491">
        <v>3016181.3089999999</v>
      </c>
      <c r="H118" s="695">
        <v>96.595965770171148</v>
      </c>
      <c r="I118" s="696">
        <v>90.159830845645814</v>
      </c>
    </row>
    <row r="119" spans="1:19" ht="17.25" customHeight="1">
      <c r="A119" s="870"/>
      <c r="B119" s="871"/>
      <c r="C119" s="214"/>
      <c r="D119" s="644" t="s">
        <v>247</v>
      </c>
      <c r="E119" s="275"/>
      <c r="F119" s="490">
        <v>1</v>
      </c>
      <c r="G119" s="491">
        <v>15.18</v>
      </c>
      <c r="H119" s="695" t="s">
        <v>723</v>
      </c>
      <c r="I119" s="696" t="s">
        <v>723</v>
      </c>
    </row>
    <row r="120" spans="1:19" ht="17.25" customHeight="1">
      <c r="A120" s="822"/>
      <c r="B120" s="823"/>
      <c r="C120" s="273"/>
      <c r="D120" s="276" t="s">
        <v>204</v>
      </c>
      <c r="E120" s="277"/>
      <c r="F120" s="493">
        <v>5</v>
      </c>
      <c r="G120" s="494">
        <v>104.505</v>
      </c>
      <c r="H120" s="699">
        <v>166.66666666666669</v>
      </c>
      <c r="I120" s="700">
        <v>142.08701563562204</v>
      </c>
    </row>
    <row r="121" spans="1:19">
      <c r="A121" s="186"/>
      <c r="B121" s="186"/>
      <c r="C121" s="186"/>
    </row>
    <row r="122" spans="1:19">
      <c r="A122" s="186"/>
      <c r="B122" s="186"/>
      <c r="C122" s="186"/>
    </row>
    <row r="123" spans="1:19">
      <c r="A123" s="186"/>
      <c r="B123" s="186"/>
      <c r="C123" s="186"/>
    </row>
    <row r="124" spans="1:19">
      <c r="A124" s="186"/>
      <c r="B124" s="186"/>
      <c r="C124" s="186"/>
    </row>
    <row r="125" spans="1:19">
      <c r="A125" s="186"/>
      <c r="B125" s="186"/>
      <c r="C125" s="186"/>
    </row>
    <row r="126" spans="1:19">
      <c r="A126" s="186"/>
      <c r="B126" s="186"/>
      <c r="C126" s="186"/>
    </row>
    <row r="127" spans="1:19">
      <c r="A127" s="186"/>
      <c r="B127" s="186"/>
      <c r="C127" s="186"/>
    </row>
    <row r="128" spans="1:19">
      <c r="A128" s="186"/>
      <c r="B128" s="186"/>
      <c r="C128" s="186"/>
    </row>
    <row r="129" spans="1:3">
      <c r="A129" s="186"/>
      <c r="B129" s="186"/>
      <c r="C129" s="186"/>
    </row>
    <row r="130" spans="1:3">
      <c r="A130" s="186"/>
      <c r="B130" s="186"/>
      <c r="C130" s="186"/>
    </row>
    <row r="131" spans="1:3">
      <c r="A131" s="186"/>
      <c r="B131" s="186"/>
      <c r="C131" s="186"/>
    </row>
    <row r="132" spans="1:3">
      <c r="A132" s="186"/>
      <c r="B132" s="186"/>
      <c r="C132" s="186"/>
    </row>
    <row r="133" spans="1:3">
      <c r="A133" s="186"/>
      <c r="B133" s="186"/>
      <c r="C133" s="186"/>
    </row>
    <row r="134" spans="1:3">
      <c r="A134" s="186"/>
      <c r="B134" s="186"/>
      <c r="C134" s="186"/>
    </row>
    <row r="135" spans="1:3">
      <c r="A135" s="186"/>
      <c r="B135" s="186"/>
      <c r="C135" s="186"/>
    </row>
    <row r="136" spans="1:3">
      <c r="A136" s="186"/>
      <c r="B136" s="186"/>
      <c r="C136" s="186"/>
    </row>
    <row r="137" spans="1:3">
      <c r="A137" s="186"/>
      <c r="B137" s="186"/>
      <c r="C137" s="186"/>
    </row>
    <row r="138" spans="1:3">
      <c r="A138" s="186"/>
      <c r="B138" s="186"/>
      <c r="C138" s="186"/>
    </row>
    <row r="139" spans="1:3">
      <c r="A139" s="186"/>
      <c r="B139" s="186"/>
      <c r="C139" s="186"/>
    </row>
    <row r="140" spans="1:3">
      <c r="A140" s="186"/>
      <c r="B140" s="186"/>
      <c r="C140" s="186"/>
    </row>
    <row r="141" spans="1:3">
      <c r="A141" s="186"/>
      <c r="B141" s="186"/>
      <c r="C141" s="186"/>
    </row>
    <row r="142" spans="1:3">
      <c r="A142" s="186"/>
      <c r="B142" s="186"/>
      <c r="C142" s="186"/>
    </row>
    <row r="143" spans="1:3">
      <c r="A143" s="186"/>
      <c r="B143" s="186"/>
      <c r="C143" s="186"/>
    </row>
    <row r="144" spans="1:3">
      <c r="A144" s="186"/>
      <c r="B144" s="186"/>
      <c r="C144" s="186"/>
    </row>
    <row r="145" spans="1:3">
      <c r="A145" s="186"/>
      <c r="B145" s="186"/>
      <c r="C145" s="186"/>
    </row>
    <row r="146" spans="1:3">
      <c r="A146" s="186"/>
      <c r="B146" s="186"/>
      <c r="C146" s="186"/>
    </row>
    <row r="147" spans="1:3">
      <c r="A147" s="186"/>
      <c r="B147" s="186"/>
      <c r="C147" s="186"/>
    </row>
    <row r="148" spans="1:3">
      <c r="A148" s="186"/>
      <c r="B148" s="186"/>
      <c r="C148" s="186"/>
    </row>
    <row r="149" spans="1:3">
      <c r="A149" s="186"/>
      <c r="B149" s="186"/>
      <c r="C149" s="186"/>
    </row>
    <row r="150" spans="1:3">
      <c r="A150" s="186"/>
      <c r="B150" s="186"/>
      <c r="C150" s="186"/>
    </row>
    <row r="151" spans="1:3">
      <c r="A151" s="186"/>
      <c r="B151" s="186"/>
      <c r="C151" s="186"/>
    </row>
    <row r="152" spans="1:3">
      <c r="A152" s="186"/>
      <c r="B152" s="186"/>
      <c r="C152" s="186"/>
    </row>
    <row r="153" spans="1:3">
      <c r="A153" s="186"/>
      <c r="B153" s="186"/>
      <c r="C153" s="186"/>
    </row>
    <row r="154" spans="1:3">
      <c r="A154" s="186"/>
      <c r="B154" s="186"/>
      <c r="C154" s="186"/>
    </row>
    <row r="155" spans="1:3">
      <c r="A155" s="186"/>
      <c r="B155" s="186"/>
      <c r="C155" s="186"/>
    </row>
    <row r="156" spans="1:3">
      <c r="A156" s="186"/>
      <c r="B156" s="186"/>
      <c r="C156" s="186"/>
    </row>
    <row r="157" spans="1:3">
      <c r="A157" s="186"/>
      <c r="B157" s="186"/>
      <c r="C157" s="186"/>
    </row>
    <row r="158" spans="1:3">
      <c r="A158" s="186"/>
      <c r="B158" s="186"/>
      <c r="C158" s="186"/>
    </row>
    <row r="159" spans="1:3">
      <c r="A159" s="186"/>
      <c r="B159" s="186"/>
      <c r="C159" s="186"/>
    </row>
    <row r="160" spans="1:3">
      <c r="A160" s="186"/>
      <c r="B160" s="186"/>
      <c r="C160" s="186"/>
    </row>
    <row r="161" spans="1:3">
      <c r="A161" s="186"/>
      <c r="B161" s="186"/>
      <c r="C161" s="186"/>
    </row>
    <row r="162" spans="1:3">
      <c r="A162" s="186"/>
      <c r="B162" s="186"/>
      <c r="C162" s="186"/>
    </row>
    <row r="163" spans="1:3">
      <c r="A163" s="186"/>
      <c r="B163" s="186"/>
      <c r="C163" s="186"/>
    </row>
    <row r="164" spans="1:3">
      <c r="A164" s="186"/>
      <c r="B164" s="186"/>
      <c r="C164" s="186"/>
    </row>
    <row r="165" spans="1:3">
      <c r="A165" s="186"/>
      <c r="B165" s="186"/>
      <c r="C165" s="186"/>
    </row>
    <row r="166" spans="1:3">
      <c r="A166" s="186"/>
      <c r="B166" s="186"/>
      <c r="C166" s="186"/>
    </row>
    <row r="167" spans="1:3">
      <c r="A167" s="186"/>
      <c r="B167" s="186"/>
      <c r="C167" s="186"/>
    </row>
    <row r="168" spans="1:3">
      <c r="A168" s="186"/>
      <c r="B168" s="186"/>
      <c r="C168" s="186"/>
    </row>
    <row r="169" spans="1:3">
      <c r="A169" s="186"/>
      <c r="B169" s="186"/>
      <c r="C169" s="186"/>
    </row>
    <row r="170" spans="1:3">
      <c r="A170" s="186"/>
      <c r="B170" s="186"/>
      <c r="C170" s="186"/>
    </row>
    <row r="171" spans="1:3">
      <c r="A171" s="186"/>
      <c r="B171" s="186"/>
      <c r="C171" s="186"/>
    </row>
    <row r="172" spans="1:3">
      <c r="A172" s="186"/>
      <c r="B172" s="186"/>
      <c r="C172" s="186"/>
    </row>
    <row r="173" spans="1:3">
      <c r="A173" s="186"/>
      <c r="B173" s="186"/>
      <c r="C173" s="186"/>
    </row>
    <row r="174" spans="1:3">
      <c r="A174" s="186"/>
      <c r="B174" s="186"/>
      <c r="C174" s="186"/>
    </row>
    <row r="175" spans="1:3">
      <c r="A175" s="186"/>
      <c r="B175" s="186"/>
      <c r="C175" s="186"/>
    </row>
    <row r="176" spans="1:3">
      <c r="A176" s="186"/>
      <c r="B176" s="186"/>
      <c r="C176" s="186"/>
    </row>
    <row r="177" spans="1:3">
      <c r="A177" s="186"/>
      <c r="B177" s="186"/>
      <c r="C177" s="186"/>
    </row>
    <row r="178" spans="1:3">
      <c r="A178" s="186"/>
      <c r="B178" s="186"/>
      <c r="C178" s="186"/>
    </row>
    <row r="179" spans="1:3">
      <c r="A179" s="186"/>
      <c r="B179" s="186"/>
      <c r="C179" s="186"/>
    </row>
    <row r="180" spans="1:3">
      <c r="A180" s="186"/>
      <c r="B180" s="186"/>
      <c r="C180" s="186"/>
    </row>
    <row r="181" spans="1:3">
      <c r="A181" s="186"/>
      <c r="B181" s="186"/>
      <c r="C181" s="186"/>
    </row>
    <row r="182" spans="1:3">
      <c r="A182" s="186"/>
      <c r="B182" s="186"/>
      <c r="C182" s="186"/>
    </row>
    <row r="183" spans="1:3">
      <c r="A183" s="186"/>
      <c r="B183" s="186"/>
      <c r="C183" s="186"/>
    </row>
    <row r="184" spans="1:3">
      <c r="A184" s="186"/>
      <c r="B184" s="186"/>
      <c r="C184" s="186"/>
    </row>
    <row r="185" spans="1:3">
      <c r="A185" s="186"/>
      <c r="B185" s="186"/>
      <c r="C185" s="186"/>
    </row>
    <row r="186" spans="1:3">
      <c r="A186" s="186"/>
      <c r="B186" s="186"/>
      <c r="C186" s="186"/>
    </row>
    <row r="187" spans="1:3">
      <c r="A187" s="186"/>
      <c r="B187" s="186"/>
      <c r="C187" s="186"/>
    </row>
    <row r="188" spans="1:3">
      <c r="A188" s="186"/>
      <c r="B188" s="186"/>
      <c r="C188" s="186"/>
    </row>
    <row r="189" spans="1:3">
      <c r="A189" s="186"/>
      <c r="B189" s="186"/>
      <c r="C189" s="186"/>
    </row>
    <row r="190" spans="1:3">
      <c r="A190" s="186"/>
      <c r="B190" s="186"/>
      <c r="C190" s="186"/>
    </row>
    <row r="191" spans="1:3">
      <c r="A191" s="186"/>
      <c r="B191" s="186"/>
      <c r="C191" s="186"/>
    </row>
    <row r="192" spans="1:3">
      <c r="A192" s="186"/>
      <c r="B192" s="186"/>
      <c r="C192" s="186"/>
    </row>
    <row r="193" spans="1:19">
      <c r="A193" s="186"/>
      <c r="B193" s="186"/>
      <c r="C193" s="186"/>
    </row>
    <row r="194" spans="1:19">
      <c r="A194" s="186"/>
      <c r="B194" s="186"/>
      <c r="C194" s="186"/>
    </row>
    <row r="195" spans="1:19">
      <c r="A195" s="186"/>
      <c r="B195" s="186"/>
      <c r="C195" s="186"/>
    </row>
    <row r="201" spans="1:19">
      <c r="K201" s="215"/>
      <c r="L201" s="215"/>
      <c r="M201" s="215"/>
      <c r="N201" s="215"/>
      <c r="O201" s="215"/>
      <c r="P201" s="215"/>
      <c r="Q201" s="215"/>
      <c r="R201" s="215"/>
      <c r="S201" s="215"/>
    </row>
    <row r="214" spans="11:19">
      <c r="K214" s="215"/>
      <c r="L214" s="215"/>
      <c r="M214" s="215"/>
      <c r="N214" s="215"/>
      <c r="O214" s="215"/>
      <c r="P214" s="215"/>
      <c r="Q214" s="215"/>
      <c r="R214" s="215"/>
      <c r="S214" s="215"/>
    </row>
    <row r="215" spans="11:19">
      <c r="K215" s="215"/>
      <c r="L215" s="215"/>
      <c r="M215" s="215"/>
      <c r="N215" s="215"/>
      <c r="O215" s="215"/>
      <c r="P215" s="215"/>
      <c r="Q215" s="215"/>
      <c r="R215" s="215"/>
      <c r="S215" s="215"/>
    </row>
    <row r="216" spans="11:19">
      <c r="K216" s="215"/>
      <c r="L216" s="215"/>
      <c r="M216" s="215"/>
      <c r="N216" s="215"/>
      <c r="O216" s="215"/>
      <c r="P216" s="215"/>
      <c r="Q216" s="215"/>
      <c r="R216" s="215"/>
      <c r="S216" s="215"/>
    </row>
    <row r="217" spans="11:19">
      <c r="K217" s="215"/>
      <c r="L217" s="215"/>
      <c r="M217" s="215"/>
      <c r="N217" s="215"/>
      <c r="O217" s="215"/>
      <c r="P217" s="215"/>
      <c r="Q217" s="215"/>
      <c r="R217" s="215"/>
      <c r="S217" s="215"/>
    </row>
    <row r="218" spans="11:19">
      <c r="K218" s="215"/>
      <c r="L218" s="215"/>
      <c r="M218" s="215"/>
      <c r="N218" s="215"/>
      <c r="O218" s="215"/>
      <c r="P218" s="215"/>
      <c r="Q218" s="215"/>
      <c r="R218" s="215"/>
      <c r="S218" s="215"/>
    </row>
    <row r="219" spans="11:19">
      <c r="K219" s="215"/>
      <c r="L219" s="215"/>
      <c r="M219" s="215"/>
      <c r="N219" s="215"/>
      <c r="O219" s="215"/>
      <c r="P219" s="215"/>
      <c r="Q219" s="215"/>
      <c r="R219" s="215"/>
      <c r="S219" s="215"/>
    </row>
  </sheetData>
  <customSheetViews>
    <customSheetView guid="{6F28069D-A7F4-41D2-AA1B-4487F97E36F1}" scale="70" showPageBreaks="1" printArea="1" showRuler="0" topLeftCell="A80">
      <selection activeCell="F109" sqref="F109:I114"/>
      <rowBreaks count="1" manualBreakCount="1">
        <brk id="54" max="18" man="1"/>
      </rowBreaks>
      <pageMargins left="0.59055118110236227" right="0.59055118110236227" top="0.59055118110236227" bottom="0" header="0.51181102362204722" footer="0.51181102362204722"/>
      <printOptions horizontalCentered="1"/>
      <pageSetup paperSize="8" scale="84" orientation="landscape" horizontalDpi="4294967292" r:id="rId1"/>
      <headerFooter alignWithMargins="0"/>
    </customSheetView>
  </customSheetViews>
  <mergeCells count="56">
    <mergeCell ref="B66:B72"/>
    <mergeCell ref="A62:S62"/>
    <mergeCell ref="K66:L72"/>
    <mergeCell ref="L24:L29"/>
    <mergeCell ref="R63:S63"/>
    <mergeCell ref="K64:O65"/>
    <mergeCell ref="A54:B59"/>
    <mergeCell ref="L42:L47"/>
    <mergeCell ref="P64:Q64"/>
    <mergeCell ref="K48:K59"/>
    <mergeCell ref="L48:L53"/>
    <mergeCell ref="A66:A72"/>
    <mergeCell ref="A115:B120"/>
    <mergeCell ref="A79:B84"/>
    <mergeCell ref="K73:L78"/>
    <mergeCell ref="A73:B78"/>
    <mergeCell ref="A109:B114"/>
    <mergeCell ref="K97:L102"/>
    <mergeCell ref="K109:L114"/>
    <mergeCell ref="K85:L90"/>
    <mergeCell ref="K79:L84"/>
    <mergeCell ref="B91:B96"/>
    <mergeCell ref="B103:B108"/>
    <mergeCell ref="A85:B90"/>
    <mergeCell ref="K91:L96"/>
    <mergeCell ref="B97:B102"/>
    <mergeCell ref="A91:A108"/>
    <mergeCell ref="K103:L108"/>
    <mergeCell ref="A1:S1"/>
    <mergeCell ref="P3:Q3"/>
    <mergeCell ref="F64:G64"/>
    <mergeCell ref="H64:I64"/>
    <mergeCell ref="R3:S3"/>
    <mergeCell ref="K3:O4"/>
    <mergeCell ref="L18:L23"/>
    <mergeCell ref="A24:B29"/>
    <mergeCell ref="H3:I3"/>
    <mergeCell ref="A3:E4"/>
    <mergeCell ref="F3:G3"/>
    <mergeCell ref="A6:B11"/>
    <mergeCell ref="R2:S2"/>
    <mergeCell ref="R64:S64"/>
    <mergeCell ref="A48:B53"/>
    <mergeCell ref="K12:K35"/>
    <mergeCell ref="K6:L11"/>
    <mergeCell ref="L12:L17"/>
    <mergeCell ref="L36:L41"/>
    <mergeCell ref="A18:B23"/>
    <mergeCell ref="A64:E65"/>
    <mergeCell ref="A12:B17"/>
    <mergeCell ref="A36:B41"/>
    <mergeCell ref="A30:B35"/>
    <mergeCell ref="A42:B47"/>
    <mergeCell ref="L54:L59"/>
    <mergeCell ref="L30:L35"/>
    <mergeCell ref="K36:K47"/>
  </mergeCells>
  <phoneticPr fontId="2"/>
  <printOptions horizontalCentered="1"/>
  <pageMargins left="0.59055118110236227" right="0.59055118110236227" top="0.59055118110236227" bottom="0" header="0.51181102362204722" footer="0.51181102362204722"/>
  <pageSetup paperSize="8" scale="82" orientation="landscape" horizontalDpi="4294967292" r:id="rId2"/>
  <headerFooter alignWithMargins="0"/>
  <rowBreaks count="1" manualBreakCount="1">
    <brk id="60"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7">
    <pageSetUpPr fitToPage="1"/>
  </sheetPr>
  <dimension ref="A1:AG75"/>
  <sheetViews>
    <sheetView zoomScale="85" zoomScaleNormal="85" workbookViewId="0">
      <pane xSplit="2" ySplit="9" topLeftCell="C10" activePane="bottomRight" state="frozen"/>
      <selection sqref="A1:R1"/>
      <selection pane="topRight" sqref="A1:R1"/>
      <selection pane="bottomLeft" sqref="A1:R1"/>
      <selection pane="bottomRight"/>
    </sheetView>
  </sheetViews>
  <sheetFormatPr defaultColWidth="9" defaultRowHeight="13.2"/>
  <cols>
    <col min="1" max="1" width="11.77734375" style="187" customWidth="1"/>
    <col min="2" max="2" width="9.6640625" style="187" customWidth="1"/>
    <col min="3" max="3" width="16.109375" style="186" customWidth="1"/>
    <col min="4" max="4" width="16.109375" style="186" bestFit="1" customWidth="1"/>
    <col min="5" max="5" width="11.21875" style="186" customWidth="1"/>
    <col min="6" max="6" width="16.109375" style="186" customWidth="1"/>
    <col min="7" max="7" width="16.109375" style="186" bestFit="1" customWidth="1"/>
    <col min="8" max="8" width="11.21875" style="186" customWidth="1"/>
    <col min="9" max="10" width="13.88671875" style="186" bestFit="1" customWidth="1"/>
    <col min="11" max="11" width="11.21875" style="186" customWidth="1"/>
    <col min="12" max="13" width="13.88671875" style="186" bestFit="1" customWidth="1"/>
    <col min="14" max="14" width="11.21875" style="186" customWidth="1"/>
    <col min="15" max="15" width="13.88671875" style="186" bestFit="1" customWidth="1"/>
    <col min="16" max="16" width="13.88671875" style="187" bestFit="1" customWidth="1"/>
    <col min="17" max="17" width="11.21875" style="187" customWidth="1"/>
    <col min="18" max="19" width="15.6640625" style="186" customWidth="1"/>
    <col min="20" max="20" width="11.77734375" style="186" customWidth="1"/>
    <col min="21" max="22" width="15.6640625" style="186" customWidth="1"/>
    <col min="23" max="23" width="11.77734375" style="186" customWidth="1"/>
    <col min="24" max="25" width="15.6640625" style="186" customWidth="1"/>
    <col min="26" max="26" width="11.77734375" style="186" customWidth="1"/>
    <col min="27" max="27" width="4.109375" style="186" customWidth="1"/>
    <col min="28" max="29" width="7.33203125" style="186" customWidth="1"/>
    <col min="30" max="16384" width="9" style="186"/>
  </cols>
  <sheetData>
    <row r="1" spans="1:33" ht="19.2">
      <c r="C1" s="184" t="s">
        <v>206</v>
      </c>
      <c r="D1" s="184"/>
      <c r="E1" s="184"/>
      <c r="F1" s="184"/>
      <c r="G1" s="184"/>
      <c r="H1" s="184"/>
      <c r="I1" s="184"/>
      <c r="J1" s="184"/>
      <c r="K1" s="184"/>
      <c r="L1" s="184"/>
      <c r="M1" s="184"/>
      <c r="N1" s="184"/>
      <c r="O1" s="408"/>
      <c r="P1" s="184"/>
      <c r="Q1" s="184"/>
      <c r="S1" s="745" t="s">
        <v>207</v>
      </c>
      <c r="T1" s="745"/>
      <c r="U1" s="745"/>
      <c r="V1" s="745"/>
      <c r="W1" s="745"/>
      <c r="X1" s="745"/>
      <c r="Y1" s="184"/>
      <c r="Z1" s="184"/>
      <c r="AA1" s="408"/>
      <c r="AB1" s="408"/>
      <c r="AC1" s="408"/>
      <c r="AD1" s="408"/>
    </row>
    <row r="2" spans="1:33">
      <c r="Q2" s="189" t="s">
        <v>719</v>
      </c>
      <c r="R2" s="378"/>
      <c r="Z2" s="189" t="s">
        <v>719</v>
      </c>
      <c r="AG2" s="189"/>
    </row>
    <row r="3" spans="1:33" s="598" customFormat="1" ht="12">
      <c r="A3" s="796" t="s">
        <v>572</v>
      </c>
      <c r="B3" s="797"/>
      <c r="C3" s="802" t="s">
        <v>638</v>
      </c>
      <c r="D3" s="906"/>
      <c r="E3" s="803"/>
      <c r="F3" s="780" t="s">
        <v>560</v>
      </c>
      <c r="G3" s="781"/>
      <c r="H3" s="781"/>
      <c r="I3" s="781"/>
      <c r="J3" s="781"/>
      <c r="K3" s="781"/>
      <c r="L3" s="781"/>
      <c r="M3" s="781"/>
      <c r="N3" s="782"/>
      <c r="O3" s="802" t="s">
        <v>573</v>
      </c>
      <c r="P3" s="906"/>
      <c r="Q3" s="803"/>
      <c r="R3" s="802" t="s">
        <v>479</v>
      </c>
      <c r="S3" s="906"/>
      <c r="T3" s="803"/>
      <c r="U3" s="802" t="s">
        <v>244</v>
      </c>
      <c r="V3" s="906"/>
      <c r="W3" s="803"/>
      <c r="X3" s="802" t="s">
        <v>569</v>
      </c>
      <c r="Y3" s="906"/>
      <c r="Z3" s="803"/>
      <c r="AB3" s="748"/>
      <c r="AC3" s="748"/>
      <c r="AD3" s="749"/>
      <c r="AE3" s="749"/>
      <c r="AF3" s="749"/>
      <c r="AG3" s="749"/>
    </row>
    <row r="4" spans="1:33" s="598" customFormat="1" ht="12">
      <c r="A4" s="798"/>
      <c r="B4" s="799"/>
      <c r="C4" s="804"/>
      <c r="D4" s="907"/>
      <c r="E4" s="805"/>
      <c r="F4" s="780" t="s">
        <v>544</v>
      </c>
      <c r="G4" s="781"/>
      <c r="H4" s="782"/>
      <c r="I4" s="780" t="s">
        <v>565</v>
      </c>
      <c r="J4" s="781"/>
      <c r="K4" s="782"/>
      <c r="L4" s="780" t="s">
        <v>566</v>
      </c>
      <c r="M4" s="781"/>
      <c r="N4" s="782"/>
      <c r="O4" s="804"/>
      <c r="P4" s="907"/>
      <c r="Q4" s="805"/>
      <c r="R4" s="804"/>
      <c r="S4" s="907"/>
      <c r="T4" s="805"/>
      <c r="U4" s="804"/>
      <c r="V4" s="907"/>
      <c r="W4" s="805"/>
      <c r="X4" s="804"/>
      <c r="Y4" s="907"/>
      <c r="Z4" s="805"/>
      <c r="AB4" s="748"/>
      <c r="AC4" s="748"/>
      <c r="AD4" s="749"/>
      <c r="AE4" s="749"/>
      <c r="AF4" s="749"/>
      <c r="AG4" s="749"/>
    </row>
    <row r="5" spans="1:33" s="598" customFormat="1" ht="12">
      <c r="A5" s="800"/>
      <c r="B5" s="801"/>
      <c r="C5" s="623" t="s">
        <v>639</v>
      </c>
      <c r="D5" s="623" t="s">
        <v>640</v>
      </c>
      <c r="E5" s="623" t="s">
        <v>55</v>
      </c>
      <c r="F5" s="623" t="s">
        <v>639</v>
      </c>
      <c r="G5" s="620" t="s">
        <v>640</v>
      </c>
      <c r="H5" s="623" t="s">
        <v>55</v>
      </c>
      <c r="I5" s="623" t="s">
        <v>639</v>
      </c>
      <c r="J5" s="619" t="s">
        <v>640</v>
      </c>
      <c r="K5" s="623" t="s">
        <v>55</v>
      </c>
      <c r="L5" s="623" t="s">
        <v>639</v>
      </c>
      <c r="M5" s="619" t="s">
        <v>640</v>
      </c>
      <c r="N5" s="623" t="s">
        <v>55</v>
      </c>
      <c r="O5" s="623" t="s">
        <v>639</v>
      </c>
      <c r="P5" s="619" t="s">
        <v>640</v>
      </c>
      <c r="Q5" s="623" t="s">
        <v>55</v>
      </c>
      <c r="R5" s="623" t="s">
        <v>639</v>
      </c>
      <c r="S5" s="619" t="s">
        <v>640</v>
      </c>
      <c r="T5" s="623" t="s">
        <v>55</v>
      </c>
      <c r="U5" s="623" t="s">
        <v>642</v>
      </c>
      <c r="V5" s="619" t="s">
        <v>643</v>
      </c>
      <c r="W5" s="623" t="s">
        <v>55</v>
      </c>
      <c r="X5" s="623" t="s">
        <v>644</v>
      </c>
      <c r="Y5" s="619" t="s">
        <v>645</v>
      </c>
      <c r="Z5" s="623" t="s">
        <v>55</v>
      </c>
      <c r="AB5" s="750"/>
      <c r="AC5" s="750"/>
      <c r="AD5" s="746"/>
      <c r="AE5" s="746"/>
      <c r="AF5" s="746"/>
      <c r="AG5" s="746"/>
    </row>
    <row r="6" spans="1:33">
      <c r="A6" s="190"/>
      <c r="B6" s="191"/>
      <c r="C6" s="195" t="s">
        <v>641</v>
      </c>
      <c r="D6" s="195" t="s">
        <v>641</v>
      </c>
      <c r="E6" s="196"/>
      <c r="F6" s="195" t="s">
        <v>641</v>
      </c>
      <c r="G6" s="196" t="s">
        <v>641</v>
      </c>
      <c r="H6" s="197"/>
      <c r="I6" s="195" t="s">
        <v>641</v>
      </c>
      <c r="J6" s="196" t="s">
        <v>641</v>
      </c>
      <c r="K6" s="195"/>
      <c r="L6" s="195" t="s">
        <v>641</v>
      </c>
      <c r="M6" s="196" t="s">
        <v>641</v>
      </c>
      <c r="N6" s="195"/>
      <c r="O6" s="195" t="s">
        <v>641</v>
      </c>
      <c r="P6" s="458" t="s">
        <v>641</v>
      </c>
      <c r="Q6" s="195"/>
      <c r="R6" s="195" t="s">
        <v>641</v>
      </c>
      <c r="S6" s="196" t="s">
        <v>641</v>
      </c>
      <c r="T6" s="195"/>
      <c r="U6" s="195" t="s">
        <v>542</v>
      </c>
      <c r="V6" s="196" t="s">
        <v>542</v>
      </c>
      <c r="W6" s="195"/>
      <c r="X6" s="195" t="s">
        <v>542</v>
      </c>
      <c r="Y6" s="458" t="s">
        <v>542</v>
      </c>
      <c r="Z6" s="195"/>
      <c r="AB6" s="485"/>
      <c r="AC6" s="485"/>
      <c r="AD6" s="458"/>
      <c r="AE6" s="458"/>
      <c r="AF6" s="458"/>
      <c r="AG6" s="487"/>
    </row>
    <row r="7" spans="1:33" s="200" customFormat="1" ht="13.5" customHeight="1">
      <c r="A7" s="198" t="s">
        <v>720</v>
      </c>
      <c r="B7" s="199"/>
      <c r="C7" s="386">
        <v>1371730896.7709999</v>
      </c>
      <c r="D7" s="386">
        <v>1352332205.447</v>
      </c>
      <c r="E7" s="459">
        <v>0.98585823839817011</v>
      </c>
      <c r="F7" s="386">
        <v>1205805814.244</v>
      </c>
      <c r="G7" s="386">
        <v>1187328536.056</v>
      </c>
      <c r="H7" s="459">
        <v>0.98467640645804599</v>
      </c>
      <c r="I7" s="386">
        <v>513124390.44199997</v>
      </c>
      <c r="J7" s="386">
        <v>500000332.91399997</v>
      </c>
      <c r="K7" s="459">
        <v>0.97442324361799471</v>
      </c>
      <c r="L7" s="386">
        <v>692681423.80200005</v>
      </c>
      <c r="M7" s="386">
        <v>687328203.14199996</v>
      </c>
      <c r="N7" s="459">
        <v>0.9922717421370747</v>
      </c>
      <c r="O7" s="386">
        <v>165925082.52700001</v>
      </c>
      <c r="P7" s="386">
        <v>165003669.391</v>
      </c>
      <c r="Q7" s="460">
        <v>0.99444681224823217</v>
      </c>
      <c r="R7" s="386">
        <v>361027948.08200002</v>
      </c>
      <c r="S7" s="386">
        <v>358343146.616</v>
      </c>
      <c r="T7" s="459">
        <v>0.99256345255190537</v>
      </c>
      <c r="U7" s="386">
        <v>177223237.38299999</v>
      </c>
      <c r="V7" s="386">
        <v>174213256.12400001</v>
      </c>
      <c r="W7" s="459">
        <v>0.98301587701789328</v>
      </c>
      <c r="X7" s="386">
        <v>96417091.780000001</v>
      </c>
      <c r="Y7" s="386">
        <v>94117004.495000005</v>
      </c>
      <c r="Z7" s="460">
        <v>0.97614440300431149</v>
      </c>
      <c r="AB7" s="751"/>
      <c r="AC7" s="751"/>
      <c r="AD7" s="747"/>
      <c r="AE7" s="747"/>
      <c r="AF7" s="747"/>
      <c r="AG7" s="468"/>
    </row>
    <row r="8" spans="1:33" s="200" customFormat="1" ht="13.5" customHeight="1">
      <c r="A8" s="198" t="s">
        <v>721</v>
      </c>
      <c r="B8" s="199"/>
      <c r="C8" s="386">
        <v>1417512458.7259998</v>
      </c>
      <c r="D8" s="386">
        <v>1398962499.3829999</v>
      </c>
      <c r="E8" s="459">
        <v>0.98691372394732113</v>
      </c>
      <c r="F8" s="386">
        <v>1245807367.3099999</v>
      </c>
      <c r="G8" s="386">
        <v>1228172085.777</v>
      </c>
      <c r="H8" s="459">
        <v>0.98584429503649607</v>
      </c>
      <c r="I8" s="386">
        <v>531142254.09600002</v>
      </c>
      <c r="J8" s="386">
        <v>519036989.38099998</v>
      </c>
      <c r="K8" s="459">
        <v>0.97720899698405073</v>
      </c>
      <c r="L8" s="386">
        <v>714665113.21399999</v>
      </c>
      <c r="M8" s="386">
        <v>709135096.39600003</v>
      </c>
      <c r="N8" s="459">
        <v>0.99226208651331771</v>
      </c>
      <c r="O8" s="386">
        <v>171705091.41600001</v>
      </c>
      <c r="P8" s="386">
        <v>170790413.60600001</v>
      </c>
      <c r="Q8" s="460">
        <v>0.99467297211482242</v>
      </c>
      <c r="R8" s="386">
        <v>360768342.14099997</v>
      </c>
      <c r="S8" s="386">
        <v>358197045.91799998</v>
      </c>
      <c r="T8" s="459">
        <v>0.99287272212483924</v>
      </c>
      <c r="U8" s="386">
        <v>174401746.31099999</v>
      </c>
      <c r="V8" s="386">
        <v>171500570.02399999</v>
      </c>
      <c r="W8" s="459">
        <v>0.98336498143873796</v>
      </c>
      <c r="X8" s="386">
        <v>116634974.69499999</v>
      </c>
      <c r="Y8" s="386">
        <v>113728105.11300001</v>
      </c>
      <c r="Z8" s="460">
        <v>0.97507720484699001</v>
      </c>
    </row>
    <row r="9" spans="1:33" s="200" customFormat="1" ht="13.5" customHeight="1">
      <c r="A9" s="201" t="s">
        <v>722</v>
      </c>
      <c r="B9" s="202"/>
      <c r="C9" s="391">
        <v>1467984865.6560001</v>
      </c>
      <c r="D9" s="391">
        <v>1449971624.3</v>
      </c>
      <c r="E9" s="462">
        <v>0.98772927311621117</v>
      </c>
      <c r="F9" s="391">
        <v>1289480974.2650001</v>
      </c>
      <c r="G9" s="391">
        <v>1272367306.438</v>
      </c>
      <c r="H9" s="462">
        <v>0.98672825100288519</v>
      </c>
      <c r="I9" s="391">
        <v>546516220.58399999</v>
      </c>
      <c r="J9" s="391">
        <v>534857019.61799997</v>
      </c>
      <c r="K9" s="462">
        <v>0.97866632219343619</v>
      </c>
      <c r="L9" s="391">
        <v>742964753.68099999</v>
      </c>
      <c r="M9" s="391">
        <v>737510286.82000005</v>
      </c>
      <c r="N9" s="462">
        <v>0.99265851194962351</v>
      </c>
      <c r="O9" s="391">
        <v>178503891.391</v>
      </c>
      <c r="P9" s="391">
        <v>177604317.86199999</v>
      </c>
      <c r="Q9" s="463">
        <v>0.99496048225061062</v>
      </c>
      <c r="R9" s="391">
        <v>380773980.23400003</v>
      </c>
      <c r="S9" s="391">
        <v>378223652.58600003</v>
      </c>
      <c r="T9" s="462">
        <v>0.99330225335661659</v>
      </c>
      <c r="U9" s="391">
        <v>173366670.45699999</v>
      </c>
      <c r="V9" s="391">
        <v>170585435.683</v>
      </c>
      <c r="W9" s="462">
        <v>0.98395750021230399</v>
      </c>
      <c r="X9" s="391">
        <v>136085683.78999999</v>
      </c>
      <c r="Y9" s="391">
        <v>132879065.295</v>
      </c>
      <c r="Z9" s="463">
        <v>0.97643676832349047</v>
      </c>
    </row>
    <row r="10" spans="1:33" ht="13.5" customHeight="1">
      <c r="A10" s="777" t="s">
        <v>543</v>
      </c>
      <c r="B10" s="204" t="s">
        <v>544</v>
      </c>
      <c r="C10" s="464">
        <v>1067907185.605</v>
      </c>
      <c r="D10" s="465">
        <v>1055837103.943</v>
      </c>
      <c r="E10" s="476">
        <v>0.98899999999999999</v>
      </c>
      <c r="F10" s="464">
        <v>913488260.23800004</v>
      </c>
      <c r="G10" s="465">
        <v>902117841.12699997</v>
      </c>
      <c r="H10" s="466">
        <v>0.98799999999999999</v>
      </c>
      <c r="I10" s="464">
        <v>364228783.68599999</v>
      </c>
      <c r="J10" s="465">
        <v>356502885.21100003</v>
      </c>
      <c r="K10" s="466">
        <v>0.97899999999999998</v>
      </c>
      <c r="L10" s="464">
        <v>549259476.55200005</v>
      </c>
      <c r="M10" s="465">
        <v>545614955.91600001</v>
      </c>
      <c r="N10" s="466">
        <v>0.99299999999999999</v>
      </c>
      <c r="O10" s="464">
        <v>154418925.36700001</v>
      </c>
      <c r="P10" s="465">
        <v>153719262.81600001</v>
      </c>
      <c r="Q10" s="467">
        <v>0.995</v>
      </c>
      <c r="R10" s="464">
        <v>270011337.64899999</v>
      </c>
      <c r="S10" s="465">
        <v>268416792.29300001</v>
      </c>
      <c r="T10" s="466">
        <v>0.99399999999999999</v>
      </c>
      <c r="U10" s="464">
        <v>97035844.518000007</v>
      </c>
      <c r="V10" s="465">
        <v>95312083.231999993</v>
      </c>
      <c r="W10" s="466">
        <v>0.98199999999999998</v>
      </c>
      <c r="X10" s="464">
        <v>44893483.034999996</v>
      </c>
      <c r="Y10" s="465">
        <v>43477152.115000002</v>
      </c>
      <c r="Z10" s="467">
        <v>0.96799999999999997</v>
      </c>
    </row>
    <row r="11" spans="1:33" ht="13.5" customHeight="1">
      <c r="A11" s="778"/>
      <c r="B11" s="206" t="s">
        <v>46</v>
      </c>
      <c r="C11" s="464">
        <v>582354955.58000004</v>
      </c>
      <c r="D11" s="465">
        <v>576071784.41900003</v>
      </c>
      <c r="E11" s="466">
        <v>0.98899999999999999</v>
      </c>
      <c r="F11" s="464">
        <v>490773506.06900001</v>
      </c>
      <c r="G11" s="465">
        <v>484854759.59299999</v>
      </c>
      <c r="H11" s="466">
        <v>0.98799999999999999</v>
      </c>
      <c r="I11" s="464">
        <v>187439604.55500001</v>
      </c>
      <c r="J11" s="465">
        <v>183484313.12</v>
      </c>
      <c r="K11" s="466">
        <v>0.97899999999999998</v>
      </c>
      <c r="L11" s="464">
        <v>303333901.514</v>
      </c>
      <c r="M11" s="465">
        <v>301370446.47299999</v>
      </c>
      <c r="N11" s="466">
        <v>0.99399999999999999</v>
      </c>
      <c r="O11" s="464">
        <v>91581449.511000007</v>
      </c>
      <c r="P11" s="465">
        <v>91217024.826000005</v>
      </c>
      <c r="Q11" s="467">
        <v>0.996</v>
      </c>
      <c r="R11" s="464">
        <v>151450313.822</v>
      </c>
      <c r="S11" s="465">
        <v>150600474.711</v>
      </c>
      <c r="T11" s="466">
        <v>0.99399999999999999</v>
      </c>
      <c r="U11" s="464">
        <v>45155150.726000004</v>
      </c>
      <c r="V11" s="465">
        <v>44350225.170000002</v>
      </c>
      <c r="W11" s="466">
        <v>0.98199999999999998</v>
      </c>
      <c r="X11" s="464">
        <v>7475661.8949999996</v>
      </c>
      <c r="Y11" s="465">
        <v>7051137.3300000001</v>
      </c>
      <c r="Z11" s="467">
        <v>0.94299999999999995</v>
      </c>
    </row>
    <row r="12" spans="1:33" ht="13.5" customHeight="1">
      <c r="A12" s="778"/>
      <c r="B12" s="207" t="s">
        <v>446</v>
      </c>
      <c r="C12" s="465">
        <v>319869226.16299999</v>
      </c>
      <c r="D12" s="465">
        <v>316169779.31599998</v>
      </c>
      <c r="E12" s="468">
        <v>0.98799999999999999</v>
      </c>
      <c r="F12" s="465">
        <v>269589102.74599999</v>
      </c>
      <c r="G12" s="465">
        <v>266137010.15900001</v>
      </c>
      <c r="H12" s="468">
        <v>0.98699999999999999</v>
      </c>
      <c r="I12" s="465">
        <v>105330602.067</v>
      </c>
      <c r="J12" s="465">
        <v>103040440.677</v>
      </c>
      <c r="K12" s="468">
        <v>0.97799999999999998</v>
      </c>
      <c r="L12" s="465">
        <v>164258500.67899999</v>
      </c>
      <c r="M12" s="465">
        <v>163096569.48199999</v>
      </c>
      <c r="N12" s="468">
        <v>0.99299999999999999</v>
      </c>
      <c r="O12" s="465">
        <v>50280123.417000003</v>
      </c>
      <c r="P12" s="465">
        <v>50032769.156999998</v>
      </c>
      <c r="Q12" s="467">
        <v>0.995</v>
      </c>
      <c r="R12" s="465">
        <v>83534855.753999993</v>
      </c>
      <c r="S12" s="465">
        <v>83002673.569999993</v>
      </c>
      <c r="T12" s="468">
        <v>0.99399999999999999</v>
      </c>
      <c r="U12" s="465">
        <v>35887612.623999998</v>
      </c>
      <c r="V12" s="465">
        <v>35245405.380000003</v>
      </c>
      <c r="W12" s="468">
        <v>0.98199999999999998</v>
      </c>
      <c r="X12" s="465">
        <v>25709915.489999998</v>
      </c>
      <c r="Y12" s="465">
        <v>25018004.055</v>
      </c>
      <c r="Z12" s="467">
        <v>0.97299999999999998</v>
      </c>
    </row>
    <row r="13" spans="1:33" ht="13.5" customHeight="1">
      <c r="A13" s="778"/>
      <c r="B13" s="207" t="s">
        <v>437</v>
      </c>
      <c r="C13" s="464">
        <v>100579026.86199999</v>
      </c>
      <c r="D13" s="465">
        <v>99440384.370999992</v>
      </c>
      <c r="E13" s="468">
        <v>0.98899999999999999</v>
      </c>
      <c r="F13" s="464">
        <v>93190049.585999995</v>
      </c>
      <c r="G13" s="465">
        <v>92081481.078999996</v>
      </c>
      <c r="H13" s="468">
        <v>0.98799999999999999</v>
      </c>
      <c r="I13" s="464">
        <v>42093212.129000001</v>
      </c>
      <c r="J13" s="465">
        <v>41200433.695</v>
      </c>
      <c r="K13" s="468">
        <v>0.97899999999999998</v>
      </c>
      <c r="L13" s="464">
        <v>51096837.457000002</v>
      </c>
      <c r="M13" s="465">
        <v>50881047.384000003</v>
      </c>
      <c r="N13" s="468">
        <v>0.996</v>
      </c>
      <c r="O13" s="464">
        <v>7388977.2759999996</v>
      </c>
      <c r="P13" s="465">
        <v>7358903.2920000004</v>
      </c>
      <c r="Q13" s="467">
        <v>0.996</v>
      </c>
      <c r="R13" s="464">
        <v>19609718.892999999</v>
      </c>
      <c r="S13" s="465">
        <v>19541111.285999998</v>
      </c>
      <c r="T13" s="468">
        <v>0.997</v>
      </c>
      <c r="U13" s="464">
        <v>6879963.6799999997</v>
      </c>
      <c r="V13" s="465">
        <v>6763599.5710000005</v>
      </c>
      <c r="W13" s="468">
        <v>0.98299999999999998</v>
      </c>
      <c r="X13" s="464">
        <v>8996959.4550000001</v>
      </c>
      <c r="Y13" s="465">
        <v>8799909.6549999993</v>
      </c>
      <c r="Z13" s="467">
        <v>0.97799999999999998</v>
      </c>
    </row>
    <row r="14" spans="1:33" ht="13.5" customHeight="1">
      <c r="A14" s="778"/>
      <c r="B14" s="587" t="s">
        <v>252</v>
      </c>
      <c r="C14" s="464">
        <v>14918203.908</v>
      </c>
      <c r="D14" s="465">
        <v>14716741.405000001</v>
      </c>
      <c r="E14" s="468">
        <v>0.98599999999999999</v>
      </c>
      <c r="F14" s="464">
        <v>13693381.618000001</v>
      </c>
      <c r="G14" s="465">
        <v>13500836.403000001</v>
      </c>
      <c r="H14" s="468">
        <v>0.98599999999999999</v>
      </c>
      <c r="I14" s="464">
        <v>6433865.6330000004</v>
      </c>
      <c r="J14" s="465">
        <v>6299656.1909999996</v>
      </c>
      <c r="K14" s="468">
        <v>0.97899999999999998</v>
      </c>
      <c r="L14" s="464">
        <v>7259515.9850000003</v>
      </c>
      <c r="M14" s="465">
        <v>7201180.2120000003</v>
      </c>
      <c r="N14" s="468">
        <v>0.99199999999999999</v>
      </c>
      <c r="O14" s="464">
        <v>1224822.29</v>
      </c>
      <c r="P14" s="465">
        <v>1215905.0020000001</v>
      </c>
      <c r="Q14" s="467">
        <v>0.99299999999999999</v>
      </c>
      <c r="R14" s="464">
        <v>3659637.213</v>
      </c>
      <c r="S14" s="465">
        <v>3628877.5980000002</v>
      </c>
      <c r="T14" s="468">
        <v>0.99199999999999999</v>
      </c>
      <c r="U14" s="464">
        <v>1644811.175</v>
      </c>
      <c r="V14" s="465">
        <v>1613678.6569999999</v>
      </c>
      <c r="W14" s="468">
        <v>0.98099999999999998</v>
      </c>
      <c r="X14" s="464">
        <v>530475.68999999994</v>
      </c>
      <c r="Y14" s="465">
        <v>503541.32</v>
      </c>
      <c r="Z14" s="467">
        <v>0.94899999999999995</v>
      </c>
    </row>
    <row r="15" spans="1:33" ht="13.5" customHeight="1">
      <c r="A15" s="779"/>
      <c r="B15" s="645" t="s">
        <v>422</v>
      </c>
      <c r="C15" s="469">
        <v>50185773.092</v>
      </c>
      <c r="D15" s="470">
        <v>49438414.431999996</v>
      </c>
      <c r="E15" s="471">
        <v>0.98499999999999999</v>
      </c>
      <c r="F15" s="469">
        <v>46242220.218999997</v>
      </c>
      <c r="G15" s="470">
        <v>45543753.892999999</v>
      </c>
      <c r="H15" s="471">
        <v>0.98499999999999999</v>
      </c>
      <c r="I15" s="469">
        <v>22931499.302000001</v>
      </c>
      <c r="J15" s="470">
        <v>22478041.528000001</v>
      </c>
      <c r="K15" s="471">
        <v>0.98</v>
      </c>
      <c r="L15" s="469">
        <v>23310720.916999999</v>
      </c>
      <c r="M15" s="470">
        <v>23065712.364999998</v>
      </c>
      <c r="N15" s="471">
        <v>0.98899999999999999</v>
      </c>
      <c r="O15" s="469">
        <v>3943552.8730000001</v>
      </c>
      <c r="P15" s="470">
        <v>3894660.5389999999</v>
      </c>
      <c r="Q15" s="461">
        <v>0.98799999999999999</v>
      </c>
      <c r="R15" s="469">
        <v>11756811.967</v>
      </c>
      <c r="S15" s="470">
        <v>11643655.128</v>
      </c>
      <c r="T15" s="471">
        <v>0.99</v>
      </c>
      <c r="U15" s="469">
        <v>7468306.3130000001</v>
      </c>
      <c r="V15" s="470">
        <v>7339174.4539999999</v>
      </c>
      <c r="W15" s="471">
        <v>0.98299999999999998</v>
      </c>
      <c r="X15" s="469">
        <v>2180470.5049999999</v>
      </c>
      <c r="Y15" s="470">
        <v>2104559.7549999999</v>
      </c>
      <c r="Z15" s="461">
        <v>0.96499999999999997</v>
      </c>
    </row>
    <row r="16" spans="1:33" ht="13.5" customHeight="1">
      <c r="A16" s="774" t="s">
        <v>457</v>
      </c>
      <c r="B16" s="204" t="s">
        <v>544</v>
      </c>
      <c r="C16" s="464">
        <v>589029026.347</v>
      </c>
      <c r="D16" s="465">
        <v>582532386.89499998</v>
      </c>
      <c r="E16" s="466">
        <v>0.98899999999999999</v>
      </c>
      <c r="F16" s="464">
        <v>507494479.92799997</v>
      </c>
      <c r="G16" s="465">
        <v>501287898.42199999</v>
      </c>
      <c r="H16" s="466">
        <v>0.98799999999999999</v>
      </c>
      <c r="I16" s="464">
        <v>210380438.30899999</v>
      </c>
      <c r="J16" s="465">
        <v>205921532.18099999</v>
      </c>
      <c r="K16" s="466">
        <v>0.97899999999999998</v>
      </c>
      <c r="L16" s="464">
        <v>297114041.61900002</v>
      </c>
      <c r="M16" s="465">
        <v>295366366.241</v>
      </c>
      <c r="N16" s="466">
        <v>0.99399999999999999</v>
      </c>
      <c r="O16" s="464">
        <v>81534546.419</v>
      </c>
      <c r="P16" s="465">
        <v>81244488.473000005</v>
      </c>
      <c r="Q16" s="467">
        <v>0.996</v>
      </c>
      <c r="R16" s="464">
        <v>146972440.53099999</v>
      </c>
      <c r="S16" s="465">
        <v>146245531.28999999</v>
      </c>
      <c r="T16" s="466">
        <v>0.995</v>
      </c>
      <c r="U16" s="464">
        <v>58657043.479999997</v>
      </c>
      <c r="V16" s="465">
        <v>57624620.204999998</v>
      </c>
      <c r="W16" s="466">
        <v>0.98199999999999998</v>
      </c>
      <c r="X16" s="464">
        <v>24704472</v>
      </c>
      <c r="Y16" s="465">
        <v>23808542.164999999</v>
      </c>
      <c r="Z16" s="467">
        <v>0.96399999999999997</v>
      </c>
    </row>
    <row r="17" spans="1:26" ht="13.5" customHeight="1">
      <c r="A17" s="775"/>
      <c r="B17" s="206" t="s">
        <v>46</v>
      </c>
      <c r="C17" s="465">
        <v>326255572.02999997</v>
      </c>
      <c r="D17" s="465">
        <v>323012262.58399999</v>
      </c>
      <c r="E17" s="466">
        <v>0.99</v>
      </c>
      <c r="F17" s="465">
        <v>276175798.56699997</v>
      </c>
      <c r="G17" s="465">
        <v>273045349.21799999</v>
      </c>
      <c r="H17" s="466">
        <v>0.98899999999999999</v>
      </c>
      <c r="I17" s="465">
        <v>109105301.167</v>
      </c>
      <c r="J17" s="465">
        <v>106811228.612</v>
      </c>
      <c r="K17" s="466">
        <v>0.97899999999999998</v>
      </c>
      <c r="L17" s="465">
        <v>167070497.40000001</v>
      </c>
      <c r="M17" s="465">
        <v>166234120.60600001</v>
      </c>
      <c r="N17" s="466">
        <v>0.995</v>
      </c>
      <c r="O17" s="465">
        <v>50079773.463</v>
      </c>
      <c r="P17" s="465">
        <v>49966913.365999997</v>
      </c>
      <c r="Q17" s="467">
        <v>0.998</v>
      </c>
      <c r="R17" s="465">
        <v>83833766.880999997</v>
      </c>
      <c r="S17" s="465">
        <v>83508775.357999995</v>
      </c>
      <c r="T17" s="466">
        <v>0.996</v>
      </c>
      <c r="U17" s="465">
        <v>26914905.603999998</v>
      </c>
      <c r="V17" s="465">
        <v>26447172.550999999</v>
      </c>
      <c r="W17" s="466">
        <v>0.98299999999999998</v>
      </c>
      <c r="X17" s="465">
        <v>4232374.0949999997</v>
      </c>
      <c r="Y17" s="465">
        <v>3965011.1</v>
      </c>
      <c r="Z17" s="467">
        <v>0.93700000000000006</v>
      </c>
    </row>
    <row r="18" spans="1:26" ht="13.5" customHeight="1">
      <c r="A18" s="775"/>
      <c r="B18" s="207" t="s">
        <v>446</v>
      </c>
      <c r="C18" s="465">
        <v>166717694.66099998</v>
      </c>
      <c r="D18" s="465">
        <v>164710034.70199999</v>
      </c>
      <c r="E18" s="468">
        <v>0.98799999999999999</v>
      </c>
      <c r="F18" s="465">
        <v>142490163.80899999</v>
      </c>
      <c r="G18" s="465">
        <v>140603167.361</v>
      </c>
      <c r="H18" s="468">
        <v>0.98699999999999999</v>
      </c>
      <c r="I18" s="465">
        <v>58971014.307999998</v>
      </c>
      <c r="J18" s="465">
        <v>57677186.928000003</v>
      </c>
      <c r="K18" s="468">
        <v>0.97799999999999998</v>
      </c>
      <c r="L18" s="465">
        <v>83519149.501000002</v>
      </c>
      <c r="M18" s="465">
        <v>82925980.432999998</v>
      </c>
      <c r="N18" s="468">
        <v>0.99299999999999999</v>
      </c>
      <c r="O18" s="465">
        <v>24227530.852000002</v>
      </c>
      <c r="P18" s="465">
        <v>24106867.340999998</v>
      </c>
      <c r="Q18" s="467">
        <v>0.995</v>
      </c>
      <c r="R18" s="465">
        <v>42507309.806999996</v>
      </c>
      <c r="S18" s="465">
        <v>42246252.022</v>
      </c>
      <c r="T18" s="468">
        <v>0.99399999999999999</v>
      </c>
      <c r="U18" s="465">
        <v>21497599.493999999</v>
      </c>
      <c r="V18" s="465">
        <v>21111870.427999999</v>
      </c>
      <c r="W18" s="468">
        <v>0.98199999999999998</v>
      </c>
      <c r="X18" s="465">
        <v>14471927.635</v>
      </c>
      <c r="Y18" s="465">
        <v>14033549.625</v>
      </c>
      <c r="Z18" s="467">
        <v>0.97</v>
      </c>
    </row>
    <row r="19" spans="1:26" ht="13.5" customHeight="1">
      <c r="A19" s="775"/>
      <c r="B19" s="207" t="s">
        <v>437</v>
      </c>
      <c r="C19" s="464">
        <v>46900584.811999999</v>
      </c>
      <c r="D19" s="465">
        <v>46381591.239</v>
      </c>
      <c r="E19" s="468">
        <v>0.98899999999999999</v>
      </c>
      <c r="F19" s="464">
        <v>43512985.331</v>
      </c>
      <c r="G19" s="465">
        <v>43008005.237999998</v>
      </c>
      <c r="H19" s="468">
        <v>0.98799999999999999</v>
      </c>
      <c r="I19" s="464">
        <v>19990044.793000001</v>
      </c>
      <c r="J19" s="465">
        <v>19572445.388</v>
      </c>
      <c r="K19" s="468">
        <v>0.97899999999999998</v>
      </c>
      <c r="L19" s="464">
        <v>23522940.537999999</v>
      </c>
      <c r="M19" s="465">
        <v>23435559.850000001</v>
      </c>
      <c r="N19" s="468">
        <v>0.996</v>
      </c>
      <c r="O19" s="464">
        <v>3387599.4810000001</v>
      </c>
      <c r="P19" s="465">
        <v>3373586.0010000002</v>
      </c>
      <c r="Q19" s="467">
        <v>0.996</v>
      </c>
      <c r="R19" s="464">
        <v>8965998.0580000002</v>
      </c>
      <c r="S19" s="465">
        <v>8935448.4890000001</v>
      </c>
      <c r="T19" s="468">
        <v>0.997</v>
      </c>
      <c r="U19" s="464">
        <v>3304277.46</v>
      </c>
      <c r="V19" s="465">
        <v>3249546.0129999998</v>
      </c>
      <c r="W19" s="468">
        <v>0.98299999999999998</v>
      </c>
      <c r="X19" s="464">
        <v>4030524.165</v>
      </c>
      <c r="Y19" s="465">
        <v>3914798.415</v>
      </c>
      <c r="Z19" s="467">
        <v>0.97099999999999997</v>
      </c>
    </row>
    <row r="20" spans="1:26" ht="13.5" customHeight="1">
      <c r="A20" s="775"/>
      <c r="B20" s="587" t="s">
        <v>252</v>
      </c>
      <c r="C20" s="464">
        <v>10458024.098999999</v>
      </c>
      <c r="D20" s="465">
        <v>10314831.52</v>
      </c>
      <c r="E20" s="468">
        <v>0.98599999999999999</v>
      </c>
      <c r="F20" s="464">
        <v>9626381.4000000004</v>
      </c>
      <c r="G20" s="465">
        <v>9488226.6140000001</v>
      </c>
      <c r="H20" s="468">
        <v>0.98599999999999999</v>
      </c>
      <c r="I20" s="464">
        <v>4539595.4939999999</v>
      </c>
      <c r="J20" s="465">
        <v>4441041.9570000004</v>
      </c>
      <c r="K20" s="468">
        <v>0.97799999999999998</v>
      </c>
      <c r="L20" s="464">
        <v>5086785.9060000004</v>
      </c>
      <c r="M20" s="465">
        <v>5047184.6569999997</v>
      </c>
      <c r="N20" s="468">
        <v>0.99199999999999999</v>
      </c>
      <c r="O20" s="464">
        <v>831642.69900000002</v>
      </c>
      <c r="P20" s="465">
        <v>826604.90599999996</v>
      </c>
      <c r="Q20" s="467">
        <v>0.99399999999999999</v>
      </c>
      <c r="R20" s="464">
        <v>2599649.4759999998</v>
      </c>
      <c r="S20" s="465">
        <v>2578342.6159999999</v>
      </c>
      <c r="T20" s="468">
        <v>0.99199999999999999</v>
      </c>
      <c r="U20" s="464">
        <v>1170546.602</v>
      </c>
      <c r="V20" s="465">
        <v>1147655.1399999999</v>
      </c>
      <c r="W20" s="468">
        <v>0.98</v>
      </c>
      <c r="X20" s="464">
        <v>360146.87</v>
      </c>
      <c r="Y20" s="465">
        <v>343994.18</v>
      </c>
      <c r="Z20" s="467">
        <v>0.95499999999999996</v>
      </c>
    </row>
    <row r="21" spans="1:26" ht="13.5" customHeight="1">
      <c r="A21" s="776"/>
      <c r="B21" s="645" t="s">
        <v>422</v>
      </c>
      <c r="C21" s="469">
        <v>38697150.745000005</v>
      </c>
      <c r="D21" s="470">
        <v>38113666.849999994</v>
      </c>
      <c r="E21" s="471">
        <v>0.98499999999999999</v>
      </c>
      <c r="F21" s="469">
        <v>35689150.821000002</v>
      </c>
      <c r="G21" s="470">
        <v>35143149.990999997</v>
      </c>
      <c r="H21" s="471">
        <v>0.98499999999999999</v>
      </c>
      <c r="I21" s="469">
        <v>17774482.546999998</v>
      </c>
      <c r="J21" s="470">
        <v>17419629.296</v>
      </c>
      <c r="K21" s="471">
        <v>0.98</v>
      </c>
      <c r="L21" s="469">
        <v>17914668.274</v>
      </c>
      <c r="M21" s="470">
        <v>17723520.695</v>
      </c>
      <c r="N21" s="471">
        <v>0.98899999999999999</v>
      </c>
      <c r="O21" s="469">
        <v>3007999.9240000001</v>
      </c>
      <c r="P21" s="470">
        <v>2970516.8590000002</v>
      </c>
      <c r="Q21" s="461">
        <v>0.98799999999999999</v>
      </c>
      <c r="R21" s="469">
        <v>9065716.3090000004</v>
      </c>
      <c r="S21" s="470">
        <v>8976712.8049999997</v>
      </c>
      <c r="T21" s="471">
        <v>0.99</v>
      </c>
      <c r="U21" s="469">
        <v>5769714.3200000003</v>
      </c>
      <c r="V21" s="470">
        <v>5668376.0729999999</v>
      </c>
      <c r="W21" s="471">
        <v>0.98199999999999998</v>
      </c>
      <c r="X21" s="469">
        <v>1609499.2350000001</v>
      </c>
      <c r="Y21" s="470">
        <v>1551188.845</v>
      </c>
      <c r="Z21" s="461">
        <v>0.96399999999999997</v>
      </c>
    </row>
    <row r="22" spans="1:26" ht="13.5" customHeight="1">
      <c r="A22" s="774" t="s">
        <v>545</v>
      </c>
      <c r="B22" s="204" t="s">
        <v>544</v>
      </c>
      <c r="C22" s="464">
        <v>1933523.108</v>
      </c>
      <c r="D22" s="465">
        <v>1901222.4470000002</v>
      </c>
      <c r="E22" s="466">
        <v>0.98299999999999998</v>
      </c>
      <c r="F22" s="464">
        <v>1702631.9550000001</v>
      </c>
      <c r="G22" s="465">
        <v>1672759.0360000001</v>
      </c>
      <c r="H22" s="466">
        <v>0.98199999999999998</v>
      </c>
      <c r="I22" s="464">
        <v>832171.03899999999</v>
      </c>
      <c r="J22" s="465">
        <v>811680.66599999997</v>
      </c>
      <c r="K22" s="466">
        <v>0.97499999999999998</v>
      </c>
      <c r="L22" s="464">
        <v>870460.91599999997</v>
      </c>
      <c r="M22" s="465">
        <v>861078.37</v>
      </c>
      <c r="N22" s="466">
        <v>0.98899999999999999</v>
      </c>
      <c r="O22" s="464">
        <v>230891.15299999999</v>
      </c>
      <c r="P22" s="465">
        <v>228463.41099999999</v>
      </c>
      <c r="Q22" s="467">
        <v>0.98899999999999999</v>
      </c>
      <c r="R22" s="464">
        <v>465639.35100000002</v>
      </c>
      <c r="S22" s="465">
        <v>460871.52899999998</v>
      </c>
      <c r="T22" s="466">
        <v>0.99</v>
      </c>
      <c r="U22" s="464">
        <v>263967.04499999998</v>
      </c>
      <c r="V22" s="465">
        <v>258733.155</v>
      </c>
      <c r="W22" s="466">
        <v>0.98</v>
      </c>
      <c r="X22" s="464">
        <v>72571.28</v>
      </c>
      <c r="Y22" s="465">
        <v>69895.42</v>
      </c>
      <c r="Z22" s="467">
        <v>0.96299999999999997</v>
      </c>
    </row>
    <row r="23" spans="1:26" ht="13.5" customHeight="1">
      <c r="A23" s="806"/>
      <c r="B23" s="206" t="s">
        <v>46</v>
      </c>
      <c r="C23" s="465">
        <v>826374.01199999999</v>
      </c>
      <c r="D23" s="465">
        <v>813572.67200000002</v>
      </c>
      <c r="E23" s="466">
        <v>0.98499999999999999</v>
      </c>
      <c r="F23" s="465">
        <v>719366</v>
      </c>
      <c r="G23" s="465">
        <v>707614.67599999998</v>
      </c>
      <c r="H23" s="466">
        <v>0.98399999999999999</v>
      </c>
      <c r="I23" s="465">
        <v>369497.89399999997</v>
      </c>
      <c r="J23" s="465">
        <v>361453.88099999999</v>
      </c>
      <c r="K23" s="466">
        <v>0.97799999999999998</v>
      </c>
      <c r="L23" s="465">
        <v>349868.10600000003</v>
      </c>
      <c r="M23" s="465">
        <v>346160.79499999998</v>
      </c>
      <c r="N23" s="466">
        <v>0.98899999999999999</v>
      </c>
      <c r="O23" s="465">
        <v>107008.012</v>
      </c>
      <c r="P23" s="465">
        <v>105957.996</v>
      </c>
      <c r="Q23" s="467">
        <v>0.99</v>
      </c>
      <c r="R23" s="465">
        <v>196412.56700000001</v>
      </c>
      <c r="S23" s="465">
        <v>194520.22899999999</v>
      </c>
      <c r="T23" s="466">
        <v>0.99</v>
      </c>
      <c r="U23" s="465">
        <v>106424.5</v>
      </c>
      <c r="V23" s="465">
        <v>104384.90300000001</v>
      </c>
      <c r="W23" s="466">
        <v>0.98099999999999998</v>
      </c>
      <c r="X23" s="465">
        <v>5491.72</v>
      </c>
      <c r="Y23" s="465">
        <v>5491.72</v>
      </c>
      <c r="Z23" s="467">
        <v>1</v>
      </c>
    </row>
    <row r="24" spans="1:26" ht="13.5" customHeight="1">
      <c r="A24" s="806"/>
      <c r="B24" s="207" t="s">
        <v>446</v>
      </c>
      <c r="C24" s="465">
        <v>752199.2429999999</v>
      </c>
      <c r="D24" s="465">
        <v>740542.39299999992</v>
      </c>
      <c r="E24" s="468">
        <v>0.98499999999999999</v>
      </c>
      <c r="F24" s="465">
        <v>653364.39599999995</v>
      </c>
      <c r="G24" s="465">
        <v>642662.12199999997</v>
      </c>
      <c r="H24" s="468">
        <v>0.98399999999999999</v>
      </c>
      <c r="I24" s="465">
        <v>293365.79599999997</v>
      </c>
      <c r="J24" s="465">
        <v>286515.429</v>
      </c>
      <c r="K24" s="468">
        <v>0.97699999999999998</v>
      </c>
      <c r="L24" s="465">
        <v>359998.6</v>
      </c>
      <c r="M24" s="465">
        <v>356146.69300000003</v>
      </c>
      <c r="N24" s="468">
        <v>0.98899999999999999</v>
      </c>
      <c r="O24" s="465">
        <v>98834.846999999994</v>
      </c>
      <c r="P24" s="465">
        <v>97880.270999999993</v>
      </c>
      <c r="Q24" s="467">
        <v>0.99</v>
      </c>
      <c r="R24" s="465">
        <v>190920.41500000001</v>
      </c>
      <c r="S24" s="465">
        <v>189072.43299999999</v>
      </c>
      <c r="T24" s="468">
        <v>0.99</v>
      </c>
      <c r="U24" s="465">
        <v>110550.467</v>
      </c>
      <c r="V24" s="465">
        <v>108928.546</v>
      </c>
      <c r="W24" s="468">
        <v>0.98499999999999999</v>
      </c>
      <c r="X24" s="465">
        <v>49537.58</v>
      </c>
      <c r="Y24" s="465">
        <v>47110.33</v>
      </c>
      <c r="Z24" s="467">
        <v>0.95099999999999996</v>
      </c>
    </row>
    <row r="25" spans="1:26" ht="13.5" customHeight="1">
      <c r="A25" s="806"/>
      <c r="B25" s="207" t="s">
        <v>437</v>
      </c>
      <c r="C25" s="464">
        <v>156182.37999999998</v>
      </c>
      <c r="D25" s="465">
        <v>154691.34299999999</v>
      </c>
      <c r="E25" s="468">
        <v>0.99</v>
      </c>
      <c r="F25" s="464">
        <v>144107.73199999999</v>
      </c>
      <c r="G25" s="465">
        <v>142726.68299999999</v>
      </c>
      <c r="H25" s="468">
        <v>0.99</v>
      </c>
      <c r="I25" s="464">
        <v>66584.986999999994</v>
      </c>
      <c r="J25" s="465">
        <v>65616.197</v>
      </c>
      <c r="K25" s="468">
        <v>0.98499999999999999</v>
      </c>
      <c r="L25" s="464">
        <v>77522.744999999995</v>
      </c>
      <c r="M25" s="465">
        <v>77110.486000000004</v>
      </c>
      <c r="N25" s="468">
        <v>0.995</v>
      </c>
      <c r="O25" s="464">
        <v>12074.647999999999</v>
      </c>
      <c r="P25" s="465">
        <v>11964.66</v>
      </c>
      <c r="Q25" s="467">
        <v>0.99099999999999999</v>
      </c>
      <c r="R25" s="464">
        <v>30786.409</v>
      </c>
      <c r="S25" s="465">
        <v>30542.334999999999</v>
      </c>
      <c r="T25" s="468">
        <v>0.99199999999999999</v>
      </c>
      <c r="U25" s="464">
        <v>12086.821</v>
      </c>
      <c r="V25" s="465">
        <v>11891.803</v>
      </c>
      <c r="W25" s="468">
        <v>0.98399999999999999</v>
      </c>
      <c r="X25" s="464">
        <v>11616.21</v>
      </c>
      <c r="Y25" s="465">
        <v>11367.6</v>
      </c>
      <c r="Z25" s="467">
        <v>0.97899999999999998</v>
      </c>
    </row>
    <row r="26" spans="1:26" ht="13.5" customHeight="1">
      <c r="A26" s="806"/>
      <c r="B26" s="587" t="s">
        <v>252</v>
      </c>
      <c r="C26" s="464">
        <v>64386.973000000005</v>
      </c>
      <c r="D26" s="465">
        <v>63472.644</v>
      </c>
      <c r="E26" s="468">
        <v>0.98599999999999999</v>
      </c>
      <c r="F26" s="464">
        <v>59891.906000000003</v>
      </c>
      <c r="G26" s="465">
        <v>59018.510999999999</v>
      </c>
      <c r="H26" s="468">
        <v>0.98499999999999999</v>
      </c>
      <c r="I26" s="464">
        <v>32489.687999999998</v>
      </c>
      <c r="J26" s="465">
        <v>31934.42</v>
      </c>
      <c r="K26" s="468">
        <v>0.98299999999999998</v>
      </c>
      <c r="L26" s="464">
        <v>27402.218000000001</v>
      </c>
      <c r="M26" s="465">
        <v>27084.091</v>
      </c>
      <c r="N26" s="468">
        <v>0.98799999999999999</v>
      </c>
      <c r="O26" s="464">
        <v>4495.067</v>
      </c>
      <c r="P26" s="465">
        <v>4454.1329999999998</v>
      </c>
      <c r="Q26" s="467">
        <v>0.99099999999999999</v>
      </c>
      <c r="R26" s="464">
        <v>15300.412</v>
      </c>
      <c r="S26" s="465">
        <v>15146.446</v>
      </c>
      <c r="T26" s="468">
        <v>0.99</v>
      </c>
      <c r="U26" s="464">
        <v>10844.508</v>
      </c>
      <c r="V26" s="465">
        <v>10707.513999999999</v>
      </c>
      <c r="W26" s="468">
        <v>0.98699999999999999</v>
      </c>
      <c r="X26" s="464">
        <v>1265.98</v>
      </c>
      <c r="Y26" s="465">
        <v>1265.98</v>
      </c>
      <c r="Z26" s="467">
        <v>1</v>
      </c>
    </row>
    <row r="27" spans="1:26" ht="13.5" customHeight="1">
      <c r="A27" s="783"/>
      <c r="B27" s="645" t="s">
        <v>422</v>
      </c>
      <c r="C27" s="469">
        <v>134380.5</v>
      </c>
      <c r="D27" s="470">
        <v>128943.39499999999</v>
      </c>
      <c r="E27" s="471">
        <v>0.96</v>
      </c>
      <c r="F27" s="469">
        <v>125901.921</v>
      </c>
      <c r="G27" s="470">
        <v>120737.04399999999</v>
      </c>
      <c r="H27" s="471">
        <v>0.95899999999999996</v>
      </c>
      <c r="I27" s="469">
        <v>70232.673999999999</v>
      </c>
      <c r="J27" s="470">
        <v>66160.739000000001</v>
      </c>
      <c r="K27" s="471">
        <v>0.94199999999999995</v>
      </c>
      <c r="L27" s="469">
        <v>55669.247000000003</v>
      </c>
      <c r="M27" s="470">
        <v>54576.305</v>
      </c>
      <c r="N27" s="471">
        <v>0.98</v>
      </c>
      <c r="O27" s="469">
        <v>8478.5789999999997</v>
      </c>
      <c r="P27" s="470">
        <v>8206.3510000000006</v>
      </c>
      <c r="Q27" s="461">
        <v>0.96799999999999997</v>
      </c>
      <c r="R27" s="469">
        <v>32219.547999999999</v>
      </c>
      <c r="S27" s="470">
        <v>31590.085999999999</v>
      </c>
      <c r="T27" s="471">
        <v>0.98</v>
      </c>
      <c r="U27" s="469">
        <v>24060.749</v>
      </c>
      <c r="V27" s="470">
        <v>22820.388999999999</v>
      </c>
      <c r="W27" s="471">
        <v>0.94799999999999995</v>
      </c>
      <c r="X27" s="469">
        <v>4659.79</v>
      </c>
      <c r="Y27" s="470">
        <v>4659.79</v>
      </c>
      <c r="Z27" s="461">
        <v>1</v>
      </c>
    </row>
    <row r="28" spans="1:26" ht="13.5" customHeight="1">
      <c r="A28" s="774" t="s">
        <v>475</v>
      </c>
      <c r="B28" s="204" t="s">
        <v>544</v>
      </c>
      <c r="C28" s="464">
        <v>107752228.984</v>
      </c>
      <c r="D28" s="465">
        <v>106531510.064</v>
      </c>
      <c r="E28" s="466">
        <v>0.98899999999999999</v>
      </c>
      <c r="F28" s="464">
        <v>91932762.562999994</v>
      </c>
      <c r="G28" s="465">
        <v>90795539.687999994</v>
      </c>
      <c r="H28" s="466">
        <v>0.98799999999999999</v>
      </c>
      <c r="I28" s="464">
        <v>35052021.232000001</v>
      </c>
      <c r="J28" s="465">
        <v>34291098.012999997</v>
      </c>
      <c r="K28" s="466">
        <v>0.97799999999999998</v>
      </c>
      <c r="L28" s="464">
        <v>56880741.331</v>
      </c>
      <c r="M28" s="465">
        <v>56504441.674999997</v>
      </c>
      <c r="N28" s="466">
        <v>0.99299999999999999</v>
      </c>
      <c r="O28" s="464">
        <v>15819466.421</v>
      </c>
      <c r="P28" s="465">
        <v>15735970.376</v>
      </c>
      <c r="Q28" s="467">
        <v>0.995</v>
      </c>
      <c r="R28" s="464">
        <v>27870483.188999999</v>
      </c>
      <c r="S28" s="465">
        <v>27701484.090999998</v>
      </c>
      <c r="T28" s="466">
        <v>0.99399999999999999</v>
      </c>
      <c r="U28" s="464">
        <v>9008407.2640000004</v>
      </c>
      <c r="V28" s="465">
        <v>8843783.7819999997</v>
      </c>
      <c r="W28" s="466">
        <v>0.98199999999999998</v>
      </c>
      <c r="X28" s="464">
        <v>4723286.0049999999</v>
      </c>
      <c r="Y28" s="465">
        <v>4605147.37</v>
      </c>
      <c r="Z28" s="467">
        <v>0.97499999999999998</v>
      </c>
    </row>
    <row r="29" spans="1:26" ht="13.5" customHeight="1">
      <c r="A29" s="775"/>
      <c r="B29" s="206" t="s">
        <v>46</v>
      </c>
      <c r="C29" s="465">
        <v>56270493.189999998</v>
      </c>
      <c r="D29" s="465">
        <v>55671465.421000004</v>
      </c>
      <c r="E29" s="466">
        <v>0.98899999999999999</v>
      </c>
      <c r="F29" s="465">
        <v>47534310.721000001</v>
      </c>
      <c r="G29" s="465">
        <v>46978277.085000001</v>
      </c>
      <c r="H29" s="466">
        <v>0.98799999999999999</v>
      </c>
      <c r="I29" s="465">
        <v>17172264.129000001</v>
      </c>
      <c r="J29" s="465">
        <v>16824190.223999999</v>
      </c>
      <c r="K29" s="466">
        <v>0.98</v>
      </c>
      <c r="L29" s="465">
        <v>30362046.592</v>
      </c>
      <c r="M29" s="465">
        <v>30154086.861000001</v>
      </c>
      <c r="N29" s="466">
        <v>0.99299999999999999</v>
      </c>
      <c r="O29" s="465">
        <v>8736182.4690000005</v>
      </c>
      <c r="P29" s="465">
        <v>8693188.3359999992</v>
      </c>
      <c r="Q29" s="467">
        <v>0.995</v>
      </c>
      <c r="R29" s="465">
        <v>15212313.054</v>
      </c>
      <c r="S29" s="465">
        <v>15120036.943</v>
      </c>
      <c r="T29" s="466">
        <v>0.99399999999999999</v>
      </c>
      <c r="U29" s="465">
        <v>4196261.5750000002</v>
      </c>
      <c r="V29" s="465">
        <v>4123079.534</v>
      </c>
      <c r="W29" s="466">
        <v>0.98299999999999998</v>
      </c>
      <c r="X29" s="465">
        <v>732218.92</v>
      </c>
      <c r="Y29" s="465">
        <v>695097.37</v>
      </c>
      <c r="Z29" s="467">
        <v>0.94899999999999995</v>
      </c>
    </row>
    <row r="30" spans="1:26" ht="13.5" customHeight="1">
      <c r="A30" s="775"/>
      <c r="B30" s="207" t="s">
        <v>446</v>
      </c>
      <c r="C30" s="465">
        <v>34656285.796999998</v>
      </c>
      <c r="D30" s="465">
        <v>34234455.629000001</v>
      </c>
      <c r="E30" s="468">
        <v>0.98799999999999999</v>
      </c>
      <c r="F30" s="465">
        <v>28764488.614999998</v>
      </c>
      <c r="G30" s="465">
        <v>28376812.962000001</v>
      </c>
      <c r="H30" s="468">
        <v>0.98699999999999999</v>
      </c>
      <c r="I30" s="465">
        <v>10776293.999</v>
      </c>
      <c r="J30" s="465">
        <v>10516913.708000001</v>
      </c>
      <c r="K30" s="468">
        <v>0.97599999999999998</v>
      </c>
      <c r="L30" s="465">
        <v>17988194.616</v>
      </c>
      <c r="M30" s="465">
        <v>17859899.254000001</v>
      </c>
      <c r="N30" s="468">
        <v>0.99299999999999999</v>
      </c>
      <c r="O30" s="465">
        <v>5891797.182</v>
      </c>
      <c r="P30" s="465">
        <v>5857642.6670000004</v>
      </c>
      <c r="Q30" s="467">
        <v>0.99399999999999999</v>
      </c>
      <c r="R30" s="465">
        <v>9235203.9309999999</v>
      </c>
      <c r="S30" s="465">
        <v>9171934.6160000004</v>
      </c>
      <c r="T30" s="468">
        <v>0.99299999999999999</v>
      </c>
      <c r="U30" s="465">
        <v>3464896.355</v>
      </c>
      <c r="V30" s="465">
        <v>3396994.5290000001</v>
      </c>
      <c r="W30" s="468">
        <v>0.98</v>
      </c>
      <c r="X30" s="465">
        <v>2571548.8250000002</v>
      </c>
      <c r="Y30" s="465">
        <v>2512090.92</v>
      </c>
      <c r="Z30" s="467">
        <v>0.97699999999999998</v>
      </c>
    </row>
    <row r="31" spans="1:26" ht="13.5" customHeight="1">
      <c r="A31" s="775"/>
      <c r="B31" s="207" t="s">
        <v>437</v>
      </c>
      <c r="C31" s="464">
        <v>14752598.022</v>
      </c>
      <c r="D31" s="465">
        <v>14580153.459000001</v>
      </c>
      <c r="E31" s="468">
        <v>0.98799999999999999</v>
      </c>
      <c r="F31" s="464">
        <v>13722950.193</v>
      </c>
      <c r="G31" s="465">
        <v>13554994.266000001</v>
      </c>
      <c r="H31" s="468">
        <v>0.98799999999999999</v>
      </c>
      <c r="I31" s="464">
        <v>6170360.3550000004</v>
      </c>
      <c r="J31" s="465">
        <v>6034674.0470000003</v>
      </c>
      <c r="K31" s="468">
        <v>0.97799999999999998</v>
      </c>
      <c r="L31" s="464">
        <v>7552589.8380000005</v>
      </c>
      <c r="M31" s="465">
        <v>7520320.2189999996</v>
      </c>
      <c r="N31" s="468">
        <v>0.996</v>
      </c>
      <c r="O31" s="464">
        <v>1029647.829</v>
      </c>
      <c r="P31" s="465">
        <v>1025159.193</v>
      </c>
      <c r="Q31" s="467">
        <v>0.996</v>
      </c>
      <c r="R31" s="464">
        <v>2925410.1880000001</v>
      </c>
      <c r="S31" s="465">
        <v>2916617.9750000001</v>
      </c>
      <c r="T31" s="468">
        <v>0.997</v>
      </c>
      <c r="U31" s="464">
        <v>1001141.678</v>
      </c>
      <c r="V31" s="465">
        <v>983459.87800000003</v>
      </c>
      <c r="W31" s="468">
        <v>0.98199999999999998</v>
      </c>
      <c r="X31" s="464">
        <v>1311864.3799999999</v>
      </c>
      <c r="Y31" s="465">
        <v>1292590</v>
      </c>
      <c r="Z31" s="467">
        <v>0.98499999999999999</v>
      </c>
    </row>
    <row r="32" spans="1:26" ht="13.5" customHeight="1">
      <c r="A32" s="775"/>
      <c r="B32" s="587" t="s">
        <v>252</v>
      </c>
      <c r="C32" s="464">
        <v>385260.10600000003</v>
      </c>
      <c r="D32" s="465">
        <v>380708.821</v>
      </c>
      <c r="E32" s="468">
        <v>0.98799999999999999</v>
      </c>
      <c r="F32" s="464">
        <v>350441.29300000001</v>
      </c>
      <c r="G32" s="465">
        <v>346300.43400000001</v>
      </c>
      <c r="H32" s="468">
        <v>0.98799999999999999</v>
      </c>
      <c r="I32" s="464">
        <v>154459.913</v>
      </c>
      <c r="J32" s="465">
        <v>151413.712</v>
      </c>
      <c r="K32" s="468">
        <v>0.98</v>
      </c>
      <c r="L32" s="464">
        <v>195981.38</v>
      </c>
      <c r="M32" s="465">
        <v>194886.72200000001</v>
      </c>
      <c r="N32" s="468">
        <v>0.99399999999999999</v>
      </c>
      <c r="O32" s="464">
        <v>34818.813000000002</v>
      </c>
      <c r="P32" s="465">
        <v>34408.387000000002</v>
      </c>
      <c r="Q32" s="467">
        <v>0.98799999999999999</v>
      </c>
      <c r="R32" s="464">
        <v>100865.754</v>
      </c>
      <c r="S32" s="465">
        <v>99871.471000000005</v>
      </c>
      <c r="T32" s="468">
        <v>0.99</v>
      </c>
      <c r="U32" s="464">
        <v>38026.108999999997</v>
      </c>
      <c r="V32" s="465">
        <v>37217.576000000001</v>
      </c>
      <c r="W32" s="468">
        <v>0.97899999999999998</v>
      </c>
      <c r="X32" s="464">
        <v>11010.1</v>
      </c>
      <c r="Y32" s="465">
        <v>9887.14</v>
      </c>
      <c r="Z32" s="467">
        <v>0.89800000000000002</v>
      </c>
    </row>
    <row r="33" spans="1:26" ht="13.5" customHeight="1">
      <c r="A33" s="776"/>
      <c r="B33" s="645" t="s">
        <v>422</v>
      </c>
      <c r="C33" s="469">
        <v>1687591.8689999999</v>
      </c>
      <c r="D33" s="470">
        <v>1664726.7340000002</v>
      </c>
      <c r="E33" s="471">
        <v>0.98599999999999999</v>
      </c>
      <c r="F33" s="469">
        <v>1560571.7409999999</v>
      </c>
      <c r="G33" s="470">
        <v>1539154.9410000001</v>
      </c>
      <c r="H33" s="471">
        <v>0.98599999999999999</v>
      </c>
      <c r="I33" s="469">
        <v>778642.83600000001</v>
      </c>
      <c r="J33" s="470">
        <v>763906.32200000004</v>
      </c>
      <c r="K33" s="471">
        <v>0.98099999999999998</v>
      </c>
      <c r="L33" s="469">
        <v>781928.90500000003</v>
      </c>
      <c r="M33" s="470">
        <v>775248.61899999995</v>
      </c>
      <c r="N33" s="471">
        <v>0.99099999999999999</v>
      </c>
      <c r="O33" s="469">
        <v>127020.128</v>
      </c>
      <c r="P33" s="470">
        <v>125571.79300000001</v>
      </c>
      <c r="Q33" s="461">
        <v>0.98899999999999999</v>
      </c>
      <c r="R33" s="469">
        <v>396690.26199999999</v>
      </c>
      <c r="S33" s="470">
        <v>393023.08600000001</v>
      </c>
      <c r="T33" s="471">
        <v>0.99099999999999999</v>
      </c>
      <c r="U33" s="469">
        <v>308081.54700000002</v>
      </c>
      <c r="V33" s="470">
        <v>303032.26500000001</v>
      </c>
      <c r="W33" s="471">
        <v>0.98399999999999999</v>
      </c>
      <c r="X33" s="469">
        <v>96643.78</v>
      </c>
      <c r="Y33" s="470">
        <v>95481.94</v>
      </c>
      <c r="Z33" s="461">
        <v>0.98799999999999999</v>
      </c>
    </row>
    <row r="34" spans="1:26" ht="13.5" customHeight="1">
      <c r="A34" s="774" t="s">
        <v>476</v>
      </c>
      <c r="B34" s="204" t="s">
        <v>544</v>
      </c>
      <c r="C34" s="464">
        <v>369192407.16600001</v>
      </c>
      <c r="D34" s="465">
        <v>364871984.537</v>
      </c>
      <c r="E34" s="468">
        <v>0.98799999999999999</v>
      </c>
      <c r="F34" s="464">
        <v>312358385.792</v>
      </c>
      <c r="G34" s="465">
        <v>308361643.98100001</v>
      </c>
      <c r="H34" s="468">
        <v>0.98699999999999999</v>
      </c>
      <c r="I34" s="464">
        <v>117964153.10600001</v>
      </c>
      <c r="J34" s="465">
        <v>115478574.351</v>
      </c>
      <c r="K34" s="468">
        <v>0.97899999999999998</v>
      </c>
      <c r="L34" s="464">
        <v>194394232.68599999</v>
      </c>
      <c r="M34" s="465">
        <v>192883069.63</v>
      </c>
      <c r="N34" s="468">
        <v>0.99199999999999999</v>
      </c>
      <c r="O34" s="464">
        <v>56834021.373999998</v>
      </c>
      <c r="P34" s="465">
        <v>56510340.556000002</v>
      </c>
      <c r="Q34" s="467">
        <v>0.99399999999999999</v>
      </c>
      <c r="R34" s="464">
        <v>94702774.577999994</v>
      </c>
      <c r="S34" s="465">
        <v>94008905.383000001</v>
      </c>
      <c r="T34" s="468">
        <v>0.99299999999999999</v>
      </c>
      <c r="U34" s="464">
        <v>29106426.728999998</v>
      </c>
      <c r="V34" s="465">
        <v>28584946.09</v>
      </c>
      <c r="W34" s="468">
        <v>0.98199999999999998</v>
      </c>
      <c r="X34" s="464">
        <v>15393153.75</v>
      </c>
      <c r="Y34" s="465">
        <v>14993567.16</v>
      </c>
      <c r="Z34" s="467">
        <v>0.97399999999999998</v>
      </c>
    </row>
    <row r="35" spans="1:26" ht="13.5" customHeight="1">
      <c r="A35" s="775"/>
      <c r="B35" s="206" t="s">
        <v>46</v>
      </c>
      <c r="C35" s="464">
        <v>199002516.34799999</v>
      </c>
      <c r="D35" s="465">
        <v>196574483.74199998</v>
      </c>
      <c r="E35" s="468">
        <v>0.98799999999999999</v>
      </c>
      <c r="F35" s="464">
        <v>166344030.78099999</v>
      </c>
      <c r="G35" s="465">
        <v>164123518.61399999</v>
      </c>
      <c r="H35" s="468">
        <v>0.98699999999999999</v>
      </c>
      <c r="I35" s="464">
        <v>60792541.365000002</v>
      </c>
      <c r="J35" s="465">
        <v>59487440.402999997</v>
      </c>
      <c r="K35" s="468">
        <v>0.97899999999999998</v>
      </c>
      <c r="L35" s="464">
        <v>105551489.41599999</v>
      </c>
      <c r="M35" s="465">
        <v>104636078.211</v>
      </c>
      <c r="N35" s="468">
        <v>0.99099999999999999</v>
      </c>
      <c r="O35" s="464">
        <v>32658485.567000002</v>
      </c>
      <c r="P35" s="465">
        <v>32450965.127999999</v>
      </c>
      <c r="Q35" s="467">
        <v>0.99399999999999999</v>
      </c>
      <c r="R35" s="464">
        <v>52207821.32</v>
      </c>
      <c r="S35" s="465">
        <v>51777142.181000002</v>
      </c>
      <c r="T35" s="468">
        <v>0.99199999999999999</v>
      </c>
      <c r="U35" s="464">
        <v>13937559.047</v>
      </c>
      <c r="V35" s="465">
        <v>13675588.182</v>
      </c>
      <c r="W35" s="468">
        <v>0.98099999999999998</v>
      </c>
      <c r="X35" s="464">
        <v>2505577.16</v>
      </c>
      <c r="Y35" s="465">
        <v>2385537.14</v>
      </c>
      <c r="Z35" s="467">
        <v>0.95199999999999996</v>
      </c>
    </row>
    <row r="36" spans="1:26" ht="13.5" customHeight="1">
      <c r="A36" s="775"/>
      <c r="B36" s="207" t="s">
        <v>446</v>
      </c>
      <c r="C36" s="464">
        <v>117743046.462</v>
      </c>
      <c r="D36" s="465">
        <v>116484746.59200001</v>
      </c>
      <c r="E36" s="468">
        <v>0.98899999999999999</v>
      </c>
      <c r="F36" s="464">
        <v>97681085.925999999</v>
      </c>
      <c r="G36" s="465">
        <v>96514367.714000002</v>
      </c>
      <c r="H36" s="468">
        <v>0.98799999999999999</v>
      </c>
      <c r="I36" s="464">
        <v>35289927.964000002</v>
      </c>
      <c r="J36" s="465">
        <v>34559824.612000003</v>
      </c>
      <c r="K36" s="468">
        <v>0.97899999999999998</v>
      </c>
      <c r="L36" s="464">
        <v>62391157.961999997</v>
      </c>
      <c r="M36" s="465">
        <v>61954543.101999998</v>
      </c>
      <c r="N36" s="468">
        <v>0.99299999999999999</v>
      </c>
      <c r="O36" s="464">
        <v>20061960.535999998</v>
      </c>
      <c r="P36" s="465">
        <v>19970378.877999999</v>
      </c>
      <c r="Q36" s="467">
        <v>0.995</v>
      </c>
      <c r="R36" s="464">
        <v>31601421.601</v>
      </c>
      <c r="S36" s="465">
        <v>31395414.499000002</v>
      </c>
      <c r="T36" s="468">
        <v>0.99299999999999999</v>
      </c>
      <c r="U36" s="464">
        <v>10814566.308</v>
      </c>
      <c r="V36" s="465">
        <v>10627611.877</v>
      </c>
      <c r="W36" s="468">
        <v>0.98299999999999998</v>
      </c>
      <c r="X36" s="464">
        <v>8616901.4499999993</v>
      </c>
      <c r="Y36" s="465">
        <v>8425253.1799999997</v>
      </c>
      <c r="Z36" s="467">
        <v>0.97799999999999998</v>
      </c>
    </row>
    <row r="37" spans="1:26" ht="13.5" customHeight="1">
      <c r="A37" s="775"/>
      <c r="B37" s="207" t="s">
        <v>437</v>
      </c>
      <c r="C37" s="464">
        <v>38769661.648000002</v>
      </c>
      <c r="D37" s="465">
        <v>38323948.329999998</v>
      </c>
      <c r="E37" s="466">
        <v>0.98899999999999999</v>
      </c>
      <c r="F37" s="464">
        <v>35810006.329999998</v>
      </c>
      <c r="G37" s="465">
        <v>35375754.891999997</v>
      </c>
      <c r="H37" s="466">
        <v>0.98799999999999999</v>
      </c>
      <c r="I37" s="464">
        <v>15866221.994000001</v>
      </c>
      <c r="J37" s="465">
        <v>15527698.062999999</v>
      </c>
      <c r="K37" s="466">
        <v>0.97899999999999998</v>
      </c>
      <c r="L37" s="464">
        <v>19943784.335999999</v>
      </c>
      <c r="M37" s="465">
        <v>19848056.829</v>
      </c>
      <c r="N37" s="466">
        <v>0.995</v>
      </c>
      <c r="O37" s="464">
        <v>2959655.318</v>
      </c>
      <c r="P37" s="465">
        <v>2948193.4380000001</v>
      </c>
      <c r="Q37" s="467">
        <v>0.996</v>
      </c>
      <c r="R37" s="464">
        <v>7687524.2379999999</v>
      </c>
      <c r="S37" s="465">
        <v>7658502.4869999997</v>
      </c>
      <c r="T37" s="466">
        <v>0.996</v>
      </c>
      <c r="U37" s="464">
        <v>2562457.7209999999</v>
      </c>
      <c r="V37" s="465">
        <v>2518701.8769999999</v>
      </c>
      <c r="W37" s="466">
        <v>0.98299999999999998</v>
      </c>
      <c r="X37" s="464">
        <v>3642954.7</v>
      </c>
      <c r="Y37" s="465">
        <v>3581153.64</v>
      </c>
      <c r="Z37" s="467">
        <v>0.98299999999999998</v>
      </c>
    </row>
    <row r="38" spans="1:26" ht="13.5" customHeight="1">
      <c r="A38" s="775"/>
      <c r="B38" s="587" t="s">
        <v>252</v>
      </c>
      <c r="C38" s="465">
        <v>4010532.73</v>
      </c>
      <c r="D38" s="465">
        <v>3957728.42</v>
      </c>
      <c r="E38" s="466">
        <v>0.98699999999999999</v>
      </c>
      <c r="F38" s="465">
        <v>3656667.0189999999</v>
      </c>
      <c r="G38" s="465">
        <v>3607290.844</v>
      </c>
      <c r="H38" s="466">
        <v>0.98599999999999999</v>
      </c>
      <c r="I38" s="465">
        <v>1707320.5379999999</v>
      </c>
      <c r="J38" s="465">
        <v>1675266.102</v>
      </c>
      <c r="K38" s="466">
        <v>0.98099999999999998</v>
      </c>
      <c r="L38" s="465">
        <v>1949346.4809999999</v>
      </c>
      <c r="M38" s="465">
        <v>1932024.7420000001</v>
      </c>
      <c r="N38" s="466">
        <v>0.99099999999999999</v>
      </c>
      <c r="O38" s="465">
        <v>353865.71100000001</v>
      </c>
      <c r="P38" s="465">
        <v>350437.576</v>
      </c>
      <c r="Q38" s="467">
        <v>0.99</v>
      </c>
      <c r="R38" s="465">
        <v>943821.571</v>
      </c>
      <c r="S38" s="465">
        <v>935517.06499999994</v>
      </c>
      <c r="T38" s="466">
        <v>0.99099999999999999</v>
      </c>
      <c r="U38" s="465">
        <v>425393.95600000001</v>
      </c>
      <c r="V38" s="465">
        <v>418098.42700000003</v>
      </c>
      <c r="W38" s="466">
        <v>0.98299999999999998</v>
      </c>
      <c r="X38" s="465">
        <v>158052.74</v>
      </c>
      <c r="Y38" s="465">
        <v>148394.01999999999</v>
      </c>
      <c r="Z38" s="467">
        <v>0.93899999999999995</v>
      </c>
    </row>
    <row r="39" spans="1:26" ht="13.5" customHeight="1" thickBot="1">
      <c r="A39" s="908"/>
      <c r="B39" s="711" t="s">
        <v>422</v>
      </c>
      <c r="C39" s="472">
        <v>9666649.9780000001</v>
      </c>
      <c r="D39" s="472">
        <v>9531077.4529999997</v>
      </c>
      <c r="E39" s="473">
        <v>0.98599999999999999</v>
      </c>
      <c r="F39" s="472">
        <v>8866595.7359999996</v>
      </c>
      <c r="G39" s="472">
        <v>8740711.9169999994</v>
      </c>
      <c r="H39" s="473">
        <v>0.98599999999999999</v>
      </c>
      <c r="I39" s="472">
        <v>4308141.2450000001</v>
      </c>
      <c r="J39" s="472">
        <v>4228345.1710000001</v>
      </c>
      <c r="K39" s="473">
        <v>0.98099999999999998</v>
      </c>
      <c r="L39" s="472">
        <v>4558454.4910000004</v>
      </c>
      <c r="M39" s="472">
        <v>4512366.7460000003</v>
      </c>
      <c r="N39" s="473">
        <v>0.99</v>
      </c>
      <c r="O39" s="472">
        <v>800054.24199999997</v>
      </c>
      <c r="P39" s="472">
        <v>790365.53599999996</v>
      </c>
      <c r="Q39" s="474">
        <v>0.98799999999999999</v>
      </c>
      <c r="R39" s="472">
        <v>2262185.8480000002</v>
      </c>
      <c r="S39" s="472">
        <v>2242329.1510000001</v>
      </c>
      <c r="T39" s="473">
        <v>0.99099999999999999</v>
      </c>
      <c r="U39" s="472">
        <v>1366449.6969999999</v>
      </c>
      <c r="V39" s="472">
        <v>1344945.727</v>
      </c>
      <c r="W39" s="473">
        <v>0.98399999999999999</v>
      </c>
      <c r="X39" s="472">
        <v>469667.7</v>
      </c>
      <c r="Y39" s="472">
        <v>453229.18</v>
      </c>
      <c r="Z39" s="474">
        <v>0.96499999999999997</v>
      </c>
    </row>
    <row r="40" spans="1:26" ht="13.5" customHeight="1" thickTop="1">
      <c r="A40" s="208"/>
      <c r="B40" s="204" t="s">
        <v>544</v>
      </c>
      <c r="C40" s="465">
        <v>0</v>
      </c>
      <c r="D40" s="465">
        <v>-83.89</v>
      </c>
      <c r="E40" s="466">
        <v>0</v>
      </c>
      <c r="F40" s="465">
        <v>0</v>
      </c>
      <c r="G40" s="465">
        <v>-57.529000000000003</v>
      </c>
      <c r="H40" s="466">
        <v>0</v>
      </c>
      <c r="I40" s="465">
        <v>0</v>
      </c>
      <c r="J40" s="465">
        <v>0</v>
      </c>
      <c r="K40" s="466">
        <v>0</v>
      </c>
      <c r="L40" s="465">
        <v>0</v>
      </c>
      <c r="M40" s="465">
        <v>-57.529000000000003</v>
      </c>
      <c r="N40" s="466">
        <v>0</v>
      </c>
      <c r="O40" s="465">
        <v>0</v>
      </c>
      <c r="P40" s="465">
        <v>-26.361000000000001</v>
      </c>
      <c r="Q40" s="467">
        <v>0</v>
      </c>
      <c r="R40" s="465">
        <v>0</v>
      </c>
      <c r="S40" s="465">
        <v>-8.9369999999999994</v>
      </c>
      <c r="T40" s="466">
        <v>0</v>
      </c>
      <c r="U40" s="465">
        <v>0</v>
      </c>
      <c r="V40" s="465">
        <v>0</v>
      </c>
      <c r="W40" s="466">
        <v>0</v>
      </c>
      <c r="X40" s="465">
        <v>0</v>
      </c>
      <c r="Y40" s="465">
        <v>0</v>
      </c>
      <c r="Z40" s="467">
        <v>0</v>
      </c>
    </row>
    <row r="41" spans="1:26" ht="13.5" customHeight="1">
      <c r="A41" s="208" t="s">
        <v>478</v>
      </c>
      <c r="B41" s="209" t="s">
        <v>253</v>
      </c>
      <c r="C41" s="465">
        <v>0</v>
      </c>
      <c r="D41" s="465">
        <v>-3.7250000000000001</v>
      </c>
      <c r="E41" s="466">
        <v>0</v>
      </c>
      <c r="F41" s="465">
        <v>0</v>
      </c>
      <c r="G41" s="465">
        <v>-1</v>
      </c>
      <c r="H41" s="466">
        <v>0</v>
      </c>
      <c r="I41" s="465">
        <v>0</v>
      </c>
      <c r="J41" s="465">
        <v>0</v>
      </c>
      <c r="K41" s="466">
        <v>0</v>
      </c>
      <c r="L41" s="465">
        <v>0</v>
      </c>
      <c r="M41" s="465">
        <v>-1</v>
      </c>
      <c r="N41" s="466">
        <v>0</v>
      </c>
      <c r="O41" s="465">
        <v>0</v>
      </c>
      <c r="P41" s="465">
        <v>-2.7250000000000001</v>
      </c>
      <c r="Q41" s="467">
        <v>0</v>
      </c>
      <c r="R41" s="465">
        <v>0</v>
      </c>
      <c r="S41" s="465">
        <v>-0.14399999999999999</v>
      </c>
      <c r="T41" s="466">
        <v>0</v>
      </c>
      <c r="U41" s="465">
        <v>0</v>
      </c>
      <c r="V41" s="465">
        <v>0</v>
      </c>
      <c r="W41" s="466">
        <v>0</v>
      </c>
      <c r="X41" s="465">
        <v>0</v>
      </c>
      <c r="Y41" s="465">
        <v>0</v>
      </c>
      <c r="Z41" s="467">
        <v>0</v>
      </c>
    </row>
    <row r="42" spans="1:26" ht="13.5" customHeight="1">
      <c r="A42" s="214"/>
      <c r="B42" s="209" t="s">
        <v>208</v>
      </c>
      <c r="C42" s="465">
        <v>0</v>
      </c>
      <c r="D42" s="465">
        <v>-80.165000000000006</v>
      </c>
      <c r="E42" s="466">
        <v>0</v>
      </c>
      <c r="F42" s="465">
        <v>0</v>
      </c>
      <c r="G42" s="465">
        <v>-56.529000000000003</v>
      </c>
      <c r="H42" s="466">
        <v>0</v>
      </c>
      <c r="I42" s="465">
        <v>0</v>
      </c>
      <c r="J42" s="465">
        <v>0</v>
      </c>
      <c r="K42" s="466">
        <v>0</v>
      </c>
      <c r="L42" s="465">
        <v>0</v>
      </c>
      <c r="M42" s="465">
        <v>-56.529000000000003</v>
      </c>
      <c r="N42" s="466">
        <v>0</v>
      </c>
      <c r="O42" s="465">
        <v>0</v>
      </c>
      <c r="P42" s="465">
        <v>-23.635999999999999</v>
      </c>
      <c r="Q42" s="467">
        <v>0</v>
      </c>
      <c r="R42" s="465">
        <v>0</v>
      </c>
      <c r="S42" s="465">
        <v>-8.7929999999999993</v>
      </c>
      <c r="T42" s="466">
        <v>0</v>
      </c>
      <c r="U42" s="465">
        <v>0</v>
      </c>
      <c r="V42" s="465">
        <v>0</v>
      </c>
      <c r="W42" s="466">
        <v>0</v>
      </c>
      <c r="X42" s="465">
        <v>0</v>
      </c>
      <c r="Y42" s="465">
        <v>0</v>
      </c>
      <c r="Z42" s="467">
        <v>0</v>
      </c>
    </row>
    <row r="43" spans="1:26" ht="13.5" customHeight="1">
      <c r="A43" s="791" t="s">
        <v>549</v>
      </c>
      <c r="B43" s="791"/>
      <c r="C43" s="475">
        <v>1362579.906</v>
      </c>
      <c r="D43" s="475">
        <v>1343886.223</v>
      </c>
      <c r="E43" s="476">
        <v>0.98599999999999999</v>
      </c>
      <c r="F43" s="475">
        <v>1064007.0759999999</v>
      </c>
      <c r="G43" s="475">
        <v>1047121.879</v>
      </c>
      <c r="H43" s="476">
        <v>0.98399999999999999</v>
      </c>
      <c r="I43" s="475">
        <v>517802.93699999998</v>
      </c>
      <c r="J43" s="475">
        <v>505038.82400000002</v>
      </c>
      <c r="K43" s="476">
        <v>0.97499999999999998</v>
      </c>
      <c r="L43" s="475">
        <v>546204.13899999997</v>
      </c>
      <c r="M43" s="475">
        <v>542083.05500000005</v>
      </c>
      <c r="N43" s="476">
        <v>0.99199999999999999</v>
      </c>
      <c r="O43" s="475">
        <v>298572.83</v>
      </c>
      <c r="P43" s="475">
        <v>296764.34399999998</v>
      </c>
      <c r="Q43" s="477">
        <v>0.99399999999999999</v>
      </c>
      <c r="R43" s="475">
        <v>208205.58499999999</v>
      </c>
      <c r="S43" s="475">
        <v>206767.421</v>
      </c>
      <c r="T43" s="476">
        <v>0.99299999999999999</v>
      </c>
      <c r="U43" s="475">
        <v>137426.41500000001</v>
      </c>
      <c r="V43" s="475">
        <v>134468.538</v>
      </c>
      <c r="W43" s="476">
        <v>0.97799999999999998</v>
      </c>
      <c r="X43" s="475">
        <v>11448.81</v>
      </c>
      <c r="Y43" s="475">
        <v>10507.36</v>
      </c>
      <c r="Z43" s="477">
        <v>0.91800000000000004</v>
      </c>
    </row>
    <row r="44" spans="1:26" ht="13.5" customHeight="1">
      <c r="A44" s="791" t="s">
        <v>477</v>
      </c>
      <c r="B44" s="795"/>
      <c r="C44" s="475">
        <v>147153270.31399998</v>
      </c>
      <c r="D44" s="475">
        <v>144730843.77900001</v>
      </c>
      <c r="E44" s="476">
        <v>0.98399999999999999</v>
      </c>
      <c r="F44" s="475">
        <v>140084821.40799999</v>
      </c>
      <c r="G44" s="475">
        <v>137782063.60800001</v>
      </c>
      <c r="H44" s="476">
        <v>0.98399999999999999</v>
      </c>
      <c r="I44" s="475">
        <v>97328095.613999993</v>
      </c>
      <c r="J44" s="475">
        <v>95554908.827999994</v>
      </c>
      <c r="K44" s="476">
        <v>0.98199999999999998</v>
      </c>
      <c r="L44" s="475">
        <v>42756725.794</v>
      </c>
      <c r="M44" s="475">
        <v>42227154.780000001</v>
      </c>
      <c r="N44" s="476">
        <v>0.98799999999999999</v>
      </c>
      <c r="O44" s="475">
        <v>7068448.9060000004</v>
      </c>
      <c r="P44" s="475">
        <v>6948780.1710000001</v>
      </c>
      <c r="Q44" s="477">
        <v>0.98299999999999998</v>
      </c>
      <c r="R44" s="475">
        <v>27963778.963</v>
      </c>
      <c r="S44" s="475">
        <v>27713617.565000001</v>
      </c>
      <c r="T44" s="476">
        <v>0.99099999999999999</v>
      </c>
      <c r="U44" s="475">
        <v>68118752.768000007</v>
      </c>
      <c r="V44" s="475">
        <v>67245972.903999999</v>
      </c>
      <c r="W44" s="476">
        <v>0.98699999999999999</v>
      </c>
      <c r="X44" s="475">
        <v>19908900.895</v>
      </c>
      <c r="Y44" s="475">
        <v>19397542.535</v>
      </c>
      <c r="Z44" s="477">
        <v>0.97399999999999998</v>
      </c>
    </row>
    <row r="45" spans="1:26" ht="13.5" customHeight="1">
      <c r="A45" s="791" t="s">
        <v>546</v>
      </c>
      <c r="B45" s="791"/>
      <c r="C45" s="475">
        <v>20.701000000000001</v>
      </c>
      <c r="D45" s="475">
        <v>16.263999999999999</v>
      </c>
      <c r="E45" s="476">
        <v>0.78600000000000003</v>
      </c>
      <c r="F45" s="475">
        <v>20.701000000000001</v>
      </c>
      <c r="G45" s="475">
        <v>16.263999999999999</v>
      </c>
      <c r="H45" s="476">
        <v>0.78600000000000003</v>
      </c>
      <c r="I45" s="475">
        <v>0</v>
      </c>
      <c r="J45" s="475">
        <v>0</v>
      </c>
      <c r="K45" s="476">
        <v>0</v>
      </c>
      <c r="L45" s="475">
        <v>20.701000000000001</v>
      </c>
      <c r="M45" s="475">
        <v>16.263999999999999</v>
      </c>
      <c r="N45" s="476">
        <v>0.78600000000000003</v>
      </c>
      <c r="O45" s="475">
        <v>0</v>
      </c>
      <c r="P45" s="475">
        <v>0</v>
      </c>
      <c r="Q45" s="477">
        <v>0</v>
      </c>
      <c r="R45" s="475">
        <v>0</v>
      </c>
      <c r="S45" s="475">
        <v>0</v>
      </c>
      <c r="T45" s="476">
        <v>0</v>
      </c>
      <c r="U45" s="475">
        <v>0</v>
      </c>
      <c r="V45" s="475">
        <v>0</v>
      </c>
      <c r="W45" s="476">
        <v>0</v>
      </c>
      <c r="X45" s="475">
        <v>0</v>
      </c>
      <c r="Y45" s="475">
        <v>0</v>
      </c>
      <c r="Z45" s="477">
        <v>0</v>
      </c>
    </row>
    <row r="46" spans="1:26" ht="13.5" customHeight="1">
      <c r="A46" s="811" t="s">
        <v>186</v>
      </c>
      <c r="B46" s="592" t="s">
        <v>229</v>
      </c>
      <c r="C46" s="478">
        <v>23217198.453000002</v>
      </c>
      <c r="D46" s="478">
        <v>22873478.755999997</v>
      </c>
      <c r="E46" s="479">
        <v>0.98499999999999999</v>
      </c>
      <c r="F46" s="478">
        <v>23210626.991</v>
      </c>
      <c r="G46" s="478">
        <v>22867010.877999999</v>
      </c>
      <c r="H46" s="479">
        <v>0.98499999999999999</v>
      </c>
      <c r="I46" s="478">
        <v>3741462.8539999998</v>
      </c>
      <c r="J46" s="478">
        <v>3610838.89</v>
      </c>
      <c r="K46" s="479">
        <v>0.96499999999999997</v>
      </c>
      <c r="L46" s="478">
        <v>19469164.136999998</v>
      </c>
      <c r="M46" s="478">
        <v>19256171.988000002</v>
      </c>
      <c r="N46" s="479">
        <v>0.98899999999999999</v>
      </c>
      <c r="O46" s="478">
        <v>6571.4620000000004</v>
      </c>
      <c r="P46" s="478">
        <v>6467.8779999999997</v>
      </c>
      <c r="Q46" s="480">
        <v>0.98399999999999999</v>
      </c>
      <c r="R46" s="478">
        <v>5098948.5199999996</v>
      </c>
      <c r="S46" s="478">
        <v>5026579.9709999999</v>
      </c>
      <c r="T46" s="479">
        <v>0.98599999999999999</v>
      </c>
      <c r="U46" s="478">
        <v>599112.52599999995</v>
      </c>
      <c r="V46" s="478">
        <v>584364.51199999999</v>
      </c>
      <c r="W46" s="479">
        <v>0.97499999999999998</v>
      </c>
      <c r="X46" s="478">
        <v>96722.79</v>
      </c>
      <c r="Y46" s="478">
        <v>93486.77</v>
      </c>
      <c r="Z46" s="480">
        <v>0.96699999999999997</v>
      </c>
    </row>
    <row r="47" spans="1:26" ht="13.5" customHeight="1">
      <c r="A47" s="812"/>
      <c r="B47" s="209" t="s">
        <v>547</v>
      </c>
      <c r="C47" s="465">
        <v>2097585.0499999998</v>
      </c>
      <c r="D47" s="465">
        <v>2032496.2220000001</v>
      </c>
      <c r="E47" s="468">
        <v>0.96899999999999997</v>
      </c>
      <c r="F47" s="465">
        <v>1968609.48</v>
      </c>
      <c r="G47" s="465">
        <v>1904751.068</v>
      </c>
      <c r="H47" s="468">
        <v>0.96799999999999997</v>
      </c>
      <c r="I47" s="465">
        <v>1940766.4210000001</v>
      </c>
      <c r="J47" s="465">
        <v>1878538.007</v>
      </c>
      <c r="K47" s="468">
        <v>0.96799999999999997</v>
      </c>
      <c r="L47" s="465">
        <v>27843.059000000001</v>
      </c>
      <c r="M47" s="465">
        <v>26213.061000000002</v>
      </c>
      <c r="N47" s="468">
        <v>0.94099999999999995</v>
      </c>
      <c r="O47" s="465">
        <v>128975.57</v>
      </c>
      <c r="P47" s="465">
        <v>127745.15399999999</v>
      </c>
      <c r="Q47" s="467">
        <v>0.99</v>
      </c>
      <c r="R47" s="465">
        <v>4989.1270000000004</v>
      </c>
      <c r="S47" s="465">
        <v>4921.6189999999997</v>
      </c>
      <c r="T47" s="468">
        <v>0.98599999999999999</v>
      </c>
      <c r="U47" s="465">
        <v>2976.4340000000002</v>
      </c>
      <c r="V47" s="465">
        <v>2863.7240000000002</v>
      </c>
      <c r="W47" s="468">
        <v>0.96199999999999997</v>
      </c>
      <c r="X47" s="465">
        <v>5228.51</v>
      </c>
      <c r="Y47" s="465">
        <v>5020.54</v>
      </c>
      <c r="Z47" s="467">
        <v>0.96</v>
      </c>
    </row>
    <row r="48" spans="1:26" ht="13.5" customHeight="1">
      <c r="A48" s="812"/>
      <c r="B48" s="587" t="s">
        <v>230</v>
      </c>
      <c r="C48" s="465">
        <v>16716143.575999999</v>
      </c>
      <c r="D48" s="465">
        <v>16581811.33</v>
      </c>
      <c r="E48" s="468">
        <v>0.99199999999999999</v>
      </c>
      <c r="F48" s="465">
        <v>16715717.147</v>
      </c>
      <c r="G48" s="465">
        <v>16581527.386</v>
      </c>
      <c r="H48" s="468">
        <v>0.99199999999999999</v>
      </c>
      <c r="I48" s="465">
        <v>0</v>
      </c>
      <c r="J48" s="465">
        <v>0</v>
      </c>
      <c r="K48" s="468">
        <v>0</v>
      </c>
      <c r="L48" s="465">
        <v>16715717.147</v>
      </c>
      <c r="M48" s="465">
        <v>16581527.386</v>
      </c>
      <c r="N48" s="468">
        <v>0.99199999999999999</v>
      </c>
      <c r="O48" s="465">
        <v>426.42899999999997</v>
      </c>
      <c r="P48" s="465">
        <v>283.94400000000002</v>
      </c>
      <c r="Q48" s="467">
        <v>0.66600000000000004</v>
      </c>
      <c r="R48" s="465">
        <v>15183144.851</v>
      </c>
      <c r="S48" s="465">
        <v>15047513.339</v>
      </c>
      <c r="T48" s="468">
        <v>0.99099999999999999</v>
      </c>
      <c r="U48" s="465">
        <v>0</v>
      </c>
      <c r="V48" s="465">
        <v>0</v>
      </c>
      <c r="W48" s="468">
        <v>0</v>
      </c>
      <c r="X48" s="465">
        <v>39143762.564999998</v>
      </c>
      <c r="Y48" s="465">
        <v>38708931.494999997</v>
      </c>
      <c r="Z48" s="467">
        <v>0.98899999999999999</v>
      </c>
    </row>
    <row r="49" spans="1:26" ht="13.5" customHeight="1">
      <c r="A49" s="813"/>
      <c r="B49" s="645" t="s">
        <v>251</v>
      </c>
      <c r="C49" s="465">
        <v>2747726.6319999998</v>
      </c>
      <c r="D49" s="465">
        <v>2680362.6460000002</v>
      </c>
      <c r="E49" s="646">
        <v>0.97499999999999998</v>
      </c>
      <c r="F49" s="465">
        <v>2747724.6379999998</v>
      </c>
      <c r="G49" s="465">
        <v>2680361.9470000002</v>
      </c>
      <c r="H49" s="646">
        <v>0.97499999999999998</v>
      </c>
      <c r="I49" s="465">
        <v>2747699.5550000002</v>
      </c>
      <c r="J49" s="465">
        <v>2680336.8640000001</v>
      </c>
      <c r="K49" s="646">
        <v>0.97499999999999998</v>
      </c>
      <c r="L49" s="465">
        <v>25.082999999999998</v>
      </c>
      <c r="M49" s="465">
        <v>25.082999999999998</v>
      </c>
      <c r="N49" s="646">
        <v>1</v>
      </c>
      <c r="O49" s="465">
        <v>1.994</v>
      </c>
      <c r="P49" s="465">
        <v>0.69899999999999995</v>
      </c>
      <c r="Q49" s="646">
        <v>0.35099999999999998</v>
      </c>
      <c r="R49" s="465">
        <v>0</v>
      </c>
      <c r="S49" s="465">
        <v>0</v>
      </c>
      <c r="T49" s="646">
        <v>0</v>
      </c>
      <c r="U49" s="465">
        <v>253389.37400000001</v>
      </c>
      <c r="V49" s="465">
        <v>247613.38399999999</v>
      </c>
      <c r="W49" s="646">
        <v>0.97699999999999998</v>
      </c>
      <c r="X49" s="465">
        <v>0</v>
      </c>
      <c r="Y49" s="465">
        <v>0</v>
      </c>
      <c r="Z49" s="646">
        <v>0</v>
      </c>
    </row>
    <row r="50" spans="1:26" ht="13.5" customHeight="1">
      <c r="A50" s="814" t="s">
        <v>238</v>
      </c>
      <c r="B50" s="586" t="s">
        <v>548</v>
      </c>
      <c r="C50" s="478">
        <v>310.57600000000002</v>
      </c>
      <c r="D50" s="478">
        <v>306.83999999999997</v>
      </c>
      <c r="E50" s="621">
        <v>0.98799999999999999</v>
      </c>
      <c r="F50" s="478">
        <v>310.57600000000002</v>
      </c>
      <c r="G50" s="478">
        <v>306.83999999999997</v>
      </c>
      <c r="H50" s="621">
        <v>0.98799999999999999</v>
      </c>
      <c r="I50" s="478">
        <v>310.57600000000002</v>
      </c>
      <c r="J50" s="478">
        <v>306.83999999999997</v>
      </c>
      <c r="K50" s="621">
        <v>0.98799999999999999</v>
      </c>
      <c r="L50" s="478">
        <v>0</v>
      </c>
      <c r="M50" s="478">
        <v>0</v>
      </c>
      <c r="N50" s="621">
        <v>0</v>
      </c>
      <c r="O50" s="478">
        <v>0</v>
      </c>
      <c r="P50" s="478">
        <v>0</v>
      </c>
      <c r="Q50" s="621">
        <v>0</v>
      </c>
      <c r="R50" s="478">
        <v>0</v>
      </c>
      <c r="S50" s="478">
        <v>0</v>
      </c>
      <c r="T50" s="621">
        <v>0</v>
      </c>
      <c r="U50" s="478">
        <v>176</v>
      </c>
      <c r="V50" s="478">
        <v>176</v>
      </c>
      <c r="W50" s="621">
        <v>1</v>
      </c>
      <c r="X50" s="478">
        <v>0</v>
      </c>
      <c r="Y50" s="478">
        <v>0</v>
      </c>
      <c r="Z50" s="621">
        <v>0</v>
      </c>
    </row>
    <row r="51" spans="1:26" ht="13.5" customHeight="1">
      <c r="A51" s="815"/>
      <c r="B51" s="645" t="s">
        <v>150</v>
      </c>
      <c r="C51" s="470">
        <v>2111029.219</v>
      </c>
      <c r="D51" s="470">
        <v>2074925.541</v>
      </c>
      <c r="E51" s="647">
        <v>0.98299999999999998</v>
      </c>
      <c r="F51" s="470">
        <v>2111026.3289999999</v>
      </c>
      <c r="G51" s="470">
        <v>2074922.6510000001</v>
      </c>
      <c r="H51" s="647">
        <v>0.98299999999999998</v>
      </c>
      <c r="I51" s="470">
        <v>2052106.09</v>
      </c>
      <c r="J51" s="470">
        <v>2016277.0819999999</v>
      </c>
      <c r="K51" s="647">
        <v>0.98299999999999998</v>
      </c>
      <c r="L51" s="470">
        <v>58920.239000000001</v>
      </c>
      <c r="M51" s="470">
        <v>58645.569000000003</v>
      </c>
      <c r="N51" s="647">
        <v>0.995</v>
      </c>
      <c r="O51" s="470">
        <v>2.89</v>
      </c>
      <c r="P51" s="470">
        <v>2.89</v>
      </c>
      <c r="Q51" s="647">
        <v>1</v>
      </c>
      <c r="R51" s="470">
        <v>8.782</v>
      </c>
      <c r="S51" s="470">
        <v>8.782</v>
      </c>
      <c r="T51" s="647">
        <v>1</v>
      </c>
      <c r="U51" s="470">
        <v>1011483.126</v>
      </c>
      <c r="V51" s="470">
        <v>994765.46400000004</v>
      </c>
      <c r="W51" s="647">
        <v>0.98299999999999998</v>
      </c>
      <c r="X51" s="470">
        <v>2092.42</v>
      </c>
      <c r="Y51" s="470">
        <v>2092.42</v>
      </c>
      <c r="Z51" s="647">
        <v>1</v>
      </c>
    </row>
    <row r="52" spans="1:26" ht="13.5" customHeight="1">
      <c r="A52" s="814" t="s">
        <v>240</v>
      </c>
      <c r="B52" s="203" t="s">
        <v>551</v>
      </c>
      <c r="C52" s="465">
        <v>59454.375999999997</v>
      </c>
      <c r="D52" s="465">
        <v>59287.798999999999</v>
      </c>
      <c r="E52" s="466">
        <v>0.997</v>
      </c>
      <c r="F52" s="465">
        <v>59395.911</v>
      </c>
      <c r="G52" s="465">
        <v>59229.343999999997</v>
      </c>
      <c r="H52" s="466">
        <v>0.997</v>
      </c>
      <c r="I52" s="465">
        <v>26899.173999999999</v>
      </c>
      <c r="J52" s="465">
        <v>26878.552</v>
      </c>
      <c r="K52" s="466">
        <v>0.999</v>
      </c>
      <c r="L52" s="465">
        <v>32496.737000000001</v>
      </c>
      <c r="M52" s="465">
        <v>32350.792000000001</v>
      </c>
      <c r="N52" s="466">
        <v>0.996</v>
      </c>
      <c r="O52" s="465">
        <v>58.465000000000003</v>
      </c>
      <c r="P52" s="465">
        <v>58.454999999999998</v>
      </c>
      <c r="Q52" s="467">
        <v>1</v>
      </c>
      <c r="R52" s="465">
        <v>12685.419</v>
      </c>
      <c r="S52" s="465">
        <v>12667.892</v>
      </c>
      <c r="T52" s="466">
        <v>0.999</v>
      </c>
      <c r="U52" s="465">
        <v>8470.7270000000008</v>
      </c>
      <c r="V52" s="465">
        <v>8456.8189999999995</v>
      </c>
      <c r="W52" s="466">
        <v>0.998</v>
      </c>
      <c r="X52" s="465">
        <v>2688.39</v>
      </c>
      <c r="Y52" s="465">
        <v>2688.39</v>
      </c>
      <c r="Z52" s="467">
        <v>1</v>
      </c>
    </row>
    <row r="53" spans="1:26" ht="13.5" customHeight="1">
      <c r="A53" s="815"/>
      <c r="B53" s="216" t="s">
        <v>189</v>
      </c>
      <c r="C53" s="470">
        <v>426219.92799999996</v>
      </c>
      <c r="D53" s="470">
        <v>422594.91100000002</v>
      </c>
      <c r="E53" s="471">
        <v>0.99099999999999999</v>
      </c>
      <c r="F53" s="470">
        <v>404489.17099999997</v>
      </c>
      <c r="G53" s="470">
        <v>401024.505</v>
      </c>
      <c r="H53" s="471">
        <v>0.99099999999999999</v>
      </c>
      <c r="I53" s="470">
        <v>239324.815</v>
      </c>
      <c r="J53" s="470">
        <v>237258.35200000001</v>
      </c>
      <c r="K53" s="471">
        <v>0.99099999999999999</v>
      </c>
      <c r="L53" s="470">
        <v>165164.356</v>
      </c>
      <c r="M53" s="470">
        <v>163766.15299999999</v>
      </c>
      <c r="N53" s="471">
        <v>0.99199999999999999</v>
      </c>
      <c r="O53" s="470">
        <v>21730.757000000001</v>
      </c>
      <c r="P53" s="470">
        <v>21570.405999999999</v>
      </c>
      <c r="Q53" s="461">
        <v>0.99299999999999999</v>
      </c>
      <c r="R53" s="470">
        <v>92529.044999999998</v>
      </c>
      <c r="S53" s="470">
        <v>92014.612999999998</v>
      </c>
      <c r="T53" s="471">
        <v>0.99399999999999999</v>
      </c>
      <c r="U53" s="470">
        <v>137549.12100000001</v>
      </c>
      <c r="V53" s="470">
        <v>136940.43700000001</v>
      </c>
      <c r="W53" s="471">
        <v>0.996</v>
      </c>
      <c r="X53" s="470">
        <v>69360.94</v>
      </c>
      <c r="Y53" s="470">
        <v>69275.38</v>
      </c>
      <c r="Z53" s="461">
        <v>0.999</v>
      </c>
    </row>
    <row r="54" spans="1:26" ht="13.5" customHeight="1">
      <c r="A54" s="281" t="s">
        <v>241</v>
      </c>
      <c r="B54" s="204" t="s">
        <v>553</v>
      </c>
      <c r="C54" s="465">
        <v>689273.44500000007</v>
      </c>
      <c r="D54" s="465">
        <v>671377.71400000004</v>
      </c>
      <c r="E54" s="468">
        <v>0.97399999999999998</v>
      </c>
      <c r="F54" s="465">
        <v>689111.74600000004</v>
      </c>
      <c r="G54" s="465">
        <v>671216.01500000001</v>
      </c>
      <c r="H54" s="468">
        <v>0.97399999999999998</v>
      </c>
      <c r="I54" s="465">
        <v>689111.74600000004</v>
      </c>
      <c r="J54" s="465">
        <v>671216.01500000001</v>
      </c>
      <c r="K54" s="468">
        <v>0.97399999999999998</v>
      </c>
      <c r="L54" s="465">
        <v>0</v>
      </c>
      <c r="M54" s="465">
        <v>0</v>
      </c>
      <c r="N54" s="468">
        <v>0</v>
      </c>
      <c r="O54" s="465">
        <v>161.69900000000001</v>
      </c>
      <c r="P54" s="465">
        <v>161.69900000000001</v>
      </c>
      <c r="Q54" s="467">
        <v>1</v>
      </c>
      <c r="R54" s="465">
        <v>0</v>
      </c>
      <c r="S54" s="465">
        <v>0</v>
      </c>
      <c r="T54" s="468">
        <v>0</v>
      </c>
      <c r="U54" s="465">
        <v>536879.47</v>
      </c>
      <c r="V54" s="465">
        <v>521480.592</v>
      </c>
      <c r="W54" s="468">
        <v>0.97099999999999997</v>
      </c>
      <c r="X54" s="465">
        <v>0</v>
      </c>
      <c r="Y54" s="465">
        <v>0</v>
      </c>
      <c r="Z54" s="467">
        <v>0</v>
      </c>
    </row>
    <row r="55" spans="1:26" ht="13.5" customHeight="1">
      <c r="A55" s="792" t="s">
        <v>554</v>
      </c>
      <c r="B55" s="793"/>
      <c r="C55" s="475">
        <v>0</v>
      </c>
      <c r="D55" s="475">
        <v>0</v>
      </c>
      <c r="E55" s="482">
        <v>0</v>
      </c>
      <c r="F55" s="475">
        <v>0</v>
      </c>
      <c r="G55" s="475">
        <v>0</v>
      </c>
      <c r="H55" s="482">
        <v>0</v>
      </c>
      <c r="I55" s="475">
        <v>0</v>
      </c>
      <c r="J55" s="475">
        <v>0</v>
      </c>
      <c r="K55" s="482">
        <v>0</v>
      </c>
      <c r="L55" s="475">
        <v>0</v>
      </c>
      <c r="M55" s="475">
        <v>0</v>
      </c>
      <c r="N55" s="482">
        <v>0</v>
      </c>
      <c r="O55" s="475">
        <v>0</v>
      </c>
      <c r="P55" s="475">
        <v>0</v>
      </c>
      <c r="Q55" s="482">
        <v>0</v>
      </c>
      <c r="R55" s="475">
        <v>0</v>
      </c>
      <c r="S55" s="475">
        <v>0</v>
      </c>
      <c r="T55" s="482">
        <v>0</v>
      </c>
      <c r="U55" s="475">
        <v>0</v>
      </c>
      <c r="V55" s="475">
        <v>0</v>
      </c>
      <c r="W55" s="482">
        <v>0</v>
      </c>
      <c r="X55" s="475">
        <v>0</v>
      </c>
      <c r="Y55" s="475">
        <v>0</v>
      </c>
      <c r="Z55" s="482">
        <v>0</v>
      </c>
    </row>
    <row r="56" spans="1:26" ht="13.5" customHeight="1">
      <c r="A56" s="792" t="s">
        <v>555</v>
      </c>
      <c r="B56" s="793"/>
      <c r="C56" s="475">
        <v>9999219.5470000003</v>
      </c>
      <c r="D56" s="475">
        <v>9759736.3990000002</v>
      </c>
      <c r="E56" s="476">
        <v>0.97599999999999998</v>
      </c>
      <c r="F56" s="475">
        <v>9999219.5470000003</v>
      </c>
      <c r="G56" s="475">
        <v>9759738.8990000002</v>
      </c>
      <c r="H56" s="476">
        <v>0.97599999999999998</v>
      </c>
      <c r="I56" s="475">
        <v>9999111.6989999991</v>
      </c>
      <c r="J56" s="475">
        <v>9759762.1889999993</v>
      </c>
      <c r="K56" s="476">
        <v>0.97599999999999998</v>
      </c>
      <c r="L56" s="475">
        <v>107.848</v>
      </c>
      <c r="M56" s="475">
        <v>-23.29</v>
      </c>
      <c r="N56" s="476">
        <v>0</v>
      </c>
      <c r="O56" s="475">
        <v>0</v>
      </c>
      <c r="P56" s="475">
        <v>-2.5</v>
      </c>
      <c r="Q56" s="477">
        <v>0</v>
      </c>
      <c r="R56" s="475">
        <v>2.5470000000000002</v>
      </c>
      <c r="S56" s="475">
        <v>0.89200000000000002</v>
      </c>
      <c r="T56" s="476">
        <v>0.35</v>
      </c>
      <c r="U56" s="475">
        <v>1444914.199</v>
      </c>
      <c r="V56" s="475">
        <v>1414206.7960000001</v>
      </c>
      <c r="W56" s="476">
        <v>0.97899999999999998</v>
      </c>
      <c r="X56" s="475">
        <v>608.87</v>
      </c>
      <c r="Y56" s="475">
        <v>608.87</v>
      </c>
      <c r="Z56" s="477">
        <v>1</v>
      </c>
    </row>
    <row r="57" spans="1:26" ht="13.5" customHeight="1">
      <c r="A57" s="792" t="s">
        <v>413</v>
      </c>
      <c r="B57" s="793"/>
      <c r="C57" s="475">
        <v>457020.00400000002</v>
      </c>
      <c r="D57" s="475">
        <v>451056.58799999999</v>
      </c>
      <c r="E57" s="476">
        <v>0.98699999999999999</v>
      </c>
      <c r="F57" s="475">
        <v>430347.75099999999</v>
      </c>
      <c r="G57" s="475">
        <v>424729.58600000001</v>
      </c>
      <c r="H57" s="476">
        <v>0.98699999999999999</v>
      </c>
      <c r="I57" s="475">
        <v>242503.49799999999</v>
      </c>
      <c r="J57" s="475">
        <v>239023.27100000001</v>
      </c>
      <c r="K57" s="476">
        <v>0.98599999999999999</v>
      </c>
      <c r="L57" s="475">
        <v>187844.253</v>
      </c>
      <c r="M57" s="475">
        <v>185706.315</v>
      </c>
      <c r="N57" s="476">
        <v>0.98899999999999999</v>
      </c>
      <c r="O57" s="475">
        <v>26672.253000000001</v>
      </c>
      <c r="P57" s="475">
        <v>26327.002</v>
      </c>
      <c r="Q57" s="477">
        <v>0.98699999999999999</v>
      </c>
      <c r="R57" s="475">
        <v>135455.234</v>
      </c>
      <c r="S57" s="475">
        <v>134482.69399999999</v>
      </c>
      <c r="T57" s="476">
        <v>0.99299999999999999</v>
      </c>
      <c r="U57" s="475">
        <v>114236.774</v>
      </c>
      <c r="V57" s="475">
        <v>112929.266</v>
      </c>
      <c r="W57" s="476">
        <v>0.98899999999999999</v>
      </c>
      <c r="X57" s="475">
        <v>37495.61</v>
      </c>
      <c r="Y57" s="475">
        <v>37284.129999999997</v>
      </c>
      <c r="Z57" s="477">
        <v>0.99399999999999999</v>
      </c>
    </row>
    <row r="58" spans="1:26" ht="13.5" customHeight="1">
      <c r="A58" s="814" t="s">
        <v>404</v>
      </c>
      <c r="B58" s="204" t="s">
        <v>394</v>
      </c>
      <c r="C58" s="478">
        <v>70440.648000000001</v>
      </c>
      <c r="D58" s="478">
        <v>67820.091</v>
      </c>
      <c r="E58" s="479">
        <v>0.96299999999999997</v>
      </c>
      <c r="F58" s="478">
        <v>70439.595000000001</v>
      </c>
      <c r="G58" s="478">
        <v>67819.038</v>
      </c>
      <c r="H58" s="479">
        <v>0.96299999999999997</v>
      </c>
      <c r="I58" s="478">
        <v>15725.949000000001</v>
      </c>
      <c r="J58" s="478">
        <v>14295.352999999999</v>
      </c>
      <c r="K58" s="479">
        <v>0.90900000000000003</v>
      </c>
      <c r="L58" s="478">
        <v>54713.646000000001</v>
      </c>
      <c r="M58" s="478">
        <v>53523.684999999998</v>
      </c>
      <c r="N58" s="479">
        <v>0.97799999999999998</v>
      </c>
      <c r="O58" s="478">
        <v>1.0529999999999999</v>
      </c>
      <c r="P58" s="478">
        <v>1.0529999999999999</v>
      </c>
      <c r="Q58" s="480">
        <v>1</v>
      </c>
      <c r="R58" s="478">
        <v>32330.04</v>
      </c>
      <c r="S58" s="478">
        <v>31692.498</v>
      </c>
      <c r="T58" s="479">
        <v>0.98</v>
      </c>
      <c r="U58" s="478">
        <v>26.3</v>
      </c>
      <c r="V58" s="478">
        <v>26.3</v>
      </c>
      <c r="W58" s="479">
        <v>1</v>
      </c>
      <c r="X58" s="478">
        <v>0</v>
      </c>
      <c r="Y58" s="478">
        <v>0</v>
      </c>
      <c r="Z58" s="480">
        <v>0</v>
      </c>
    </row>
    <row r="59" spans="1:26" ht="13.5" customHeight="1">
      <c r="A59" s="816"/>
      <c r="B59" s="205" t="s">
        <v>395</v>
      </c>
      <c r="C59" s="465">
        <v>288737.78599999996</v>
      </c>
      <c r="D59" s="465">
        <v>278848.15900000004</v>
      </c>
      <c r="E59" s="468">
        <v>0.96599999999999997</v>
      </c>
      <c r="F59" s="465">
        <v>288669.80099999998</v>
      </c>
      <c r="G59" s="465">
        <v>278780.40000000002</v>
      </c>
      <c r="H59" s="468">
        <v>0.96599999999999997</v>
      </c>
      <c r="I59" s="465">
        <v>288658.46999999997</v>
      </c>
      <c r="J59" s="465">
        <v>278769.06900000002</v>
      </c>
      <c r="K59" s="468">
        <v>0.96599999999999997</v>
      </c>
      <c r="L59" s="465">
        <v>11.331</v>
      </c>
      <c r="M59" s="465">
        <v>11.331</v>
      </c>
      <c r="N59" s="468">
        <v>1</v>
      </c>
      <c r="O59" s="465">
        <v>67.984999999999999</v>
      </c>
      <c r="P59" s="465">
        <v>67.759</v>
      </c>
      <c r="Q59" s="467">
        <v>0.997</v>
      </c>
      <c r="R59" s="465">
        <v>1.891</v>
      </c>
      <c r="S59" s="465">
        <v>1.425</v>
      </c>
      <c r="T59" s="468">
        <v>0.754</v>
      </c>
      <c r="U59" s="465">
        <v>204580.09299999999</v>
      </c>
      <c r="V59" s="465">
        <v>198895.122</v>
      </c>
      <c r="W59" s="468">
        <v>0.97199999999999998</v>
      </c>
      <c r="X59" s="465">
        <v>0</v>
      </c>
      <c r="Y59" s="465">
        <v>0</v>
      </c>
      <c r="Z59" s="467">
        <v>0</v>
      </c>
    </row>
    <row r="60" spans="1:26" ht="13.5" customHeight="1">
      <c r="A60" s="816"/>
      <c r="B60" s="703" t="s">
        <v>558</v>
      </c>
      <c r="C60" s="465">
        <v>14596.870999999999</v>
      </c>
      <c r="D60" s="465">
        <v>14508.074000000001</v>
      </c>
      <c r="E60" s="468">
        <v>0.99399999999999999</v>
      </c>
      <c r="F60" s="465">
        <v>14596.870999999999</v>
      </c>
      <c r="G60" s="465">
        <v>14508.074000000001</v>
      </c>
      <c r="H60" s="468">
        <v>0.99399999999999999</v>
      </c>
      <c r="I60" s="465">
        <v>14596.870999999999</v>
      </c>
      <c r="J60" s="465">
        <v>14508.074000000001</v>
      </c>
      <c r="K60" s="468">
        <v>0.99399999999999999</v>
      </c>
      <c r="L60" s="465">
        <v>0</v>
      </c>
      <c r="M60" s="465">
        <v>0</v>
      </c>
      <c r="N60" s="468">
        <v>0</v>
      </c>
      <c r="O60" s="465">
        <v>0</v>
      </c>
      <c r="P60" s="465">
        <v>0</v>
      </c>
      <c r="Q60" s="467">
        <v>0</v>
      </c>
      <c r="R60" s="465">
        <v>0</v>
      </c>
      <c r="S60" s="465">
        <v>0</v>
      </c>
      <c r="T60" s="468">
        <v>0</v>
      </c>
      <c r="U60" s="465">
        <v>5321.3040000000001</v>
      </c>
      <c r="V60" s="465">
        <v>5321.3040000000001</v>
      </c>
      <c r="W60" s="468">
        <v>1</v>
      </c>
      <c r="X60" s="465">
        <v>0</v>
      </c>
      <c r="Y60" s="465">
        <v>0</v>
      </c>
      <c r="Z60" s="467">
        <v>0</v>
      </c>
    </row>
    <row r="61" spans="1:26" ht="13.5" customHeight="1">
      <c r="A61" s="815"/>
      <c r="B61" s="216" t="s">
        <v>559</v>
      </c>
      <c r="C61" s="470">
        <v>268.65300000000002</v>
      </c>
      <c r="D61" s="470">
        <v>268.51600000000002</v>
      </c>
      <c r="E61" s="483">
        <v>0.999</v>
      </c>
      <c r="F61" s="470">
        <v>268.65300000000002</v>
      </c>
      <c r="G61" s="470">
        <v>268.51600000000002</v>
      </c>
      <c r="H61" s="483">
        <v>0.999</v>
      </c>
      <c r="I61" s="470">
        <v>268.65300000000002</v>
      </c>
      <c r="J61" s="470">
        <v>268.51600000000002</v>
      </c>
      <c r="K61" s="483">
        <v>0.999</v>
      </c>
      <c r="L61" s="470">
        <v>0</v>
      </c>
      <c r="M61" s="470">
        <v>0</v>
      </c>
      <c r="N61" s="483">
        <v>0</v>
      </c>
      <c r="O61" s="470">
        <v>0</v>
      </c>
      <c r="P61" s="470">
        <v>0</v>
      </c>
      <c r="Q61" s="483">
        <v>0</v>
      </c>
      <c r="R61" s="470">
        <v>0</v>
      </c>
      <c r="S61" s="470">
        <v>0</v>
      </c>
      <c r="T61" s="483">
        <v>0</v>
      </c>
      <c r="U61" s="470">
        <v>76.629000000000005</v>
      </c>
      <c r="V61" s="470">
        <v>76.629000000000005</v>
      </c>
      <c r="W61" s="483">
        <v>1</v>
      </c>
      <c r="X61" s="470">
        <v>0</v>
      </c>
      <c r="Y61" s="470">
        <v>0</v>
      </c>
      <c r="Z61" s="483">
        <v>0</v>
      </c>
    </row>
    <row r="62" spans="1:26" ht="13.5" customHeight="1">
      <c r="A62" s="792" t="s">
        <v>190</v>
      </c>
      <c r="B62" s="793"/>
      <c r="C62" s="475">
        <v>1610283.291</v>
      </c>
      <c r="D62" s="475">
        <v>1560698.4979999999</v>
      </c>
      <c r="E62" s="482">
        <v>0.96899999999999997</v>
      </c>
      <c r="F62" s="475">
        <v>1610283.291</v>
      </c>
      <c r="G62" s="475">
        <v>1560698.4979999999</v>
      </c>
      <c r="H62" s="482">
        <v>0.96899999999999997</v>
      </c>
      <c r="I62" s="475">
        <v>1485597.628</v>
      </c>
      <c r="J62" s="475">
        <v>1443586.6669999999</v>
      </c>
      <c r="K62" s="482">
        <v>0.97199999999999998</v>
      </c>
      <c r="L62" s="475">
        <v>124685.663</v>
      </c>
      <c r="M62" s="475">
        <v>117111.83100000001</v>
      </c>
      <c r="N62" s="482">
        <v>0.93899999999999995</v>
      </c>
      <c r="O62" s="475">
        <v>0</v>
      </c>
      <c r="P62" s="475">
        <v>0</v>
      </c>
      <c r="Q62" s="482">
        <v>0</v>
      </c>
      <c r="R62" s="475">
        <v>6157.0749999999998</v>
      </c>
      <c r="S62" s="475">
        <v>6129.6170000000002</v>
      </c>
      <c r="T62" s="482">
        <v>0.996</v>
      </c>
      <c r="U62" s="475">
        <v>1.28</v>
      </c>
      <c r="V62" s="475">
        <v>1.28</v>
      </c>
      <c r="W62" s="482">
        <v>1</v>
      </c>
      <c r="X62" s="475">
        <v>168495.92</v>
      </c>
      <c r="Y62" s="475">
        <v>164606.35999999999</v>
      </c>
      <c r="Z62" s="482">
        <v>0.97699999999999998</v>
      </c>
    </row>
    <row r="63" spans="1:26" ht="13.5" customHeight="1">
      <c r="A63" s="792" t="s">
        <v>705</v>
      </c>
      <c r="B63" s="793"/>
      <c r="C63" s="475">
        <v>1345120.2819999999</v>
      </c>
      <c r="D63" s="475">
        <v>1329957.351</v>
      </c>
      <c r="E63" s="482">
        <v>0.98899999999999999</v>
      </c>
      <c r="F63" s="475">
        <v>1345094.18</v>
      </c>
      <c r="G63" s="475">
        <v>1329931.2490000001</v>
      </c>
      <c r="H63" s="482">
        <v>0.98899999999999999</v>
      </c>
      <c r="I63" s="475">
        <v>114725.04</v>
      </c>
      <c r="J63" s="475">
        <v>111613.76700000001</v>
      </c>
      <c r="K63" s="482">
        <v>0.97299999999999998</v>
      </c>
      <c r="L63" s="475">
        <v>1230369.1399999999</v>
      </c>
      <c r="M63" s="475">
        <v>1218317.4820000001</v>
      </c>
      <c r="N63" s="482">
        <v>0.99</v>
      </c>
      <c r="O63" s="475">
        <v>26.102</v>
      </c>
      <c r="P63" s="475">
        <v>26.102</v>
      </c>
      <c r="Q63" s="482">
        <v>1</v>
      </c>
      <c r="R63" s="475">
        <v>2688381.861</v>
      </c>
      <c r="S63" s="475">
        <v>2659618.5830000001</v>
      </c>
      <c r="T63" s="482">
        <v>0.98899999999999999</v>
      </c>
      <c r="U63" s="475">
        <v>24.228000000000002</v>
      </c>
      <c r="V63" s="475">
        <v>24.228000000000002</v>
      </c>
      <c r="W63" s="484">
        <v>1</v>
      </c>
      <c r="X63" s="475">
        <v>348.35</v>
      </c>
      <c r="Y63" s="475">
        <v>348.35</v>
      </c>
      <c r="Z63" s="482">
        <v>1</v>
      </c>
    </row>
    <row r="64" spans="1:26" ht="13.5" customHeight="1">
      <c r="A64" s="792" t="s">
        <v>557</v>
      </c>
      <c r="B64" s="793"/>
      <c r="C64" s="475">
        <v>0</v>
      </c>
      <c r="D64" s="475">
        <v>0</v>
      </c>
      <c r="E64" s="482">
        <v>0</v>
      </c>
      <c r="F64" s="475">
        <v>0</v>
      </c>
      <c r="G64" s="475">
        <v>0</v>
      </c>
      <c r="H64" s="482">
        <v>0</v>
      </c>
      <c r="I64" s="475">
        <v>0</v>
      </c>
      <c r="J64" s="475">
        <v>0</v>
      </c>
      <c r="K64" s="482">
        <v>0</v>
      </c>
      <c r="L64" s="475">
        <v>0</v>
      </c>
      <c r="M64" s="475">
        <v>0</v>
      </c>
      <c r="N64" s="482">
        <v>0</v>
      </c>
      <c r="O64" s="475">
        <v>0</v>
      </c>
      <c r="P64" s="475">
        <v>0</v>
      </c>
      <c r="Q64" s="482">
        <v>0</v>
      </c>
      <c r="R64" s="475">
        <v>0</v>
      </c>
      <c r="S64" s="475">
        <v>0</v>
      </c>
      <c r="T64" s="482">
        <v>0</v>
      </c>
      <c r="U64" s="475">
        <v>0</v>
      </c>
      <c r="V64" s="475">
        <v>0</v>
      </c>
      <c r="W64" s="482">
        <v>0</v>
      </c>
      <c r="X64" s="475">
        <v>0</v>
      </c>
      <c r="Y64" s="475">
        <v>0</v>
      </c>
      <c r="Z64" s="482">
        <v>0</v>
      </c>
    </row>
    <row r="65" spans="1:26" ht="13.5" customHeight="1">
      <c r="A65" s="791" t="s">
        <v>214</v>
      </c>
      <c r="B65" s="791"/>
      <c r="C65" s="475">
        <v>3997093.8420000002</v>
      </c>
      <c r="D65" s="475">
        <v>3941233.6700000004</v>
      </c>
      <c r="E65" s="476">
        <v>0.98599999999999999</v>
      </c>
      <c r="F65" s="475">
        <v>3992118.9720000001</v>
      </c>
      <c r="G65" s="475">
        <v>3936274.9330000002</v>
      </c>
      <c r="H65" s="476">
        <v>0.98599999999999999</v>
      </c>
      <c r="I65" s="475">
        <v>340435.05099999998</v>
      </c>
      <c r="J65" s="475">
        <v>333770.03499999997</v>
      </c>
      <c r="K65" s="476">
        <v>0.98</v>
      </c>
      <c r="L65" s="475">
        <v>3651683.9210000001</v>
      </c>
      <c r="M65" s="475">
        <v>3602504.898</v>
      </c>
      <c r="N65" s="476">
        <v>0.98699999999999999</v>
      </c>
      <c r="O65" s="475">
        <v>4974.87</v>
      </c>
      <c r="P65" s="475">
        <v>4958.7370000000001</v>
      </c>
      <c r="Q65" s="477">
        <v>0.997</v>
      </c>
      <c r="R65" s="475">
        <v>2189760.645</v>
      </c>
      <c r="S65" s="475">
        <v>2166222.1379999998</v>
      </c>
      <c r="T65" s="476">
        <v>0.98899999999999999</v>
      </c>
      <c r="U65" s="475">
        <v>84731.471000000005</v>
      </c>
      <c r="V65" s="475">
        <v>83726.148000000001</v>
      </c>
      <c r="W65" s="476">
        <v>0.98799999999999999</v>
      </c>
      <c r="X65" s="475">
        <v>33338.46</v>
      </c>
      <c r="Y65" s="475">
        <v>32374.12</v>
      </c>
      <c r="Z65" s="477">
        <v>0.97099999999999997</v>
      </c>
    </row>
    <row r="66" spans="1:26" ht="13.5" customHeight="1">
      <c r="A66" s="791" t="s">
        <v>556</v>
      </c>
      <c r="B66" s="791"/>
      <c r="C66" s="475">
        <v>17241541.092</v>
      </c>
      <c r="D66" s="475">
        <v>16745406.462000001</v>
      </c>
      <c r="E66" s="476">
        <v>0.97099999999999997</v>
      </c>
      <c r="F66" s="475">
        <v>17223877.708999999</v>
      </c>
      <c r="G66" s="475">
        <v>16727945.413000001</v>
      </c>
      <c r="H66" s="476">
        <v>0.97099999999999997</v>
      </c>
      <c r="I66" s="475">
        <v>10342182.464</v>
      </c>
      <c r="J66" s="475">
        <v>9943334.943</v>
      </c>
      <c r="K66" s="476">
        <v>0.96099999999999997</v>
      </c>
      <c r="L66" s="475">
        <v>6881695.2450000001</v>
      </c>
      <c r="M66" s="475">
        <v>6784610.4699999997</v>
      </c>
      <c r="N66" s="476">
        <v>0.98599999999999999</v>
      </c>
      <c r="O66" s="475">
        <v>17663.383000000002</v>
      </c>
      <c r="P66" s="475">
        <v>17461.048999999999</v>
      </c>
      <c r="Q66" s="477">
        <v>0.98899999999999999</v>
      </c>
      <c r="R66" s="475">
        <v>4248634.398</v>
      </c>
      <c r="S66" s="475">
        <v>4197545.4280000003</v>
      </c>
      <c r="T66" s="476">
        <v>0.98799999999999999</v>
      </c>
      <c r="U66" s="475">
        <v>1406211.0689999999</v>
      </c>
      <c r="V66" s="475">
        <v>1353896.3330000001</v>
      </c>
      <c r="W66" s="476">
        <v>0.96299999999999997</v>
      </c>
      <c r="X66" s="475">
        <v>6880505.4699999997</v>
      </c>
      <c r="Y66" s="475">
        <v>6767889.7050000001</v>
      </c>
      <c r="Z66" s="477">
        <v>0.98399999999999999</v>
      </c>
    </row>
    <row r="67" spans="1:26" ht="13.5" customHeight="1">
      <c r="A67" s="791" t="s">
        <v>215</v>
      </c>
      <c r="B67" s="791"/>
      <c r="C67" s="475">
        <v>1539021.334</v>
      </c>
      <c r="D67" s="475">
        <v>1515502.564</v>
      </c>
      <c r="E67" s="476">
        <v>0.98499999999999999</v>
      </c>
      <c r="F67" s="475">
        <v>1490481.047</v>
      </c>
      <c r="G67" s="475">
        <v>1467332.1270000001</v>
      </c>
      <c r="H67" s="476">
        <v>0.98399999999999999</v>
      </c>
      <c r="I67" s="475">
        <v>1197623.693</v>
      </c>
      <c r="J67" s="475">
        <v>1176729.2790000001</v>
      </c>
      <c r="K67" s="476">
        <v>0.98299999999999998</v>
      </c>
      <c r="L67" s="475">
        <v>292857.35399999999</v>
      </c>
      <c r="M67" s="475">
        <v>290602.848</v>
      </c>
      <c r="N67" s="476">
        <v>0.99199999999999999</v>
      </c>
      <c r="O67" s="475">
        <v>48540.286999999997</v>
      </c>
      <c r="P67" s="475">
        <v>48170.436999999998</v>
      </c>
      <c r="Q67" s="477">
        <v>0.99199999999999999</v>
      </c>
      <c r="R67" s="475">
        <v>220058.48199999999</v>
      </c>
      <c r="S67" s="475">
        <v>218798.378</v>
      </c>
      <c r="T67" s="476">
        <v>0.99399999999999999</v>
      </c>
      <c r="U67" s="475">
        <v>685096.19900000002</v>
      </c>
      <c r="V67" s="475">
        <v>673852.946</v>
      </c>
      <c r="W67" s="476">
        <v>0.98399999999999999</v>
      </c>
      <c r="X67" s="475">
        <v>21551.1</v>
      </c>
      <c r="Y67" s="475">
        <v>21174.84</v>
      </c>
      <c r="Z67" s="477">
        <v>0.98299999999999998</v>
      </c>
    </row>
    <row r="68" spans="1:26" ht="13.5" customHeight="1">
      <c r="A68" s="792" t="s">
        <v>166</v>
      </c>
      <c r="B68" s="793"/>
      <c r="C68" s="475">
        <v>34512556.958999999</v>
      </c>
      <c r="D68" s="475">
        <v>33928556.975000001</v>
      </c>
      <c r="E68" s="476">
        <v>0.98299999999999998</v>
      </c>
      <c r="F68" s="475">
        <v>34479250.964000002</v>
      </c>
      <c r="G68" s="475">
        <v>33896511.039999999</v>
      </c>
      <c r="H68" s="476">
        <v>0.98299999999999998</v>
      </c>
      <c r="I68" s="475">
        <v>11997703.525</v>
      </c>
      <c r="J68" s="475">
        <v>11652980.960000001</v>
      </c>
      <c r="K68" s="476">
        <v>0.97099999999999997</v>
      </c>
      <c r="L68" s="475">
        <v>22481547.438999999</v>
      </c>
      <c r="M68" s="475">
        <v>22243530.079999998</v>
      </c>
      <c r="N68" s="476">
        <v>0.98899999999999999</v>
      </c>
      <c r="O68" s="475">
        <v>33305.995000000003</v>
      </c>
      <c r="P68" s="475">
        <v>32045.935000000001</v>
      </c>
      <c r="Q68" s="477">
        <v>0.96199999999999997</v>
      </c>
      <c r="R68" s="475">
        <v>18035817.377</v>
      </c>
      <c r="S68" s="475">
        <v>17836286.074999999</v>
      </c>
      <c r="T68" s="476">
        <v>0.98899999999999999</v>
      </c>
      <c r="U68" s="475">
        <v>533148.95499999996</v>
      </c>
      <c r="V68" s="475">
        <v>524647.76500000001</v>
      </c>
      <c r="W68" s="476">
        <v>0.98399999999999999</v>
      </c>
      <c r="X68" s="475">
        <v>13230029.800000001</v>
      </c>
      <c r="Y68" s="475">
        <v>12813395.08</v>
      </c>
      <c r="Z68" s="477">
        <v>0.96899999999999997</v>
      </c>
    </row>
    <row r="69" spans="1:26" ht="13.5" customHeight="1">
      <c r="A69" s="792" t="s">
        <v>152</v>
      </c>
      <c r="B69" s="793"/>
      <c r="C69" s="475">
        <v>29497.166000000001</v>
      </c>
      <c r="D69" s="475">
        <v>27243.138999999999</v>
      </c>
      <c r="E69" s="476">
        <v>0.92400000000000004</v>
      </c>
      <c r="F69" s="475">
        <v>29497.166000000001</v>
      </c>
      <c r="G69" s="475">
        <v>27243.138999999999</v>
      </c>
      <c r="H69" s="476">
        <v>0.92400000000000004</v>
      </c>
      <c r="I69" s="475">
        <v>76.965000000000003</v>
      </c>
      <c r="J69" s="475">
        <v>12.106</v>
      </c>
      <c r="K69" s="476">
        <v>0.157</v>
      </c>
      <c r="L69" s="475">
        <v>29420.201000000001</v>
      </c>
      <c r="M69" s="475">
        <v>27231.032999999999</v>
      </c>
      <c r="N69" s="476">
        <v>0.92600000000000005</v>
      </c>
      <c r="O69" s="475">
        <v>0</v>
      </c>
      <c r="P69" s="475">
        <v>0</v>
      </c>
      <c r="Q69" s="477">
        <v>0</v>
      </c>
      <c r="R69" s="475">
        <v>6.8319999999999999</v>
      </c>
      <c r="S69" s="475">
        <v>-1.206</v>
      </c>
      <c r="T69" s="476">
        <v>0</v>
      </c>
      <c r="U69" s="475">
        <v>0</v>
      </c>
      <c r="V69" s="475">
        <v>0</v>
      </c>
      <c r="W69" s="476">
        <v>0</v>
      </c>
      <c r="X69" s="475">
        <v>0</v>
      </c>
      <c r="Y69" s="475">
        <v>0</v>
      </c>
      <c r="Z69" s="477">
        <v>0</v>
      </c>
    </row>
    <row r="70" spans="1:26" ht="13.5" customHeight="1">
      <c r="A70" s="792" t="s">
        <v>192</v>
      </c>
      <c r="B70" s="793"/>
      <c r="C70" s="475">
        <v>94438.703000000009</v>
      </c>
      <c r="D70" s="475">
        <v>91986.650999999998</v>
      </c>
      <c r="E70" s="476">
        <v>0.97399999999999998</v>
      </c>
      <c r="F70" s="475">
        <v>94422.498000000007</v>
      </c>
      <c r="G70" s="475">
        <v>91971.039000000004</v>
      </c>
      <c r="H70" s="476">
        <v>0.97399999999999998</v>
      </c>
      <c r="I70" s="475">
        <v>38968.934000000001</v>
      </c>
      <c r="J70" s="475">
        <v>37046.841</v>
      </c>
      <c r="K70" s="476">
        <v>0.95099999999999996</v>
      </c>
      <c r="L70" s="475">
        <v>55453.563999999998</v>
      </c>
      <c r="M70" s="475">
        <v>54924.197999999997</v>
      </c>
      <c r="N70" s="476">
        <v>0.99</v>
      </c>
      <c r="O70" s="475">
        <v>16.204999999999998</v>
      </c>
      <c r="P70" s="475">
        <v>15.612</v>
      </c>
      <c r="Q70" s="477">
        <v>0.96299999999999997</v>
      </c>
      <c r="R70" s="475">
        <v>4021.5450000000001</v>
      </c>
      <c r="S70" s="475">
        <v>3954.1129999999998</v>
      </c>
      <c r="T70" s="476">
        <v>0.98299999999999998</v>
      </c>
      <c r="U70" s="475">
        <v>9787.5349999999999</v>
      </c>
      <c r="V70" s="475">
        <v>9290.4989999999998</v>
      </c>
      <c r="W70" s="476">
        <v>0.94899999999999995</v>
      </c>
      <c r="X70" s="475">
        <v>11198.09</v>
      </c>
      <c r="Y70" s="475">
        <v>11093.92</v>
      </c>
      <c r="Z70" s="477">
        <v>0.99099999999999999</v>
      </c>
    </row>
    <row r="71" spans="1:26" ht="13.5" customHeight="1">
      <c r="A71" s="791" t="s">
        <v>680</v>
      </c>
      <c r="B71" s="791"/>
      <c r="C71" s="475">
        <v>132297031.697</v>
      </c>
      <c r="D71" s="475">
        <v>130950393.08499999</v>
      </c>
      <c r="E71" s="476">
        <v>0.99</v>
      </c>
      <c r="F71" s="475">
        <v>115868284.808</v>
      </c>
      <c r="G71" s="475">
        <v>114596218.50399999</v>
      </c>
      <c r="H71" s="476">
        <v>0.98899999999999999</v>
      </c>
      <c r="I71" s="475">
        <v>36925678.675999999</v>
      </c>
      <c r="J71" s="475">
        <v>36166835.082999997</v>
      </c>
      <c r="K71" s="476">
        <v>0.97899999999999998</v>
      </c>
      <c r="L71" s="475">
        <v>78942606.131999999</v>
      </c>
      <c r="M71" s="475">
        <v>78429383.421000004</v>
      </c>
      <c r="N71" s="476">
        <v>0.99299999999999999</v>
      </c>
      <c r="O71" s="475">
        <v>16428746.889</v>
      </c>
      <c r="P71" s="475">
        <v>16354174.581</v>
      </c>
      <c r="Q71" s="477">
        <v>0.995</v>
      </c>
      <c r="R71" s="475">
        <v>34637724.365999997</v>
      </c>
      <c r="S71" s="475">
        <v>34448047.392999999</v>
      </c>
      <c r="T71" s="476">
        <v>0.995</v>
      </c>
      <c r="U71" s="475">
        <v>1036453.942</v>
      </c>
      <c r="V71" s="475">
        <v>1019355.461</v>
      </c>
      <c r="W71" s="476">
        <v>0.98399999999999999</v>
      </c>
      <c r="X71" s="475">
        <v>11568423.765000001</v>
      </c>
      <c r="Y71" s="475">
        <v>11263592.914999999</v>
      </c>
      <c r="Z71" s="477">
        <v>0.97399999999999998</v>
      </c>
    </row>
    <row r="72" spans="1:26">
      <c r="C72" s="261" t="s">
        <v>425</v>
      </c>
      <c r="F72" s="261"/>
      <c r="P72" s="186"/>
      <c r="Q72" s="186"/>
    </row>
    <row r="73" spans="1:26">
      <c r="C73" s="261" t="s">
        <v>469</v>
      </c>
    </row>
    <row r="75" spans="1:26">
      <c r="C75" s="388"/>
      <c r="D75" s="388"/>
    </row>
  </sheetData>
  <customSheetViews>
    <customSheetView guid="{6F28069D-A7F4-41D2-AA1B-4487F97E36F1}" showPageBreaks="1" fitToPage="1" printArea="1" showRuler="0" topLeftCell="Q1">
      <selection activeCell="G74" sqref="G74"/>
      <pageMargins left="0.78740157480314965" right="0.39370078740157483" top="0" bottom="0" header="0.31496062992125984" footer="0.51181102362204722"/>
      <pageSetup paperSize="8" scale="88" fitToWidth="2" orientation="landscape" horizontalDpi="4294967292" r:id="rId1"/>
      <headerFooter alignWithMargins="0"/>
    </customSheetView>
  </customSheetViews>
  <mergeCells count="35">
    <mergeCell ref="X3:Z4"/>
    <mergeCell ref="A58:A61"/>
    <mergeCell ref="F4:H4"/>
    <mergeCell ref="A3:B5"/>
    <mergeCell ref="O3:Q4"/>
    <mergeCell ref="R3:T4"/>
    <mergeCell ref="U3:W4"/>
    <mergeCell ref="F3:N3"/>
    <mergeCell ref="I4:K4"/>
    <mergeCell ref="A22:A27"/>
    <mergeCell ref="A28:A33"/>
    <mergeCell ref="A34:A39"/>
    <mergeCell ref="L4:N4"/>
    <mergeCell ref="A45:B45"/>
    <mergeCell ref="A56:B56"/>
    <mergeCell ref="C3:E4"/>
    <mergeCell ref="A43:B43"/>
    <mergeCell ref="A44:B44"/>
    <mergeCell ref="A10:A15"/>
    <mergeCell ref="A16:A21"/>
    <mergeCell ref="A50:A51"/>
    <mergeCell ref="A52:A53"/>
    <mergeCell ref="A63:B63"/>
    <mergeCell ref="A62:B62"/>
    <mergeCell ref="A46:A49"/>
    <mergeCell ref="A71:B71"/>
    <mergeCell ref="A65:B65"/>
    <mergeCell ref="A66:B66"/>
    <mergeCell ref="A64:B64"/>
    <mergeCell ref="A67:B67"/>
    <mergeCell ref="A70:B70"/>
    <mergeCell ref="A69:B69"/>
    <mergeCell ref="A68:B68"/>
    <mergeCell ref="A55:B55"/>
    <mergeCell ref="A57:B57"/>
  </mergeCells>
  <phoneticPr fontId="2"/>
  <pageMargins left="0.78740157480314965" right="0.39370078740157483" top="0.59055118110236227" bottom="0" header="0.31496062992125984" footer="0.51181102362204722"/>
  <pageSetup paperSize="8" scale="87" fitToWidth="2" orientation="landscape" r:id="rId2"/>
  <headerFooter alignWithMargins="0"/>
  <colBreaks count="1" manualBreakCount="1">
    <brk id="17" max="7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AE57"/>
  <sheetViews>
    <sheetView workbookViewId="0">
      <pane xSplit="1" ySplit="9" topLeftCell="B10" activePane="bottomRight" state="frozen"/>
      <selection sqref="A1:R1"/>
      <selection pane="topRight" sqref="A1:R1"/>
      <selection pane="bottomLeft" sqref="A1:R1"/>
      <selection pane="bottomRight"/>
    </sheetView>
  </sheetViews>
  <sheetFormatPr defaultColWidth="9" defaultRowHeight="13.2"/>
  <cols>
    <col min="1" max="1" width="14.88671875" style="187" customWidth="1"/>
    <col min="2" max="2" width="14.77734375" style="313" customWidth="1"/>
    <col min="3" max="3" width="16.109375" style="313" bestFit="1" customWidth="1"/>
    <col min="4" max="4" width="7.44140625" style="313" bestFit="1" customWidth="1"/>
    <col min="5" max="5" width="13.88671875" style="313" customWidth="1"/>
    <col min="6" max="6" width="13.88671875" style="313" bestFit="1" customWidth="1"/>
    <col min="7" max="7" width="7.44140625" style="313" bestFit="1" customWidth="1"/>
    <col min="8" max="9" width="13.88671875" style="313" bestFit="1" customWidth="1"/>
    <col min="10" max="10" width="7.44140625" style="313" bestFit="1" customWidth="1"/>
    <col min="11" max="12" width="13.88671875" style="313" bestFit="1" customWidth="1"/>
    <col min="13" max="13" width="7.44140625" style="313" customWidth="1"/>
    <col min="14" max="15" width="13.88671875" style="313" bestFit="1" customWidth="1"/>
    <col min="16" max="16" width="7.44140625" style="313" customWidth="1"/>
    <col min="17" max="18" width="13.88671875" style="313" bestFit="1" customWidth="1"/>
    <col min="19" max="19" width="7.44140625" style="313" bestFit="1" customWidth="1"/>
    <col min="20" max="21" width="13.88671875" style="313" bestFit="1" customWidth="1"/>
    <col min="22" max="22" width="7.44140625" style="313" bestFit="1" customWidth="1"/>
    <col min="23" max="24" width="13.88671875" style="313" bestFit="1" customWidth="1"/>
    <col min="25" max="25" width="7.44140625" style="313" bestFit="1" customWidth="1"/>
    <col min="26" max="27" width="11.6640625" style="313" bestFit="1" customWidth="1"/>
    <col min="28" max="28" width="7.44140625" style="313" customWidth="1"/>
    <col min="29" max="30" width="13.88671875" style="313" bestFit="1" customWidth="1"/>
    <col min="31" max="31" width="7.44140625" style="313" customWidth="1"/>
    <col min="32" max="16384" width="9" style="313"/>
  </cols>
  <sheetData>
    <row r="1" spans="1:31" ht="19.2">
      <c r="B1" s="453" t="s">
        <v>139</v>
      </c>
      <c r="C1" s="454"/>
      <c r="D1" s="454"/>
      <c r="E1" s="454"/>
      <c r="F1" s="454"/>
      <c r="G1" s="454"/>
      <c r="H1" s="454"/>
      <c r="I1" s="454"/>
      <c r="J1" s="454"/>
      <c r="K1" s="454"/>
      <c r="L1" s="454"/>
      <c r="M1" s="454"/>
      <c r="N1" s="454"/>
      <c r="O1" s="454"/>
      <c r="Q1" s="453" t="s">
        <v>140</v>
      </c>
      <c r="R1" s="454"/>
      <c r="S1" s="454"/>
      <c r="T1" s="454"/>
      <c r="U1" s="454"/>
      <c r="V1" s="454"/>
      <c r="W1" s="454"/>
      <c r="X1" s="454"/>
      <c r="Y1" s="454"/>
      <c r="Z1" s="454"/>
      <c r="AA1" s="454"/>
      <c r="AB1" s="454"/>
      <c r="AC1" s="454"/>
      <c r="AD1" s="454"/>
    </row>
    <row r="2" spans="1:31">
      <c r="A2" s="443"/>
      <c r="P2" s="189" t="s">
        <v>719</v>
      </c>
      <c r="AE2" s="189" t="s">
        <v>719</v>
      </c>
    </row>
    <row r="3" spans="1:31" s="186" customFormat="1">
      <c r="A3" s="849" t="s">
        <v>577</v>
      </c>
      <c r="B3" s="820" t="s">
        <v>638</v>
      </c>
      <c r="C3" s="909"/>
      <c r="D3" s="821"/>
      <c r="E3" s="792" t="s">
        <v>560</v>
      </c>
      <c r="F3" s="824"/>
      <c r="G3" s="824"/>
      <c r="H3" s="824"/>
      <c r="I3" s="824"/>
      <c r="J3" s="824"/>
      <c r="K3" s="824"/>
      <c r="L3" s="824"/>
      <c r="M3" s="793"/>
      <c r="N3" s="820" t="s">
        <v>573</v>
      </c>
      <c r="O3" s="909"/>
      <c r="P3" s="821"/>
      <c r="Q3" s="820" t="s">
        <v>479</v>
      </c>
      <c r="R3" s="909"/>
      <c r="S3" s="821"/>
      <c r="T3" s="791" t="s">
        <v>248</v>
      </c>
      <c r="U3" s="911"/>
      <c r="V3" s="911"/>
      <c r="W3" s="911"/>
      <c r="X3" s="911"/>
      <c r="Y3" s="911"/>
      <c r="Z3" s="911"/>
      <c r="AA3" s="911"/>
      <c r="AB3" s="911"/>
      <c r="AC3" s="820" t="s">
        <v>569</v>
      </c>
      <c r="AD3" s="909"/>
      <c r="AE3" s="821"/>
    </row>
    <row r="4" spans="1:31" s="186" customFormat="1">
      <c r="A4" s="850"/>
      <c r="B4" s="822"/>
      <c r="C4" s="910"/>
      <c r="D4" s="823"/>
      <c r="E4" s="792" t="s">
        <v>544</v>
      </c>
      <c r="F4" s="824"/>
      <c r="G4" s="793"/>
      <c r="H4" s="792" t="s">
        <v>565</v>
      </c>
      <c r="I4" s="824"/>
      <c r="J4" s="793"/>
      <c r="K4" s="792" t="s">
        <v>566</v>
      </c>
      <c r="L4" s="824"/>
      <c r="M4" s="793"/>
      <c r="N4" s="822"/>
      <c r="O4" s="910"/>
      <c r="P4" s="823"/>
      <c r="Q4" s="822"/>
      <c r="R4" s="910"/>
      <c r="S4" s="823"/>
      <c r="T4" s="791" t="s">
        <v>544</v>
      </c>
      <c r="U4" s="911"/>
      <c r="V4" s="911"/>
      <c r="W4" s="791" t="s">
        <v>635</v>
      </c>
      <c r="X4" s="911"/>
      <c r="Y4" s="911"/>
      <c r="Z4" s="791" t="s">
        <v>636</v>
      </c>
      <c r="AA4" s="911"/>
      <c r="AB4" s="911"/>
      <c r="AC4" s="822"/>
      <c r="AD4" s="910"/>
      <c r="AE4" s="823"/>
    </row>
    <row r="5" spans="1:31" s="186" customFormat="1">
      <c r="A5" s="795"/>
      <c r="B5" s="193" t="s">
        <v>639</v>
      </c>
      <c r="C5" s="192" t="s">
        <v>640</v>
      </c>
      <c r="D5" s="192" t="s">
        <v>666</v>
      </c>
      <c r="E5" s="280" t="s">
        <v>639</v>
      </c>
      <c r="F5" s="280" t="s">
        <v>640</v>
      </c>
      <c r="G5" s="192" t="s">
        <v>666</v>
      </c>
      <c r="H5" s="193" t="s">
        <v>639</v>
      </c>
      <c r="I5" s="192" t="s">
        <v>640</v>
      </c>
      <c r="J5" s="192" t="s">
        <v>666</v>
      </c>
      <c r="K5" s="280" t="s">
        <v>639</v>
      </c>
      <c r="L5" s="280" t="s">
        <v>640</v>
      </c>
      <c r="M5" s="192" t="s">
        <v>666</v>
      </c>
      <c r="N5" s="193" t="s">
        <v>639</v>
      </c>
      <c r="O5" s="192" t="s">
        <v>640</v>
      </c>
      <c r="P5" s="192" t="s">
        <v>666</v>
      </c>
      <c r="Q5" s="280" t="s">
        <v>639</v>
      </c>
      <c r="R5" s="280" t="s">
        <v>640</v>
      </c>
      <c r="S5" s="192" t="s">
        <v>666</v>
      </c>
      <c r="T5" s="193" t="s">
        <v>642</v>
      </c>
      <c r="U5" s="192" t="s">
        <v>643</v>
      </c>
      <c r="V5" s="192" t="s">
        <v>666</v>
      </c>
      <c r="W5" s="280" t="s">
        <v>642</v>
      </c>
      <c r="X5" s="280" t="s">
        <v>643</v>
      </c>
      <c r="Y5" s="192" t="s">
        <v>666</v>
      </c>
      <c r="Z5" s="193" t="s">
        <v>642</v>
      </c>
      <c r="AA5" s="192" t="s">
        <v>643</v>
      </c>
      <c r="AB5" s="192" t="s">
        <v>666</v>
      </c>
      <c r="AC5" s="280" t="s">
        <v>644</v>
      </c>
      <c r="AD5" s="280" t="s">
        <v>645</v>
      </c>
      <c r="AE5" s="192" t="s">
        <v>666</v>
      </c>
    </row>
    <row r="6" spans="1:31" s="186" customFormat="1">
      <c r="A6" s="204"/>
      <c r="B6" s="382" t="s">
        <v>641</v>
      </c>
      <c r="C6" s="197" t="s">
        <v>641</v>
      </c>
      <c r="D6" s="197"/>
      <c r="E6" s="409" t="s">
        <v>641</v>
      </c>
      <c r="F6" s="383" t="s">
        <v>641</v>
      </c>
      <c r="G6" s="197"/>
      <c r="H6" s="382" t="s">
        <v>641</v>
      </c>
      <c r="I6" s="197" t="s">
        <v>641</v>
      </c>
      <c r="J6" s="197"/>
      <c r="K6" s="409" t="s">
        <v>641</v>
      </c>
      <c r="L6" s="383" t="s">
        <v>641</v>
      </c>
      <c r="M6" s="197"/>
      <c r="N6" s="382" t="s">
        <v>641</v>
      </c>
      <c r="O6" s="197" t="s">
        <v>641</v>
      </c>
      <c r="P6" s="197"/>
      <c r="Q6" s="409" t="s">
        <v>641</v>
      </c>
      <c r="R6" s="383" t="s">
        <v>641</v>
      </c>
      <c r="S6" s="197"/>
      <c r="T6" s="382" t="s">
        <v>542</v>
      </c>
      <c r="U6" s="197" t="s">
        <v>542</v>
      </c>
      <c r="V6" s="197"/>
      <c r="W6" s="409" t="s">
        <v>542</v>
      </c>
      <c r="X6" s="383" t="s">
        <v>542</v>
      </c>
      <c r="Y6" s="197"/>
      <c r="Z6" s="382" t="s">
        <v>542</v>
      </c>
      <c r="AA6" s="197" t="s">
        <v>542</v>
      </c>
      <c r="AB6" s="197"/>
      <c r="AC6" s="409" t="s">
        <v>542</v>
      </c>
      <c r="AD6" s="383" t="s">
        <v>542</v>
      </c>
      <c r="AE6" s="197"/>
    </row>
    <row r="7" spans="1:31">
      <c r="A7" s="384" t="s">
        <v>720</v>
      </c>
      <c r="B7" s="385">
        <v>1013260469.5429997</v>
      </c>
      <c r="C7" s="386">
        <v>1000313062.5129998</v>
      </c>
      <c r="D7" s="447">
        <v>0.98699999999999999</v>
      </c>
      <c r="E7" s="388">
        <v>867377367.48199987</v>
      </c>
      <c r="F7" s="386">
        <v>855165836.61599994</v>
      </c>
      <c r="G7" s="447">
        <v>0.98599999999999999</v>
      </c>
      <c r="H7" s="385">
        <v>345565676.53800005</v>
      </c>
      <c r="I7" s="386">
        <v>337032260.2250002</v>
      </c>
      <c r="J7" s="447">
        <v>0.97499999999999998</v>
      </c>
      <c r="K7" s="388">
        <v>521811690.94399995</v>
      </c>
      <c r="L7" s="386">
        <v>518133576.39100003</v>
      </c>
      <c r="M7" s="447">
        <v>0.99299999999999999</v>
      </c>
      <c r="N7" s="385">
        <v>145883102.06100002</v>
      </c>
      <c r="O7" s="386">
        <v>145147225.89699998</v>
      </c>
      <c r="P7" s="447">
        <v>0.995</v>
      </c>
      <c r="Q7" s="388">
        <v>257986373.00700003</v>
      </c>
      <c r="R7" s="386">
        <v>256282533.25800011</v>
      </c>
      <c r="S7" s="447">
        <v>0.99299999999999999</v>
      </c>
      <c r="T7" s="385">
        <v>98628289.975999996</v>
      </c>
      <c r="U7" s="386">
        <v>96698563.190999985</v>
      </c>
      <c r="V7" s="447">
        <v>0.98</v>
      </c>
      <c r="W7" s="388">
        <v>97990651.719999984</v>
      </c>
      <c r="X7" s="386">
        <v>96068461.37999998</v>
      </c>
      <c r="Y7" s="447">
        <v>0.98</v>
      </c>
      <c r="Z7" s="385">
        <v>637638.25599999994</v>
      </c>
      <c r="AA7" s="386">
        <v>630101.8110000001</v>
      </c>
      <c r="AB7" s="447">
        <v>0.98799999999999999</v>
      </c>
      <c r="AC7" s="388">
        <v>33141673.850000005</v>
      </c>
      <c r="AD7" s="386">
        <v>32059718.935000006</v>
      </c>
      <c r="AE7" s="447">
        <v>0.96699999999999997</v>
      </c>
    </row>
    <row r="8" spans="1:31">
      <c r="A8" s="384" t="s">
        <v>721</v>
      </c>
      <c r="B8" s="385">
        <v>1040438911.7479997</v>
      </c>
      <c r="C8" s="386">
        <v>1027900575.465</v>
      </c>
      <c r="D8" s="447">
        <v>0.98799999999999999</v>
      </c>
      <c r="E8" s="388">
        <v>890487256.88599992</v>
      </c>
      <c r="F8" s="386">
        <v>878670372.18899977</v>
      </c>
      <c r="G8" s="447">
        <v>0.98699999999999999</v>
      </c>
      <c r="H8" s="385">
        <v>356015316.60199988</v>
      </c>
      <c r="I8" s="386">
        <v>347954166.84399998</v>
      </c>
      <c r="J8" s="447">
        <v>0.97699999999999998</v>
      </c>
      <c r="K8" s="388">
        <v>534471940.28400022</v>
      </c>
      <c r="L8" s="386">
        <v>530716205.34500009</v>
      </c>
      <c r="M8" s="447">
        <v>0.99299999999999999</v>
      </c>
      <c r="N8" s="385">
        <v>149951654.86199999</v>
      </c>
      <c r="O8" s="386">
        <v>149230203.27600002</v>
      </c>
      <c r="P8" s="447">
        <v>0.995</v>
      </c>
      <c r="Q8" s="388">
        <v>256941609.92199999</v>
      </c>
      <c r="R8" s="386">
        <v>255335351.34299996</v>
      </c>
      <c r="S8" s="447">
        <v>0.99399999999999999</v>
      </c>
      <c r="T8" s="385">
        <v>97782282.964000002</v>
      </c>
      <c r="U8" s="386">
        <v>95955383.106000006</v>
      </c>
      <c r="V8" s="447">
        <v>0.98099999999999998</v>
      </c>
      <c r="W8" s="388">
        <v>97128350.003000021</v>
      </c>
      <c r="X8" s="386">
        <v>95310047.876999974</v>
      </c>
      <c r="Y8" s="447">
        <v>0.98099999999999998</v>
      </c>
      <c r="Z8" s="385">
        <v>653932.96099999989</v>
      </c>
      <c r="AA8" s="386">
        <v>645335.22900000017</v>
      </c>
      <c r="AB8" s="447">
        <v>0.98699999999999999</v>
      </c>
      <c r="AC8" s="388">
        <v>39310391.384999998</v>
      </c>
      <c r="AD8" s="386">
        <v>37997924.247999988</v>
      </c>
      <c r="AE8" s="447">
        <v>0.96699999999999997</v>
      </c>
    </row>
    <row r="9" spans="1:31">
      <c r="A9" s="389" t="s">
        <v>722</v>
      </c>
      <c r="B9" s="390">
        <v>1067907185.6050001</v>
      </c>
      <c r="C9" s="391">
        <v>1055837103.943</v>
      </c>
      <c r="D9" s="448">
        <v>0.98899999999999999</v>
      </c>
      <c r="E9" s="393">
        <v>913488260.23799992</v>
      </c>
      <c r="F9" s="391">
        <v>902117841.12699986</v>
      </c>
      <c r="G9" s="448">
        <v>0.98799999999999999</v>
      </c>
      <c r="H9" s="390">
        <v>364228783.68600011</v>
      </c>
      <c r="I9" s="391">
        <v>356502885.21099991</v>
      </c>
      <c r="J9" s="448">
        <v>0.97899999999999998</v>
      </c>
      <c r="K9" s="393">
        <v>549259476.55200005</v>
      </c>
      <c r="L9" s="391">
        <v>545614955.91599989</v>
      </c>
      <c r="M9" s="448">
        <v>0.99299999999999999</v>
      </c>
      <c r="N9" s="390">
        <v>154418925.36699998</v>
      </c>
      <c r="O9" s="391">
        <v>153719262.81599998</v>
      </c>
      <c r="P9" s="448">
        <v>0.995</v>
      </c>
      <c r="Q9" s="393">
        <v>270011337.64900005</v>
      </c>
      <c r="R9" s="391">
        <v>268416792.29300004</v>
      </c>
      <c r="S9" s="448">
        <v>0.99399999999999999</v>
      </c>
      <c r="T9" s="390">
        <v>97035844.518000022</v>
      </c>
      <c r="U9" s="391">
        <v>95312083.231999978</v>
      </c>
      <c r="V9" s="448">
        <v>0.98199999999999998</v>
      </c>
      <c r="W9" s="393">
        <v>96373623.851000026</v>
      </c>
      <c r="X9" s="391">
        <v>94659866.33600001</v>
      </c>
      <c r="Y9" s="448">
        <v>0.98199999999999998</v>
      </c>
      <c r="Z9" s="390">
        <v>662220.6669999999</v>
      </c>
      <c r="AA9" s="391">
        <v>652216.89599999983</v>
      </c>
      <c r="AB9" s="448">
        <v>0.98499999999999999</v>
      </c>
      <c r="AC9" s="393">
        <v>44893483.035000004</v>
      </c>
      <c r="AD9" s="391">
        <v>43477152.115000017</v>
      </c>
      <c r="AE9" s="448">
        <v>0.96799999999999997</v>
      </c>
    </row>
    <row r="10" spans="1:31">
      <c r="A10" s="292" t="s">
        <v>578</v>
      </c>
      <c r="B10" s="394">
        <v>46484685.266000003</v>
      </c>
      <c r="C10" s="395">
        <v>45838636.575999998</v>
      </c>
      <c r="D10" s="449">
        <v>0.98599999999999999</v>
      </c>
      <c r="E10" s="397">
        <v>40262358.122000001</v>
      </c>
      <c r="F10" s="395">
        <v>39653745.737999998</v>
      </c>
      <c r="G10" s="449">
        <v>0.98499999999999999</v>
      </c>
      <c r="H10" s="394">
        <v>18265118.313000001</v>
      </c>
      <c r="I10" s="395">
        <v>17861447.239</v>
      </c>
      <c r="J10" s="449">
        <v>0.97799999999999998</v>
      </c>
      <c r="K10" s="397">
        <v>21997239.809</v>
      </c>
      <c r="L10" s="395">
        <v>21792298.499000002</v>
      </c>
      <c r="M10" s="449">
        <v>0.99099999999999999</v>
      </c>
      <c r="N10" s="394">
        <v>6222327.1440000003</v>
      </c>
      <c r="O10" s="395">
        <v>6184890.8380000005</v>
      </c>
      <c r="P10" s="449">
        <v>0.99399999999999999</v>
      </c>
      <c r="Q10" s="397">
        <v>12000221.759</v>
      </c>
      <c r="R10" s="395">
        <v>11913460.997</v>
      </c>
      <c r="S10" s="449">
        <v>0.99299999999999999</v>
      </c>
      <c r="T10" s="394">
        <v>4883683.41</v>
      </c>
      <c r="U10" s="395">
        <v>4793083.9369999999</v>
      </c>
      <c r="V10" s="449">
        <v>0.98099999999999998</v>
      </c>
      <c r="W10" s="397">
        <v>4840492.8320000004</v>
      </c>
      <c r="X10" s="395">
        <v>4750430.6739999996</v>
      </c>
      <c r="Y10" s="449">
        <v>0.98099999999999998</v>
      </c>
      <c r="Z10" s="394">
        <v>43190.578000000001</v>
      </c>
      <c r="AA10" s="395">
        <v>42653.262999999999</v>
      </c>
      <c r="AB10" s="449">
        <v>0.98799999999999999</v>
      </c>
      <c r="AC10" s="397">
        <v>1096925.6100000001</v>
      </c>
      <c r="AD10" s="395">
        <v>1054240.76</v>
      </c>
      <c r="AE10" s="449">
        <v>0.96099999999999997</v>
      </c>
    </row>
    <row r="11" spans="1:31">
      <c r="A11" s="292" t="s">
        <v>579</v>
      </c>
      <c r="B11" s="398">
        <v>9725429.3870000001</v>
      </c>
      <c r="C11" s="399">
        <v>9623667.0099999998</v>
      </c>
      <c r="D11" s="451">
        <v>0.99</v>
      </c>
      <c r="E11" s="401">
        <v>8469325.7039999999</v>
      </c>
      <c r="F11" s="399">
        <v>8372719.4500000002</v>
      </c>
      <c r="G11" s="451">
        <v>0.98899999999999999</v>
      </c>
      <c r="H11" s="398">
        <v>3426858.5430000001</v>
      </c>
      <c r="I11" s="399">
        <v>3363510.9190000002</v>
      </c>
      <c r="J11" s="451">
        <v>0.98199999999999998</v>
      </c>
      <c r="K11" s="401">
        <v>5042467.1610000003</v>
      </c>
      <c r="L11" s="399">
        <v>5009208.5310000004</v>
      </c>
      <c r="M11" s="451">
        <v>0.99299999999999999</v>
      </c>
      <c r="N11" s="398">
        <v>1256103.683</v>
      </c>
      <c r="O11" s="399">
        <v>1250947.56</v>
      </c>
      <c r="P11" s="451">
        <v>0.996</v>
      </c>
      <c r="Q11" s="401">
        <v>2942207.4890000001</v>
      </c>
      <c r="R11" s="399">
        <v>2929173.503</v>
      </c>
      <c r="S11" s="451">
        <v>0.996</v>
      </c>
      <c r="T11" s="398">
        <v>1048529.96</v>
      </c>
      <c r="U11" s="399">
        <v>1030727.713</v>
      </c>
      <c r="V11" s="451">
        <v>0.98299999999999998</v>
      </c>
      <c r="W11" s="401">
        <v>1042610.076</v>
      </c>
      <c r="X11" s="399">
        <v>1024888.329</v>
      </c>
      <c r="Y11" s="451">
        <v>0.98299999999999998</v>
      </c>
      <c r="Z11" s="398">
        <v>5919.884</v>
      </c>
      <c r="AA11" s="399">
        <v>5839.384</v>
      </c>
      <c r="AB11" s="451">
        <v>0.98599999999999999</v>
      </c>
      <c r="AC11" s="401">
        <v>197275.34</v>
      </c>
      <c r="AD11" s="399">
        <v>193420.16</v>
      </c>
      <c r="AE11" s="451">
        <v>0.98</v>
      </c>
    </row>
    <row r="12" spans="1:31">
      <c r="A12" s="292" t="s">
        <v>580</v>
      </c>
      <c r="B12" s="398">
        <v>9595808.5270000007</v>
      </c>
      <c r="C12" s="399">
        <v>9488398.6720000003</v>
      </c>
      <c r="D12" s="451">
        <v>0.98899999999999999</v>
      </c>
      <c r="E12" s="401">
        <v>8285418.3480000002</v>
      </c>
      <c r="F12" s="399">
        <v>8183613.892</v>
      </c>
      <c r="G12" s="451">
        <v>0.98799999999999999</v>
      </c>
      <c r="H12" s="398">
        <v>3398851.017</v>
      </c>
      <c r="I12" s="399">
        <v>3330675.9109999998</v>
      </c>
      <c r="J12" s="451">
        <v>0.98</v>
      </c>
      <c r="K12" s="401">
        <v>4886567.3310000002</v>
      </c>
      <c r="L12" s="399">
        <v>4852937.9809999997</v>
      </c>
      <c r="M12" s="451">
        <v>0.99299999999999999</v>
      </c>
      <c r="N12" s="398">
        <v>1310390.179</v>
      </c>
      <c r="O12" s="399">
        <v>1304784.78</v>
      </c>
      <c r="P12" s="451">
        <v>0.996</v>
      </c>
      <c r="Q12" s="401">
        <v>2743630.8849999998</v>
      </c>
      <c r="R12" s="399">
        <v>2726701.0189999999</v>
      </c>
      <c r="S12" s="451">
        <v>0.99399999999999999</v>
      </c>
      <c r="T12" s="398">
        <v>1106525.048</v>
      </c>
      <c r="U12" s="399">
        <v>1085933.6569999999</v>
      </c>
      <c r="V12" s="451">
        <v>0.98099999999999998</v>
      </c>
      <c r="W12" s="401">
        <v>1102386.564</v>
      </c>
      <c r="X12" s="399">
        <v>1082106.888</v>
      </c>
      <c r="Y12" s="451">
        <v>0.98199999999999998</v>
      </c>
      <c r="Z12" s="398">
        <v>4138.4840000000004</v>
      </c>
      <c r="AA12" s="399">
        <v>3826.7689999999998</v>
      </c>
      <c r="AB12" s="451">
        <v>0.92500000000000004</v>
      </c>
      <c r="AC12" s="401">
        <v>232192.14</v>
      </c>
      <c r="AD12" s="399">
        <v>225602.32</v>
      </c>
      <c r="AE12" s="451">
        <v>0.97199999999999998</v>
      </c>
    </row>
    <row r="13" spans="1:31">
      <c r="A13" s="292" t="s">
        <v>581</v>
      </c>
      <c r="B13" s="398">
        <v>20467449.460000001</v>
      </c>
      <c r="C13" s="399">
        <v>20252442.081999999</v>
      </c>
      <c r="D13" s="451">
        <v>0.98899999999999999</v>
      </c>
      <c r="E13" s="401">
        <v>17799902.309</v>
      </c>
      <c r="F13" s="399">
        <v>17596762.276999999</v>
      </c>
      <c r="G13" s="451">
        <v>0.98899999999999999</v>
      </c>
      <c r="H13" s="398">
        <v>7425352.534</v>
      </c>
      <c r="I13" s="399">
        <v>7281223.6619999995</v>
      </c>
      <c r="J13" s="451">
        <v>0.98099999999999998</v>
      </c>
      <c r="K13" s="401">
        <v>10374549.775</v>
      </c>
      <c r="L13" s="399">
        <v>10315538.615</v>
      </c>
      <c r="M13" s="451">
        <v>0.99399999999999999</v>
      </c>
      <c r="N13" s="398">
        <v>2667547.1510000001</v>
      </c>
      <c r="O13" s="399">
        <v>2655679.8050000002</v>
      </c>
      <c r="P13" s="451">
        <v>0.996</v>
      </c>
      <c r="Q13" s="401">
        <v>5641037.0460000001</v>
      </c>
      <c r="R13" s="399">
        <v>5612402.9249999998</v>
      </c>
      <c r="S13" s="451">
        <v>0.995</v>
      </c>
      <c r="T13" s="398">
        <v>1944666.4879999999</v>
      </c>
      <c r="U13" s="399">
        <v>1912191.3940000001</v>
      </c>
      <c r="V13" s="451">
        <v>0.98299999999999998</v>
      </c>
      <c r="W13" s="401">
        <v>1928599.6780000001</v>
      </c>
      <c r="X13" s="399">
        <v>1896234.2479999999</v>
      </c>
      <c r="Y13" s="451">
        <v>0.98299999999999998</v>
      </c>
      <c r="Z13" s="398">
        <v>16066.81</v>
      </c>
      <c r="AA13" s="399">
        <v>15957.146000000001</v>
      </c>
      <c r="AB13" s="451">
        <v>0.99299999999999999</v>
      </c>
      <c r="AC13" s="401">
        <v>713036.85</v>
      </c>
      <c r="AD13" s="399">
        <v>697370.84</v>
      </c>
      <c r="AE13" s="451">
        <v>0.97799999999999998</v>
      </c>
    </row>
    <row r="14" spans="1:31">
      <c r="A14" s="292" t="s">
        <v>582</v>
      </c>
      <c r="B14" s="398">
        <v>7951139.5769999996</v>
      </c>
      <c r="C14" s="399">
        <v>7877825.7850000001</v>
      </c>
      <c r="D14" s="451">
        <v>0.99099999999999999</v>
      </c>
      <c r="E14" s="401">
        <v>6839769.9199999999</v>
      </c>
      <c r="F14" s="399">
        <v>6771722.9450000003</v>
      </c>
      <c r="G14" s="451">
        <v>0.99</v>
      </c>
      <c r="H14" s="398">
        <v>2923767.9389999998</v>
      </c>
      <c r="I14" s="399">
        <v>2880583.747</v>
      </c>
      <c r="J14" s="451">
        <v>0.98499999999999999</v>
      </c>
      <c r="K14" s="401">
        <v>3916001.9810000001</v>
      </c>
      <c r="L14" s="399">
        <v>3891139.1979999999</v>
      </c>
      <c r="M14" s="451">
        <v>0.99399999999999999</v>
      </c>
      <c r="N14" s="398">
        <v>1111369.6569999999</v>
      </c>
      <c r="O14" s="399">
        <v>1106102.8400000001</v>
      </c>
      <c r="P14" s="451">
        <v>0.995</v>
      </c>
      <c r="Q14" s="401">
        <v>2451635.3820000002</v>
      </c>
      <c r="R14" s="399">
        <v>2438095.69</v>
      </c>
      <c r="S14" s="451">
        <v>0.99399999999999999</v>
      </c>
      <c r="T14" s="398">
        <v>921413.92200000002</v>
      </c>
      <c r="U14" s="399">
        <v>909124.40599999996</v>
      </c>
      <c r="V14" s="451">
        <v>0.98699999999999999</v>
      </c>
      <c r="W14" s="401">
        <v>916287.33200000005</v>
      </c>
      <c r="X14" s="399">
        <v>904037.73400000005</v>
      </c>
      <c r="Y14" s="451">
        <v>0.98699999999999999</v>
      </c>
      <c r="Z14" s="398">
        <v>5126.59</v>
      </c>
      <c r="AA14" s="399">
        <v>5086.6719999999996</v>
      </c>
      <c r="AB14" s="451">
        <v>0.99199999999999999</v>
      </c>
      <c r="AC14" s="401">
        <v>117816.55</v>
      </c>
      <c r="AD14" s="399">
        <v>114367.42</v>
      </c>
      <c r="AE14" s="451">
        <v>0.97099999999999997</v>
      </c>
    </row>
    <row r="15" spans="1:31">
      <c r="A15" s="292" t="s">
        <v>583</v>
      </c>
      <c r="B15" s="398">
        <v>9037891.6779999994</v>
      </c>
      <c r="C15" s="399">
        <v>8910757.1610000003</v>
      </c>
      <c r="D15" s="451">
        <v>0.98599999999999999</v>
      </c>
      <c r="E15" s="401">
        <v>7843527.6430000002</v>
      </c>
      <c r="F15" s="399">
        <v>7732247.1359999999</v>
      </c>
      <c r="G15" s="451">
        <v>0.98599999999999999</v>
      </c>
      <c r="H15" s="398">
        <v>3224912.5279999999</v>
      </c>
      <c r="I15" s="399">
        <v>3140569.9739999999</v>
      </c>
      <c r="J15" s="451">
        <v>0.97399999999999998</v>
      </c>
      <c r="K15" s="401">
        <v>4618615.1150000002</v>
      </c>
      <c r="L15" s="399">
        <v>4591677.1619999995</v>
      </c>
      <c r="M15" s="451">
        <v>0.99399999999999999</v>
      </c>
      <c r="N15" s="398">
        <v>1194364.0349999999</v>
      </c>
      <c r="O15" s="399">
        <v>1178510.0249999999</v>
      </c>
      <c r="P15" s="451">
        <v>0.98699999999999999</v>
      </c>
      <c r="Q15" s="401">
        <v>2414746.5410000002</v>
      </c>
      <c r="R15" s="399">
        <v>2399766.4700000002</v>
      </c>
      <c r="S15" s="451">
        <v>0.99399999999999999</v>
      </c>
      <c r="T15" s="398">
        <v>1017860.355</v>
      </c>
      <c r="U15" s="399">
        <v>994850.522</v>
      </c>
      <c r="V15" s="451">
        <v>0.97699999999999998</v>
      </c>
      <c r="W15" s="401">
        <v>1008587.323</v>
      </c>
      <c r="X15" s="399">
        <v>988127.11199999996</v>
      </c>
      <c r="Y15" s="451">
        <v>0.98</v>
      </c>
      <c r="Z15" s="398">
        <v>9273.0319999999992</v>
      </c>
      <c r="AA15" s="399">
        <v>6723.41</v>
      </c>
      <c r="AB15" s="451">
        <v>0.72499999999999998</v>
      </c>
      <c r="AC15" s="401">
        <v>288523.33500000002</v>
      </c>
      <c r="AD15" s="399">
        <v>281822.69500000001</v>
      </c>
      <c r="AE15" s="451">
        <v>0.97699999999999998</v>
      </c>
    </row>
    <row r="16" spans="1:31">
      <c r="A16" s="402" t="s">
        <v>584</v>
      </c>
      <c r="B16" s="403">
        <v>15025874.705</v>
      </c>
      <c r="C16" s="404">
        <v>14842895.629999999</v>
      </c>
      <c r="D16" s="452">
        <v>0.98799999999999999</v>
      </c>
      <c r="E16" s="406">
        <v>13030629.923</v>
      </c>
      <c r="F16" s="404">
        <v>12856699.827</v>
      </c>
      <c r="G16" s="452">
        <v>0.98699999999999999</v>
      </c>
      <c r="H16" s="403">
        <v>5199489.1119999997</v>
      </c>
      <c r="I16" s="404">
        <v>5082043.1440000003</v>
      </c>
      <c r="J16" s="452">
        <v>0.97699999999999998</v>
      </c>
      <c r="K16" s="406">
        <v>7831140.8109999998</v>
      </c>
      <c r="L16" s="404">
        <v>7774656.6830000002</v>
      </c>
      <c r="M16" s="452">
        <v>0.99299999999999999</v>
      </c>
      <c r="N16" s="403">
        <v>1995244.7819999999</v>
      </c>
      <c r="O16" s="404">
        <v>1986195.8030000001</v>
      </c>
      <c r="P16" s="452">
        <v>0.995</v>
      </c>
      <c r="Q16" s="406">
        <v>4081795.32</v>
      </c>
      <c r="R16" s="404">
        <v>4052214.216</v>
      </c>
      <c r="S16" s="452">
        <v>0.99299999999999999</v>
      </c>
      <c r="T16" s="403">
        <v>1513957.1029999999</v>
      </c>
      <c r="U16" s="404">
        <v>1484734.2309999999</v>
      </c>
      <c r="V16" s="452">
        <v>0.98099999999999998</v>
      </c>
      <c r="W16" s="406">
        <v>1502890.277</v>
      </c>
      <c r="X16" s="404">
        <v>1473748.7150000001</v>
      </c>
      <c r="Y16" s="452">
        <v>0.98099999999999998</v>
      </c>
      <c r="Z16" s="403">
        <v>11066.825999999999</v>
      </c>
      <c r="AA16" s="404">
        <v>10985.516</v>
      </c>
      <c r="AB16" s="452">
        <v>0.99299999999999999</v>
      </c>
      <c r="AC16" s="406">
        <v>325575.61499999999</v>
      </c>
      <c r="AD16" s="404">
        <v>313666.15500000003</v>
      </c>
      <c r="AE16" s="452">
        <v>0.96299999999999997</v>
      </c>
    </row>
    <row r="17" spans="1:31">
      <c r="A17" s="292" t="s">
        <v>585</v>
      </c>
      <c r="B17" s="407">
        <v>20468093.074999999</v>
      </c>
      <c r="C17" s="399">
        <v>20221795.007000003</v>
      </c>
      <c r="D17" s="451">
        <v>0.98799999999999999</v>
      </c>
      <c r="E17" s="407">
        <v>17359235.743000001</v>
      </c>
      <c r="F17" s="399">
        <v>17126233.284000002</v>
      </c>
      <c r="G17" s="451">
        <v>0.98699999999999999</v>
      </c>
      <c r="H17" s="407">
        <v>6637992.3949999996</v>
      </c>
      <c r="I17" s="399">
        <v>6486432.3530000001</v>
      </c>
      <c r="J17" s="451">
        <v>0.97699999999999998</v>
      </c>
      <c r="K17" s="407">
        <v>10721243.347999999</v>
      </c>
      <c r="L17" s="399">
        <v>10639800.931</v>
      </c>
      <c r="M17" s="451">
        <v>0.99199999999999999</v>
      </c>
      <c r="N17" s="407">
        <v>3108857.3319999999</v>
      </c>
      <c r="O17" s="399">
        <v>3095561.7230000002</v>
      </c>
      <c r="P17" s="451">
        <v>0.996</v>
      </c>
      <c r="Q17" s="407">
        <v>6077514.7199999997</v>
      </c>
      <c r="R17" s="399">
        <v>6039439.1699999999</v>
      </c>
      <c r="S17" s="451">
        <v>0.99399999999999999</v>
      </c>
      <c r="T17" s="407">
        <v>1752849.8640000001</v>
      </c>
      <c r="U17" s="399">
        <v>1715861.929</v>
      </c>
      <c r="V17" s="451">
        <v>0.97899999999999998</v>
      </c>
      <c r="W17" s="407">
        <v>1743709.4569999999</v>
      </c>
      <c r="X17" s="399">
        <v>1706886.0819999999</v>
      </c>
      <c r="Y17" s="451">
        <v>0.97899999999999998</v>
      </c>
      <c r="Z17" s="407">
        <v>9140.4069999999992</v>
      </c>
      <c r="AA17" s="399">
        <v>8975.8469999999998</v>
      </c>
      <c r="AB17" s="451">
        <v>0.98199999999999998</v>
      </c>
      <c r="AC17" s="407">
        <v>553197.34</v>
      </c>
      <c r="AD17" s="399">
        <v>540472.86</v>
      </c>
      <c r="AE17" s="451">
        <v>0.97699999999999998</v>
      </c>
    </row>
    <row r="18" spans="1:31">
      <c r="A18" s="292" t="s">
        <v>586</v>
      </c>
      <c r="B18" s="407">
        <v>17004914.796</v>
      </c>
      <c r="C18" s="399">
        <v>16825394.544</v>
      </c>
      <c r="D18" s="451">
        <v>0.98899999999999999</v>
      </c>
      <c r="E18" s="407">
        <v>14878764.965</v>
      </c>
      <c r="F18" s="399">
        <v>14707468.816</v>
      </c>
      <c r="G18" s="451">
        <v>0.98799999999999999</v>
      </c>
      <c r="H18" s="407">
        <v>5621634.9069999997</v>
      </c>
      <c r="I18" s="399">
        <v>5511586.6310000001</v>
      </c>
      <c r="J18" s="451">
        <v>0.98</v>
      </c>
      <c r="K18" s="407">
        <v>9257130.0580000002</v>
      </c>
      <c r="L18" s="399">
        <v>9195882.1850000005</v>
      </c>
      <c r="M18" s="451">
        <v>0.99299999999999999</v>
      </c>
      <c r="N18" s="407">
        <v>2126149.8309999998</v>
      </c>
      <c r="O18" s="399">
        <v>2117925.7280000001</v>
      </c>
      <c r="P18" s="451">
        <v>0.996</v>
      </c>
      <c r="Q18" s="407">
        <v>3732923.77</v>
      </c>
      <c r="R18" s="399">
        <v>3712342.65</v>
      </c>
      <c r="S18" s="451">
        <v>0.99399999999999999</v>
      </c>
      <c r="T18" s="407">
        <v>1543454.4180000001</v>
      </c>
      <c r="U18" s="399">
        <v>1517369.63</v>
      </c>
      <c r="V18" s="451">
        <v>0.98299999999999998</v>
      </c>
      <c r="W18" s="407">
        <v>1528674.223</v>
      </c>
      <c r="X18" s="399">
        <v>1502735.99</v>
      </c>
      <c r="Y18" s="451">
        <v>0.98299999999999998</v>
      </c>
      <c r="Z18" s="407">
        <v>14780.195</v>
      </c>
      <c r="AA18" s="399">
        <v>14633.64</v>
      </c>
      <c r="AB18" s="451">
        <v>0.99</v>
      </c>
      <c r="AC18" s="407">
        <v>557293.09</v>
      </c>
      <c r="AD18" s="399">
        <v>538022</v>
      </c>
      <c r="AE18" s="451">
        <v>0.96499999999999997</v>
      </c>
    </row>
    <row r="19" spans="1:31">
      <c r="A19" s="292" t="s">
        <v>587</v>
      </c>
      <c r="B19" s="407">
        <v>16041389.569</v>
      </c>
      <c r="C19" s="399">
        <v>15875668.816</v>
      </c>
      <c r="D19" s="451">
        <v>0.99</v>
      </c>
      <c r="E19" s="407">
        <v>13950002.924000001</v>
      </c>
      <c r="F19" s="399">
        <v>13792814.041999999</v>
      </c>
      <c r="G19" s="451">
        <v>0.98899999999999999</v>
      </c>
      <c r="H19" s="407">
        <v>5382929.4850000003</v>
      </c>
      <c r="I19" s="399">
        <v>5278012.1399999997</v>
      </c>
      <c r="J19" s="451">
        <v>0.98099999999999998</v>
      </c>
      <c r="K19" s="407">
        <v>8567073.4389999993</v>
      </c>
      <c r="L19" s="399">
        <v>8514801.9020000007</v>
      </c>
      <c r="M19" s="451">
        <v>0.99399999999999999</v>
      </c>
      <c r="N19" s="407">
        <v>2091386.645</v>
      </c>
      <c r="O19" s="399">
        <v>2082854.774</v>
      </c>
      <c r="P19" s="451">
        <v>0.996</v>
      </c>
      <c r="Q19" s="407">
        <v>3547335.9440000001</v>
      </c>
      <c r="R19" s="399">
        <v>3524539.7549999999</v>
      </c>
      <c r="S19" s="451">
        <v>0.99399999999999999</v>
      </c>
      <c r="T19" s="407">
        <v>1532347.1540000001</v>
      </c>
      <c r="U19" s="399">
        <v>1501384.182</v>
      </c>
      <c r="V19" s="451">
        <v>0.98</v>
      </c>
      <c r="W19" s="407">
        <v>1526158.2109999999</v>
      </c>
      <c r="X19" s="399">
        <v>1495243.885</v>
      </c>
      <c r="Y19" s="451">
        <v>0.98</v>
      </c>
      <c r="Z19" s="407">
        <v>6188.9430000000002</v>
      </c>
      <c r="AA19" s="399">
        <v>6140.2969999999996</v>
      </c>
      <c r="AB19" s="451">
        <v>0.99199999999999999</v>
      </c>
      <c r="AC19" s="407">
        <v>580349.26</v>
      </c>
      <c r="AD19" s="399">
        <v>558468.06000000006</v>
      </c>
      <c r="AE19" s="451">
        <v>0.96199999999999997</v>
      </c>
    </row>
    <row r="20" spans="1:31">
      <c r="A20" s="292" t="s">
        <v>588</v>
      </c>
      <c r="B20" s="407">
        <v>49568352.162</v>
      </c>
      <c r="C20" s="399">
        <v>49115860.974000007</v>
      </c>
      <c r="D20" s="451">
        <v>0.99099999999999999</v>
      </c>
      <c r="E20" s="407">
        <v>41561459.542000003</v>
      </c>
      <c r="F20" s="399">
        <v>41144808.792000003</v>
      </c>
      <c r="G20" s="451">
        <v>0.99</v>
      </c>
      <c r="H20" s="407">
        <v>15521932.828</v>
      </c>
      <c r="I20" s="399">
        <v>15252277.666999999</v>
      </c>
      <c r="J20" s="451">
        <v>0.98299999999999998</v>
      </c>
      <c r="K20" s="407">
        <v>26039526.714000002</v>
      </c>
      <c r="L20" s="399">
        <v>25892531.125</v>
      </c>
      <c r="M20" s="451">
        <v>0.99399999999999999</v>
      </c>
      <c r="N20" s="407">
        <v>8006892.6200000001</v>
      </c>
      <c r="O20" s="399">
        <v>7971052.182</v>
      </c>
      <c r="P20" s="451">
        <v>0.996</v>
      </c>
      <c r="Q20" s="407">
        <v>14186041.779999999</v>
      </c>
      <c r="R20" s="399">
        <v>14120905.501</v>
      </c>
      <c r="S20" s="451">
        <v>0.995</v>
      </c>
      <c r="T20" s="407">
        <v>4158087.8169999998</v>
      </c>
      <c r="U20" s="399">
        <v>4090650.1889999998</v>
      </c>
      <c r="V20" s="451">
        <v>0.98399999999999999</v>
      </c>
      <c r="W20" s="407">
        <v>4142186.6359999999</v>
      </c>
      <c r="X20" s="399">
        <v>4074957.17</v>
      </c>
      <c r="Y20" s="451">
        <v>0.98399999999999999</v>
      </c>
      <c r="Z20" s="407">
        <v>15901.181</v>
      </c>
      <c r="AA20" s="399">
        <v>15693.019</v>
      </c>
      <c r="AB20" s="451">
        <v>0.98699999999999999</v>
      </c>
      <c r="AC20" s="407">
        <v>2338378.1</v>
      </c>
      <c r="AD20" s="399">
        <v>2271865.6800000002</v>
      </c>
      <c r="AE20" s="451">
        <v>0.97199999999999998</v>
      </c>
    </row>
    <row r="21" spans="1:31">
      <c r="A21" s="402" t="s">
        <v>589</v>
      </c>
      <c r="B21" s="407">
        <v>46226711.088999994</v>
      </c>
      <c r="C21" s="399">
        <v>45765843.791000001</v>
      </c>
      <c r="D21" s="451">
        <v>0.99</v>
      </c>
      <c r="E21" s="407">
        <v>38841050.181999996</v>
      </c>
      <c r="F21" s="399">
        <v>38406834.616999999</v>
      </c>
      <c r="G21" s="451">
        <v>0.98899999999999999</v>
      </c>
      <c r="H21" s="407">
        <v>15120694.072000001</v>
      </c>
      <c r="I21" s="399">
        <v>14850417.791999999</v>
      </c>
      <c r="J21" s="451">
        <v>0.98199999999999998</v>
      </c>
      <c r="K21" s="407">
        <v>23720356.109999999</v>
      </c>
      <c r="L21" s="399">
        <v>23556416.824999999</v>
      </c>
      <c r="M21" s="451">
        <v>0.99299999999999999</v>
      </c>
      <c r="N21" s="407">
        <v>7385660.9069999997</v>
      </c>
      <c r="O21" s="399">
        <v>7359009.1739999996</v>
      </c>
      <c r="P21" s="451">
        <v>0.996</v>
      </c>
      <c r="Q21" s="407">
        <v>12718251.800000001</v>
      </c>
      <c r="R21" s="399">
        <v>12651002.878</v>
      </c>
      <c r="S21" s="451">
        <v>0.995</v>
      </c>
      <c r="T21" s="407">
        <v>3871449.682</v>
      </c>
      <c r="U21" s="399">
        <v>3816161.977</v>
      </c>
      <c r="V21" s="451">
        <v>0.98599999999999999</v>
      </c>
      <c r="W21" s="407">
        <v>3849484.3730000001</v>
      </c>
      <c r="X21" s="399">
        <v>3794330.9109999998</v>
      </c>
      <c r="Y21" s="451">
        <v>0.98599999999999999</v>
      </c>
      <c r="Z21" s="407">
        <v>21965.309000000001</v>
      </c>
      <c r="AA21" s="399">
        <v>21831.065999999999</v>
      </c>
      <c r="AB21" s="451">
        <v>0.99399999999999999</v>
      </c>
      <c r="AC21" s="407">
        <v>1613925.75</v>
      </c>
      <c r="AD21" s="399">
        <v>1576062.59</v>
      </c>
      <c r="AE21" s="451">
        <v>0.97699999999999998</v>
      </c>
    </row>
    <row r="22" spans="1:31">
      <c r="A22" s="292" t="s">
        <v>590</v>
      </c>
      <c r="B22" s="394">
        <v>136706972.83200002</v>
      </c>
      <c r="C22" s="395">
        <v>135294724.48199999</v>
      </c>
      <c r="D22" s="449">
        <v>0.99</v>
      </c>
      <c r="E22" s="397">
        <v>117046106.83400001</v>
      </c>
      <c r="F22" s="395">
        <v>115724075.45999999</v>
      </c>
      <c r="G22" s="449">
        <v>0.98899999999999999</v>
      </c>
      <c r="H22" s="394">
        <v>43716669.296999998</v>
      </c>
      <c r="I22" s="395">
        <v>42850053.274999999</v>
      </c>
      <c r="J22" s="449">
        <v>0.98</v>
      </c>
      <c r="K22" s="397">
        <v>73329437.537</v>
      </c>
      <c r="L22" s="395">
        <v>72874022.185000002</v>
      </c>
      <c r="M22" s="449">
        <v>0.99399999999999999</v>
      </c>
      <c r="N22" s="394">
        <v>19660865.998</v>
      </c>
      <c r="O22" s="395">
        <v>19570649.022</v>
      </c>
      <c r="P22" s="449">
        <v>0.995</v>
      </c>
      <c r="Q22" s="397">
        <v>36152951.733000003</v>
      </c>
      <c r="R22" s="395">
        <v>35945327.817000002</v>
      </c>
      <c r="S22" s="449">
        <v>0.99399999999999999</v>
      </c>
      <c r="T22" s="394">
        <v>9609421.875</v>
      </c>
      <c r="U22" s="395">
        <v>9450084.1909999996</v>
      </c>
      <c r="V22" s="449">
        <v>0.98299999999999998</v>
      </c>
      <c r="W22" s="397">
        <v>9532943.4149999991</v>
      </c>
      <c r="X22" s="395">
        <v>9374780.9940000009</v>
      </c>
      <c r="Y22" s="449">
        <v>0.98299999999999998</v>
      </c>
      <c r="Z22" s="394">
        <v>76478.460000000006</v>
      </c>
      <c r="AA22" s="395">
        <v>75303.197</v>
      </c>
      <c r="AB22" s="449">
        <v>0.98499999999999999</v>
      </c>
      <c r="AC22" s="397">
        <v>5980682.0250000004</v>
      </c>
      <c r="AD22" s="395">
        <v>5799784.4749999996</v>
      </c>
      <c r="AE22" s="449">
        <v>0.97</v>
      </c>
    </row>
    <row r="23" spans="1:31">
      <c r="A23" s="292" t="s">
        <v>591</v>
      </c>
      <c r="B23" s="398">
        <v>71469279.820999995</v>
      </c>
      <c r="C23" s="399">
        <v>70723193.689999998</v>
      </c>
      <c r="D23" s="451">
        <v>0.99</v>
      </c>
      <c r="E23" s="401">
        <v>60023951.163999997</v>
      </c>
      <c r="F23" s="399">
        <v>59325558.245999999</v>
      </c>
      <c r="G23" s="451">
        <v>0.98799999999999999</v>
      </c>
      <c r="H23" s="398">
        <v>23087483.563999999</v>
      </c>
      <c r="I23" s="399">
        <v>22611498.995999999</v>
      </c>
      <c r="J23" s="451">
        <v>0.97899999999999998</v>
      </c>
      <c r="K23" s="401">
        <v>36936467.600000001</v>
      </c>
      <c r="L23" s="399">
        <v>36714059.25</v>
      </c>
      <c r="M23" s="451">
        <v>0.99399999999999999</v>
      </c>
      <c r="N23" s="398">
        <v>11445328.657</v>
      </c>
      <c r="O23" s="399">
        <v>11397635.444</v>
      </c>
      <c r="P23" s="451">
        <v>0.996</v>
      </c>
      <c r="Q23" s="401">
        <v>21255830.774</v>
      </c>
      <c r="R23" s="399">
        <v>21157508.965999998</v>
      </c>
      <c r="S23" s="451">
        <v>0.995</v>
      </c>
      <c r="T23" s="398">
        <v>5531841.8229999999</v>
      </c>
      <c r="U23" s="399">
        <v>5444909.0959999999</v>
      </c>
      <c r="V23" s="451">
        <v>0.98399999999999999</v>
      </c>
      <c r="W23" s="401">
        <v>5502319.409</v>
      </c>
      <c r="X23" s="399">
        <v>5415738.8739999998</v>
      </c>
      <c r="Y23" s="451">
        <v>0.98399999999999999</v>
      </c>
      <c r="Z23" s="398">
        <v>29522.414000000001</v>
      </c>
      <c r="AA23" s="399">
        <v>29170.222000000002</v>
      </c>
      <c r="AB23" s="451">
        <v>0.98799999999999999</v>
      </c>
      <c r="AC23" s="401">
        <v>3106145.79</v>
      </c>
      <c r="AD23" s="399">
        <v>3017219.82</v>
      </c>
      <c r="AE23" s="451">
        <v>0.97099999999999997</v>
      </c>
    </row>
    <row r="24" spans="1:31">
      <c r="A24" s="292" t="s">
        <v>592</v>
      </c>
      <c r="B24" s="398">
        <v>17249916.570999999</v>
      </c>
      <c r="C24" s="399">
        <v>17078878.186999999</v>
      </c>
      <c r="D24" s="451">
        <v>0.99</v>
      </c>
      <c r="E24" s="401">
        <v>14795113.437999999</v>
      </c>
      <c r="F24" s="399">
        <v>14633422.202</v>
      </c>
      <c r="G24" s="451">
        <v>0.98899999999999999</v>
      </c>
      <c r="H24" s="398">
        <v>5877652.6129999999</v>
      </c>
      <c r="I24" s="399">
        <v>5762638.2910000002</v>
      </c>
      <c r="J24" s="451">
        <v>0.98</v>
      </c>
      <c r="K24" s="401">
        <v>8917460.8249999993</v>
      </c>
      <c r="L24" s="399">
        <v>8870783.9110000003</v>
      </c>
      <c r="M24" s="451">
        <v>0.995</v>
      </c>
      <c r="N24" s="398">
        <v>2454803.1329999999</v>
      </c>
      <c r="O24" s="399">
        <v>2445455.9849999999</v>
      </c>
      <c r="P24" s="451">
        <v>0.996</v>
      </c>
      <c r="Q24" s="401">
        <v>4774073.7649999997</v>
      </c>
      <c r="R24" s="399">
        <v>4750307.13</v>
      </c>
      <c r="S24" s="451">
        <v>0.995</v>
      </c>
      <c r="T24" s="398">
        <v>1743084.7169999999</v>
      </c>
      <c r="U24" s="399">
        <v>1714299.7180000001</v>
      </c>
      <c r="V24" s="451">
        <v>0.98299999999999998</v>
      </c>
      <c r="W24" s="401">
        <v>1727317.118</v>
      </c>
      <c r="X24" s="399">
        <v>1698662.406</v>
      </c>
      <c r="Y24" s="451">
        <v>0.98299999999999998</v>
      </c>
      <c r="Z24" s="398">
        <v>15767.599</v>
      </c>
      <c r="AA24" s="399">
        <v>15637.312</v>
      </c>
      <c r="AB24" s="451">
        <v>0.99199999999999999</v>
      </c>
      <c r="AC24" s="401">
        <v>431725.66</v>
      </c>
      <c r="AD24" s="399">
        <v>418778.88</v>
      </c>
      <c r="AE24" s="451">
        <v>0.97</v>
      </c>
    </row>
    <row r="25" spans="1:31">
      <c r="A25" s="292" t="s">
        <v>593</v>
      </c>
      <c r="B25" s="398">
        <v>8792549.3330000006</v>
      </c>
      <c r="C25" s="399">
        <v>8690523.4309999999</v>
      </c>
      <c r="D25" s="451">
        <v>0.98799999999999999</v>
      </c>
      <c r="E25" s="401">
        <v>7654003.2920000004</v>
      </c>
      <c r="F25" s="399">
        <v>7556563.0839999998</v>
      </c>
      <c r="G25" s="451">
        <v>0.98699999999999999</v>
      </c>
      <c r="H25" s="398">
        <v>3143439.9569999999</v>
      </c>
      <c r="I25" s="399">
        <v>3081627.5830000001</v>
      </c>
      <c r="J25" s="451">
        <v>0.98</v>
      </c>
      <c r="K25" s="401">
        <v>4510563.335</v>
      </c>
      <c r="L25" s="399">
        <v>4474935.5010000002</v>
      </c>
      <c r="M25" s="451">
        <v>0.99199999999999999</v>
      </c>
      <c r="N25" s="398">
        <v>1138546.041</v>
      </c>
      <c r="O25" s="399">
        <v>1133960.3470000001</v>
      </c>
      <c r="P25" s="451">
        <v>0.996</v>
      </c>
      <c r="Q25" s="401">
        <v>1923895.774</v>
      </c>
      <c r="R25" s="399">
        <v>1911418.5589999999</v>
      </c>
      <c r="S25" s="451">
        <v>0.99399999999999999</v>
      </c>
      <c r="T25" s="398">
        <v>867624.98800000001</v>
      </c>
      <c r="U25" s="399">
        <v>852545.31900000002</v>
      </c>
      <c r="V25" s="451">
        <v>0.98299999999999998</v>
      </c>
      <c r="W25" s="401">
        <v>861073.25699999998</v>
      </c>
      <c r="X25" s="399">
        <v>846172.10800000001</v>
      </c>
      <c r="Y25" s="451">
        <v>0.98299999999999998</v>
      </c>
      <c r="Z25" s="398">
        <v>6551.7309999999998</v>
      </c>
      <c r="AA25" s="399">
        <v>6373.2110000000002</v>
      </c>
      <c r="AB25" s="451">
        <v>0.97299999999999998</v>
      </c>
      <c r="AC25" s="401">
        <v>250532.33</v>
      </c>
      <c r="AD25" s="399">
        <v>244225.43</v>
      </c>
      <c r="AE25" s="451">
        <v>0.97499999999999998</v>
      </c>
    </row>
    <row r="26" spans="1:31">
      <c r="A26" s="402" t="s">
        <v>594</v>
      </c>
      <c r="B26" s="403">
        <v>10239399.379999999</v>
      </c>
      <c r="C26" s="404">
        <v>10125582.952</v>
      </c>
      <c r="D26" s="452">
        <v>0.98899999999999999</v>
      </c>
      <c r="E26" s="406">
        <v>9013999.2339999992</v>
      </c>
      <c r="F26" s="404">
        <v>8908599.4309999999</v>
      </c>
      <c r="G26" s="452">
        <v>0.98799999999999999</v>
      </c>
      <c r="H26" s="403">
        <v>3863667.9509999999</v>
      </c>
      <c r="I26" s="404">
        <v>3786833.875</v>
      </c>
      <c r="J26" s="452">
        <v>0.98</v>
      </c>
      <c r="K26" s="406">
        <v>5150331.2829999998</v>
      </c>
      <c r="L26" s="404">
        <v>5121765.5559999999</v>
      </c>
      <c r="M26" s="452">
        <v>0.99399999999999999</v>
      </c>
      <c r="N26" s="403">
        <v>1225400.1459999999</v>
      </c>
      <c r="O26" s="404">
        <v>1216983.5209999999</v>
      </c>
      <c r="P26" s="452">
        <v>0.99299999999999999</v>
      </c>
      <c r="Q26" s="406">
        <v>2290728.9479999999</v>
      </c>
      <c r="R26" s="404">
        <v>2272772.0329999998</v>
      </c>
      <c r="S26" s="452">
        <v>0.99199999999999999</v>
      </c>
      <c r="T26" s="403">
        <v>1174919.0290000001</v>
      </c>
      <c r="U26" s="404">
        <v>1153127.9480000001</v>
      </c>
      <c r="V26" s="452">
        <v>0.98099999999999998</v>
      </c>
      <c r="W26" s="406">
        <v>1167752.6259999999</v>
      </c>
      <c r="X26" s="404">
        <v>1146284.335</v>
      </c>
      <c r="Y26" s="452">
        <v>0.98199999999999998</v>
      </c>
      <c r="Z26" s="403">
        <v>7166.4030000000002</v>
      </c>
      <c r="AA26" s="404">
        <v>6843.6130000000003</v>
      </c>
      <c r="AB26" s="452">
        <v>0.95499999999999996</v>
      </c>
      <c r="AC26" s="406">
        <v>451826.66499999998</v>
      </c>
      <c r="AD26" s="404">
        <v>434812.26500000001</v>
      </c>
      <c r="AE26" s="452">
        <v>0.96199999999999997</v>
      </c>
    </row>
    <row r="27" spans="1:31">
      <c r="A27" s="292" t="s">
        <v>595</v>
      </c>
      <c r="B27" s="407">
        <v>6988608.7590000005</v>
      </c>
      <c r="C27" s="399">
        <v>6903517.8320000004</v>
      </c>
      <c r="D27" s="451">
        <v>0.98799999999999999</v>
      </c>
      <c r="E27" s="407">
        <v>6169458.1600000001</v>
      </c>
      <c r="F27" s="399">
        <v>6087362.6950000003</v>
      </c>
      <c r="G27" s="451">
        <v>0.98699999999999999</v>
      </c>
      <c r="H27" s="407">
        <v>2554810.9909999999</v>
      </c>
      <c r="I27" s="399">
        <v>2498261.9739999999</v>
      </c>
      <c r="J27" s="451">
        <v>0.97799999999999998</v>
      </c>
      <c r="K27" s="407">
        <v>3614647.1690000002</v>
      </c>
      <c r="L27" s="399">
        <v>3589100.7209999999</v>
      </c>
      <c r="M27" s="451">
        <v>0.99299999999999999</v>
      </c>
      <c r="N27" s="407">
        <v>819150.59900000005</v>
      </c>
      <c r="O27" s="399">
        <v>816155.13699999999</v>
      </c>
      <c r="P27" s="451">
        <v>0.996</v>
      </c>
      <c r="Q27" s="407">
        <v>1307692.2849999999</v>
      </c>
      <c r="R27" s="399">
        <v>1296592.2050000001</v>
      </c>
      <c r="S27" s="451">
        <v>0.99199999999999999</v>
      </c>
      <c r="T27" s="407">
        <v>787834.85499999998</v>
      </c>
      <c r="U27" s="399">
        <v>773796.853</v>
      </c>
      <c r="V27" s="451">
        <v>0.98199999999999998</v>
      </c>
      <c r="W27" s="407">
        <v>782746.63899999997</v>
      </c>
      <c r="X27" s="399">
        <v>768748.16299999994</v>
      </c>
      <c r="Y27" s="451">
        <v>0.98199999999999998</v>
      </c>
      <c r="Z27" s="407">
        <v>5088.2160000000003</v>
      </c>
      <c r="AA27" s="399">
        <v>5048.6899999999996</v>
      </c>
      <c r="AB27" s="451">
        <v>0.99199999999999999</v>
      </c>
      <c r="AC27" s="407">
        <v>412079.59</v>
      </c>
      <c r="AD27" s="399">
        <v>398329.55</v>
      </c>
      <c r="AE27" s="451">
        <v>0.96699999999999997</v>
      </c>
    </row>
    <row r="28" spans="1:31">
      <c r="A28" s="292" t="s">
        <v>596</v>
      </c>
      <c r="B28" s="407">
        <v>6168615.8569999998</v>
      </c>
      <c r="C28" s="399">
        <v>6104348.3220000006</v>
      </c>
      <c r="D28" s="451">
        <v>0.99</v>
      </c>
      <c r="E28" s="407">
        <v>5272722.3849999998</v>
      </c>
      <c r="F28" s="399">
        <v>5211375.8190000001</v>
      </c>
      <c r="G28" s="451">
        <v>0.98799999999999999</v>
      </c>
      <c r="H28" s="407">
        <v>2106012.8650000002</v>
      </c>
      <c r="I28" s="399">
        <v>2067331.1</v>
      </c>
      <c r="J28" s="451">
        <v>0.98199999999999998</v>
      </c>
      <c r="K28" s="407">
        <v>3166709.52</v>
      </c>
      <c r="L28" s="399">
        <v>3144044.719</v>
      </c>
      <c r="M28" s="451">
        <v>0.99299999999999999</v>
      </c>
      <c r="N28" s="407">
        <v>895893.47199999995</v>
      </c>
      <c r="O28" s="399">
        <v>892972.50300000003</v>
      </c>
      <c r="P28" s="451">
        <v>0.997</v>
      </c>
      <c r="Q28" s="407">
        <v>1667987.4620000001</v>
      </c>
      <c r="R28" s="399">
        <v>1653390.2379999999</v>
      </c>
      <c r="S28" s="451">
        <v>0.99099999999999999</v>
      </c>
      <c r="T28" s="407">
        <v>665584.08700000006</v>
      </c>
      <c r="U28" s="399">
        <v>656394.55000000005</v>
      </c>
      <c r="V28" s="451">
        <v>0.98599999999999999</v>
      </c>
      <c r="W28" s="407">
        <v>662422.09499999997</v>
      </c>
      <c r="X28" s="399">
        <v>653243.88800000004</v>
      </c>
      <c r="Y28" s="451">
        <v>0.98599999999999999</v>
      </c>
      <c r="Z28" s="407">
        <v>3161.9920000000002</v>
      </c>
      <c r="AA28" s="399">
        <v>3150.6619999999998</v>
      </c>
      <c r="AB28" s="451">
        <v>0.996</v>
      </c>
      <c r="AC28" s="407">
        <v>168224.82</v>
      </c>
      <c r="AD28" s="399">
        <v>163709.95000000001</v>
      </c>
      <c r="AE28" s="451">
        <v>0.97299999999999998</v>
      </c>
    </row>
    <row r="29" spans="1:31">
      <c r="A29" s="292" t="s">
        <v>597</v>
      </c>
      <c r="B29" s="407">
        <v>15717169.640000001</v>
      </c>
      <c r="C29" s="399">
        <v>15525426.233000001</v>
      </c>
      <c r="D29" s="451">
        <v>0.98799999999999999</v>
      </c>
      <c r="E29" s="407">
        <v>13654771.026000001</v>
      </c>
      <c r="F29" s="399">
        <v>13471780.832</v>
      </c>
      <c r="G29" s="451">
        <v>0.98699999999999999</v>
      </c>
      <c r="H29" s="407">
        <v>5796354.7300000004</v>
      </c>
      <c r="I29" s="399">
        <v>5660958.4139999999</v>
      </c>
      <c r="J29" s="451">
        <v>0.97699999999999998</v>
      </c>
      <c r="K29" s="407">
        <v>7858416.2960000001</v>
      </c>
      <c r="L29" s="399">
        <v>7810822.4179999996</v>
      </c>
      <c r="M29" s="451">
        <v>0.99399999999999999</v>
      </c>
      <c r="N29" s="407">
        <v>2062398.6140000001</v>
      </c>
      <c r="O29" s="399">
        <v>2053645.4010000001</v>
      </c>
      <c r="P29" s="451">
        <v>0.996</v>
      </c>
      <c r="Q29" s="407">
        <v>4162518.213</v>
      </c>
      <c r="R29" s="399">
        <v>4134198.8650000002</v>
      </c>
      <c r="S29" s="451">
        <v>0.99299999999999999</v>
      </c>
      <c r="T29" s="407">
        <v>1626944.152</v>
      </c>
      <c r="U29" s="399">
        <v>1582316.0560000001</v>
      </c>
      <c r="V29" s="451">
        <v>0.97299999999999998</v>
      </c>
      <c r="W29" s="407">
        <v>1615472.973</v>
      </c>
      <c r="X29" s="399">
        <v>1570999.6329999999</v>
      </c>
      <c r="Y29" s="451">
        <v>0.97199999999999998</v>
      </c>
      <c r="Z29" s="407">
        <v>11471.179</v>
      </c>
      <c r="AA29" s="399">
        <v>11316.423000000001</v>
      </c>
      <c r="AB29" s="451">
        <v>0.98699999999999999</v>
      </c>
      <c r="AC29" s="407">
        <v>420775.96</v>
      </c>
      <c r="AD29" s="399">
        <v>410157.91</v>
      </c>
      <c r="AE29" s="451">
        <v>0.97499999999999998</v>
      </c>
    </row>
    <row r="30" spans="1:31">
      <c r="A30" s="292" t="s">
        <v>598</v>
      </c>
      <c r="B30" s="407">
        <v>16232495.506000001</v>
      </c>
      <c r="C30" s="399">
        <v>16084097.954</v>
      </c>
      <c r="D30" s="451">
        <v>0.99099999999999999</v>
      </c>
      <c r="E30" s="407">
        <v>13661166.682</v>
      </c>
      <c r="F30" s="399">
        <v>13521170.405999999</v>
      </c>
      <c r="G30" s="451">
        <v>0.99</v>
      </c>
      <c r="H30" s="407">
        <v>4963739.7869999995</v>
      </c>
      <c r="I30" s="399">
        <v>4869160.9359999998</v>
      </c>
      <c r="J30" s="451">
        <v>0.98099999999999998</v>
      </c>
      <c r="K30" s="407">
        <v>8697426.8949999996</v>
      </c>
      <c r="L30" s="399">
        <v>8652009.4700000007</v>
      </c>
      <c r="M30" s="451">
        <v>0.995</v>
      </c>
      <c r="N30" s="407">
        <v>2571328.824</v>
      </c>
      <c r="O30" s="399">
        <v>2562927.548</v>
      </c>
      <c r="P30" s="451">
        <v>0.997</v>
      </c>
      <c r="Q30" s="407">
        <v>3929038.9339999999</v>
      </c>
      <c r="R30" s="399">
        <v>3908136.452</v>
      </c>
      <c r="S30" s="451">
        <v>0.995</v>
      </c>
      <c r="T30" s="407">
        <v>1343918.4680000001</v>
      </c>
      <c r="U30" s="399">
        <v>1322347.1850000001</v>
      </c>
      <c r="V30" s="451">
        <v>0.98399999999999999</v>
      </c>
      <c r="W30" s="407">
        <v>1330018.44</v>
      </c>
      <c r="X30" s="399">
        <v>1308495.422</v>
      </c>
      <c r="Y30" s="451">
        <v>0.98399999999999999</v>
      </c>
      <c r="Z30" s="407">
        <v>13900.028</v>
      </c>
      <c r="AA30" s="399">
        <v>13851.763000000001</v>
      </c>
      <c r="AB30" s="451">
        <v>0.997</v>
      </c>
      <c r="AC30" s="407">
        <v>774367.15</v>
      </c>
      <c r="AD30" s="399">
        <v>754484.82</v>
      </c>
      <c r="AE30" s="451">
        <v>0.97399999999999998</v>
      </c>
    </row>
    <row r="31" spans="1:31">
      <c r="A31" s="402" t="s">
        <v>599</v>
      </c>
      <c r="B31" s="407">
        <v>29857110.25</v>
      </c>
      <c r="C31" s="399">
        <v>29524609.602000002</v>
      </c>
      <c r="D31" s="451">
        <v>0.98899999999999999</v>
      </c>
      <c r="E31" s="407">
        <v>25913330.294</v>
      </c>
      <c r="F31" s="399">
        <v>25594609.306000002</v>
      </c>
      <c r="G31" s="451">
        <v>0.98799999999999999</v>
      </c>
      <c r="H31" s="407">
        <v>9904748.8310000002</v>
      </c>
      <c r="I31" s="399">
        <v>9674813.3440000005</v>
      </c>
      <c r="J31" s="451">
        <v>0.97699999999999998</v>
      </c>
      <c r="K31" s="407">
        <v>16008581.463</v>
      </c>
      <c r="L31" s="399">
        <v>15919795.961999999</v>
      </c>
      <c r="M31" s="451">
        <v>0.99399999999999999</v>
      </c>
      <c r="N31" s="407">
        <v>3943779.9559999998</v>
      </c>
      <c r="O31" s="399">
        <v>3930000.2960000001</v>
      </c>
      <c r="P31" s="451">
        <v>0.997</v>
      </c>
      <c r="Q31" s="407">
        <v>7595275.2939999998</v>
      </c>
      <c r="R31" s="399">
        <v>7559230.5089999996</v>
      </c>
      <c r="S31" s="451">
        <v>0.995</v>
      </c>
      <c r="T31" s="407">
        <v>2536088.537</v>
      </c>
      <c r="U31" s="399">
        <v>2486068.8050000002</v>
      </c>
      <c r="V31" s="451">
        <v>0.98</v>
      </c>
      <c r="W31" s="407">
        <v>2517749.4539999999</v>
      </c>
      <c r="X31" s="399">
        <v>2467832.148</v>
      </c>
      <c r="Y31" s="451">
        <v>0.98</v>
      </c>
      <c r="Z31" s="407">
        <v>18339.082999999999</v>
      </c>
      <c r="AA31" s="399">
        <v>18236.656999999999</v>
      </c>
      <c r="AB31" s="451">
        <v>0.99399999999999999</v>
      </c>
      <c r="AC31" s="407">
        <v>730859.54</v>
      </c>
      <c r="AD31" s="399">
        <v>707673.89</v>
      </c>
      <c r="AE31" s="451">
        <v>0.96799999999999997</v>
      </c>
    </row>
    <row r="32" spans="1:31">
      <c r="A32" s="292" t="s">
        <v>600</v>
      </c>
      <c r="B32" s="394">
        <v>67686359.795000002</v>
      </c>
      <c r="C32" s="395">
        <v>67046940.030000001</v>
      </c>
      <c r="D32" s="449">
        <v>0.99099999999999999</v>
      </c>
      <c r="E32" s="397">
        <v>56895581.916000001</v>
      </c>
      <c r="F32" s="395">
        <v>56296179.751999997</v>
      </c>
      <c r="G32" s="449">
        <v>0.98899999999999999</v>
      </c>
      <c r="H32" s="394">
        <v>20516793.342999998</v>
      </c>
      <c r="I32" s="395">
        <v>20107800.438000001</v>
      </c>
      <c r="J32" s="449">
        <v>0.98</v>
      </c>
      <c r="K32" s="397">
        <v>36378788.572999999</v>
      </c>
      <c r="L32" s="395">
        <v>36188379.314000003</v>
      </c>
      <c r="M32" s="449">
        <v>0.995</v>
      </c>
      <c r="N32" s="394">
        <v>10790777.879000001</v>
      </c>
      <c r="O32" s="395">
        <v>10750760.278000001</v>
      </c>
      <c r="P32" s="449">
        <v>0.996</v>
      </c>
      <c r="Q32" s="397">
        <v>15177514.828</v>
      </c>
      <c r="R32" s="395">
        <v>15106666.155999999</v>
      </c>
      <c r="S32" s="449">
        <v>0.995</v>
      </c>
      <c r="T32" s="394">
        <v>4916813.7620000001</v>
      </c>
      <c r="U32" s="395">
        <v>4830598.2359999996</v>
      </c>
      <c r="V32" s="449">
        <v>0.98199999999999998</v>
      </c>
      <c r="W32" s="397">
        <v>4862955.88</v>
      </c>
      <c r="X32" s="395">
        <v>4777225.43</v>
      </c>
      <c r="Y32" s="449">
        <v>0.98199999999999998</v>
      </c>
      <c r="Z32" s="394">
        <v>53857.881999999998</v>
      </c>
      <c r="AA32" s="395">
        <v>53372.805999999997</v>
      </c>
      <c r="AB32" s="449">
        <v>0.99099999999999999</v>
      </c>
      <c r="AC32" s="397">
        <v>3606171.13</v>
      </c>
      <c r="AD32" s="395">
        <v>3439198.89</v>
      </c>
      <c r="AE32" s="449">
        <v>0.95399999999999996</v>
      </c>
    </row>
    <row r="33" spans="1:31">
      <c r="A33" s="292" t="s">
        <v>601</v>
      </c>
      <c r="B33" s="398">
        <v>13733401.158</v>
      </c>
      <c r="C33" s="399">
        <v>13593794.037999999</v>
      </c>
      <c r="D33" s="451">
        <v>0.99</v>
      </c>
      <c r="E33" s="401">
        <v>11705296.130999999</v>
      </c>
      <c r="F33" s="399">
        <v>11572161.862</v>
      </c>
      <c r="G33" s="451">
        <v>0.98899999999999999</v>
      </c>
      <c r="H33" s="398">
        <v>4399766.8439999996</v>
      </c>
      <c r="I33" s="399">
        <v>4305533.2130000005</v>
      </c>
      <c r="J33" s="451">
        <v>0.97899999999999998</v>
      </c>
      <c r="K33" s="401">
        <v>7305529.2869999995</v>
      </c>
      <c r="L33" s="399">
        <v>7266628.6490000002</v>
      </c>
      <c r="M33" s="451">
        <v>0.995</v>
      </c>
      <c r="N33" s="398">
        <v>2028105.027</v>
      </c>
      <c r="O33" s="399">
        <v>2021632.176</v>
      </c>
      <c r="P33" s="451">
        <v>0.997</v>
      </c>
      <c r="Q33" s="401">
        <v>3429646.642</v>
      </c>
      <c r="R33" s="399">
        <v>3412296.3629999999</v>
      </c>
      <c r="S33" s="451">
        <v>0.995</v>
      </c>
      <c r="T33" s="398">
        <v>1256257.946</v>
      </c>
      <c r="U33" s="399">
        <v>1232611.7649999999</v>
      </c>
      <c r="V33" s="451">
        <v>0.98099999999999998</v>
      </c>
      <c r="W33" s="401">
        <v>1249441.81</v>
      </c>
      <c r="X33" s="399">
        <v>1225855.459</v>
      </c>
      <c r="Y33" s="451">
        <v>0.98099999999999998</v>
      </c>
      <c r="Z33" s="398">
        <v>6816.1360000000004</v>
      </c>
      <c r="AA33" s="399">
        <v>6756.3059999999996</v>
      </c>
      <c r="AB33" s="451">
        <v>0.99099999999999999</v>
      </c>
      <c r="AC33" s="401">
        <v>591522.39500000002</v>
      </c>
      <c r="AD33" s="399">
        <v>575561.495</v>
      </c>
      <c r="AE33" s="451">
        <v>0.97299999999999998</v>
      </c>
    </row>
    <row r="34" spans="1:31">
      <c r="A34" s="292" t="s">
        <v>602</v>
      </c>
      <c r="B34" s="398">
        <v>11078093.094000001</v>
      </c>
      <c r="C34" s="399">
        <v>10950882.091</v>
      </c>
      <c r="D34" s="451">
        <v>0.98899999999999999</v>
      </c>
      <c r="E34" s="401">
        <v>9481892.6190000009</v>
      </c>
      <c r="F34" s="399">
        <v>9363211.2819999997</v>
      </c>
      <c r="G34" s="451">
        <v>0.98699999999999999</v>
      </c>
      <c r="H34" s="398">
        <v>3863478.3769999999</v>
      </c>
      <c r="I34" s="399">
        <v>3781033.63</v>
      </c>
      <c r="J34" s="451">
        <v>0.97899999999999998</v>
      </c>
      <c r="K34" s="401">
        <v>5618414.2419999996</v>
      </c>
      <c r="L34" s="399">
        <v>5582177.6519999998</v>
      </c>
      <c r="M34" s="451">
        <v>0.99399999999999999</v>
      </c>
      <c r="N34" s="398">
        <v>1596200.4750000001</v>
      </c>
      <c r="O34" s="399">
        <v>1587670.8089999999</v>
      </c>
      <c r="P34" s="451">
        <v>0.995</v>
      </c>
      <c r="Q34" s="401">
        <v>2968706.4040000001</v>
      </c>
      <c r="R34" s="399">
        <v>2949814.4909999999</v>
      </c>
      <c r="S34" s="451">
        <v>0.99399999999999999</v>
      </c>
      <c r="T34" s="398">
        <v>991519.93200000003</v>
      </c>
      <c r="U34" s="399">
        <v>973944.28</v>
      </c>
      <c r="V34" s="451">
        <v>0.98199999999999998</v>
      </c>
      <c r="W34" s="401">
        <v>979061.277</v>
      </c>
      <c r="X34" s="399">
        <v>961586.69499999995</v>
      </c>
      <c r="Y34" s="451">
        <v>0.98199999999999998</v>
      </c>
      <c r="Z34" s="398">
        <v>12458.655000000001</v>
      </c>
      <c r="AA34" s="399">
        <v>12357.584999999999</v>
      </c>
      <c r="AB34" s="451">
        <v>0.99199999999999999</v>
      </c>
      <c r="AC34" s="401">
        <v>583004.06999999995</v>
      </c>
      <c r="AD34" s="399">
        <v>569948.22</v>
      </c>
      <c r="AE34" s="451">
        <v>0.97799999999999998</v>
      </c>
    </row>
    <row r="35" spans="1:31">
      <c r="A35" s="292" t="s">
        <v>603</v>
      </c>
      <c r="B35" s="398">
        <v>21231610.857999999</v>
      </c>
      <c r="C35" s="399">
        <v>20983655.986000001</v>
      </c>
      <c r="D35" s="451">
        <v>0.98799999999999999</v>
      </c>
      <c r="E35" s="401">
        <v>18335565.765999999</v>
      </c>
      <c r="F35" s="399">
        <v>18098274.883000001</v>
      </c>
      <c r="G35" s="451">
        <v>0.98699999999999999</v>
      </c>
      <c r="H35" s="398">
        <v>7518633.8140000002</v>
      </c>
      <c r="I35" s="399">
        <v>7349461.1289999997</v>
      </c>
      <c r="J35" s="451">
        <v>0.97699999999999998</v>
      </c>
      <c r="K35" s="401">
        <v>10816931.952</v>
      </c>
      <c r="L35" s="399">
        <v>10748813.754000001</v>
      </c>
      <c r="M35" s="451">
        <v>0.99399999999999999</v>
      </c>
      <c r="N35" s="398">
        <v>2896045.0920000002</v>
      </c>
      <c r="O35" s="399">
        <v>2885381.1030000001</v>
      </c>
      <c r="P35" s="451">
        <v>0.996</v>
      </c>
      <c r="Q35" s="401">
        <v>4831943.1739999996</v>
      </c>
      <c r="R35" s="399">
        <v>4795181.72</v>
      </c>
      <c r="S35" s="451">
        <v>0.99199999999999999</v>
      </c>
      <c r="T35" s="398">
        <v>1834279.591</v>
      </c>
      <c r="U35" s="399">
        <v>1802602.936</v>
      </c>
      <c r="V35" s="451">
        <v>0.98299999999999998</v>
      </c>
      <c r="W35" s="401">
        <v>1818160.2949999999</v>
      </c>
      <c r="X35" s="399">
        <v>1786587.81</v>
      </c>
      <c r="Y35" s="451">
        <v>0.98299999999999998</v>
      </c>
      <c r="Z35" s="398">
        <v>16119.296</v>
      </c>
      <c r="AA35" s="399">
        <v>16015.126</v>
      </c>
      <c r="AB35" s="451">
        <v>0.99399999999999999</v>
      </c>
      <c r="AC35" s="401">
        <v>949342</v>
      </c>
      <c r="AD35" s="399">
        <v>915686.19</v>
      </c>
      <c r="AE35" s="451">
        <v>0.96499999999999997</v>
      </c>
    </row>
    <row r="36" spans="1:31">
      <c r="A36" s="402" t="s">
        <v>604</v>
      </c>
      <c r="B36" s="403">
        <v>81866259.246999994</v>
      </c>
      <c r="C36" s="404">
        <v>80820194.514999986</v>
      </c>
      <c r="D36" s="452">
        <v>0.98699999999999999</v>
      </c>
      <c r="E36" s="406">
        <v>68649972.522</v>
      </c>
      <c r="F36" s="404">
        <v>67669199.819999993</v>
      </c>
      <c r="G36" s="452">
        <v>0.98599999999999999</v>
      </c>
      <c r="H36" s="403">
        <v>27513232.943</v>
      </c>
      <c r="I36" s="404">
        <v>26910610.537999999</v>
      </c>
      <c r="J36" s="452">
        <v>0.97799999999999998</v>
      </c>
      <c r="K36" s="406">
        <v>41136739.579000004</v>
      </c>
      <c r="L36" s="404">
        <v>40758589.281999998</v>
      </c>
      <c r="M36" s="452">
        <v>0.99099999999999999</v>
      </c>
      <c r="N36" s="403">
        <v>13216286.725</v>
      </c>
      <c r="O36" s="404">
        <v>13150994.695</v>
      </c>
      <c r="P36" s="452">
        <v>0.995</v>
      </c>
      <c r="Q36" s="406">
        <v>18088458.344999999</v>
      </c>
      <c r="R36" s="404">
        <v>17935570.577</v>
      </c>
      <c r="S36" s="452">
        <v>0.99199999999999999</v>
      </c>
      <c r="T36" s="403">
        <v>6691711.3200000003</v>
      </c>
      <c r="U36" s="404">
        <v>6577454.5690000001</v>
      </c>
      <c r="V36" s="452">
        <v>0.98299999999999998</v>
      </c>
      <c r="W36" s="406">
        <v>6640385.9890000001</v>
      </c>
      <c r="X36" s="404">
        <v>6526675.0099999998</v>
      </c>
      <c r="Y36" s="452">
        <v>0.98299999999999998</v>
      </c>
      <c r="Z36" s="403">
        <v>51325.330999999998</v>
      </c>
      <c r="AA36" s="404">
        <v>50779.559000000001</v>
      </c>
      <c r="AB36" s="452">
        <v>0.98899999999999999</v>
      </c>
      <c r="AC36" s="406">
        <v>4633448.84</v>
      </c>
      <c r="AD36" s="404">
        <v>4466965.5599999996</v>
      </c>
      <c r="AE36" s="452">
        <v>0.96399999999999997</v>
      </c>
    </row>
    <row r="37" spans="1:31">
      <c r="A37" s="292" t="s">
        <v>605</v>
      </c>
      <c r="B37" s="407">
        <v>45960528.633000001</v>
      </c>
      <c r="C37" s="399">
        <v>45428235.508000001</v>
      </c>
      <c r="D37" s="451">
        <v>0.98799999999999999</v>
      </c>
      <c r="E37" s="407">
        <v>38876896.984999999</v>
      </c>
      <c r="F37" s="399">
        <v>38372670.324000001</v>
      </c>
      <c r="G37" s="451">
        <v>0.98699999999999999</v>
      </c>
      <c r="H37" s="407">
        <v>15320602.880000001</v>
      </c>
      <c r="I37" s="399">
        <v>14965151.298</v>
      </c>
      <c r="J37" s="451">
        <v>0.97699999999999998</v>
      </c>
      <c r="K37" s="407">
        <v>23556294.105</v>
      </c>
      <c r="L37" s="399">
        <v>23407519.026000001</v>
      </c>
      <c r="M37" s="451">
        <v>0.99399999999999999</v>
      </c>
      <c r="N37" s="407">
        <v>7083631.648</v>
      </c>
      <c r="O37" s="399">
        <v>7055565.1840000004</v>
      </c>
      <c r="P37" s="451">
        <v>0.996</v>
      </c>
      <c r="Q37" s="407">
        <v>11689722.983999999</v>
      </c>
      <c r="R37" s="399">
        <v>11632271.861</v>
      </c>
      <c r="S37" s="451">
        <v>0.995</v>
      </c>
      <c r="T37" s="407">
        <v>3882937.804</v>
      </c>
      <c r="U37" s="399">
        <v>3814830.7829999998</v>
      </c>
      <c r="V37" s="451">
        <v>0.98199999999999998</v>
      </c>
      <c r="W37" s="407">
        <v>3858707.2749999999</v>
      </c>
      <c r="X37" s="399">
        <v>3790803.662</v>
      </c>
      <c r="Y37" s="451">
        <v>0.98199999999999998</v>
      </c>
      <c r="Z37" s="407">
        <v>24230.528999999999</v>
      </c>
      <c r="AA37" s="399">
        <v>24027.120999999999</v>
      </c>
      <c r="AB37" s="451">
        <v>0.99199999999999999</v>
      </c>
      <c r="AC37" s="407">
        <v>1857263.56</v>
      </c>
      <c r="AD37" s="399">
        <v>1801190.78</v>
      </c>
      <c r="AE37" s="451">
        <v>0.97</v>
      </c>
    </row>
    <row r="38" spans="1:31">
      <c r="A38" s="292" t="s">
        <v>606</v>
      </c>
      <c r="B38" s="407">
        <v>11294626.085000001</v>
      </c>
      <c r="C38" s="399">
        <v>11169386.666000001</v>
      </c>
      <c r="D38" s="451">
        <v>0.98899999999999999</v>
      </c>
      <c r="E38" s="407">
        <v>9897344.9590000007</v>
      </c>
      <c r="F38" s="399">
        <v>9779756.4030000009</v>
      </c>
      <c r="G38" s="451">
        <v>0.98799999999999999</v>
      </c>
      <c r="H38" s="407">
        <v>3729946.213</v>
      </c>
      <c r="I38" s="399">
        <v>3652443.1439999999</v>
      </c>
      <c r="J38" s="451">
        <v>0.97899999999999998</v>
      </c>
      <c r="K38" s="407">
        <v>6167398.7460000003</v>
      </c>
      <c r="L38" s="399">
        <v>6127313.2589999996</v>
      </c>
      <c r="M38" s="451">
        <v>0.99399999999999999</v>
      </c>
      <c r="N38" s="407">
        <v>1397281.1259999999</v>
      </c>
      <c r="O38" s="399">
        <v>1389630.263</v>
      </c>
      <c r="P38" s="451">
        <v>0.995</v>
      </c>
      <c r="Q38" s="407">
        <v>1986958.1440000001</v>
      </c>
      <c r="R38" s="399">
        <v>1975490.4029999999</v>
      </c>
      <c r="S38" s="451">
        <v>0.99399999999999999</v>
      </c>
      <c r="T38" s="407">
        <v>1035009.904</v>
      </c>
      <c r="U38" s="399">
        <v>1013984.852</v>
      </c>
      <c r="V38" s="451">
        <v>0.98</v>
      </c>
      <c r="W38" s="407">
        <v>1027846.34</v>
      </c>
      <c r="X38" s="399">
        <v>1006855.843</v>
      </c>
      <c r="Y38" s="451">
        <v>0.98</v>
      </c>
      <c r="Z38" s="407">
        <v>7163.5640000000003</v>
      </c>
      <c r="AA38" s="399">
        <v>7129.009</v>
      </c>
      <c r="AB38" s="451">
        <v>0.995</v>
      </c>
      <c r="AC38" s="407">
        <v>666752.51</v>
      </c>
      <c r="AD38" s="399">
        <v>648677.56999999995</v>
      </c>
      <c r="AE38" s="451">
        <v>0.97299999999999998</v>
      </c>
    </row>
    <row r="39" spans="1:31">
      <c r="A39" s="292" t="s">
        <v>607</v>
      </c>
      <c r="B39" s="407">
        <v>7399397.6140000001</v>
      </c>
      <c r="C39" s="399">
        <v>7295056.1720000003</v>
      </c>
      <c r="D39" s="451">
        <v>0.98599999999999999</v>
      </c>
      <c r="E39" s="407">
        <v>6384165.0999999996</v>
      </c>
      <c r="F39" s="399">
        <v>6284543.0779999997</v>
      </c>
      <c r="G39" s="451">
        <v>0.98399999999999999</v>
      </c>
      <c r="H39" s="407">
        <v>2401784.5260000001</v>
      </c>
      <c r="I39" s="399">
        <v>2332693.7379999999</v>
      </c>
      <c r="J39" s="451">
        <v>0.97099999999999997</v>
      </c>
      <c r="K39" s="407">
        <v>3982380.574</v>
      </c>
      <c r="L39" s="399">
        <v>3951849.34</v>
      </c>
      <c r="M39" s="451">
        <v>0.99199999999999999</v>
      </c>
      <c r="N39" s="407">
        <v>1015232.514</v>
      </c>
      <c r="O39" s="399">
        <v>1010513.094</v>
      </c>
      <c r="P39" s="451">
        <v>0.995</v>
      </c>
      <c r="Q39" s="407">
        <v>1542876.747</v>
      </c>
      <c r="R39" s="399">
        <v>1529983.6310000001</v>
      </c>
      <c r="S39" s="451">
        <v>0.99199999999999999</v>
      </c>
      <c r="T39" s="407">
        <v>656925.48800000001</v>
      </c>
      <c r="U39" s="399">
        <v>642006.86600000004</v>
      </c>
      <c r="V39" s="451">
        <v>0.97699999999999998</v>
      </c>
      <c r="W39" s="407">
        <v>652657.42099999997</v>
      </c>
      <c r="X39" s="399">
        <v>637858.02800000005</v>
      </c>
      <c r="Y39" s="451">
        <v>0.97699999999999998</v>
      </c>
      <c r="Z39" s="407">
        <v>4268.067</v>
      </c>
      <c r="AA39" s="399">
        <v>4148.8379999999997</v>
      </c>
      <c r="AB39" s="451">
        <v>0.97199999999999998</v>
      </c>
      <c r="AC39" s="407">
        <v>370398.565</v>
      </c>
      <c r="AD39" s="399">
        <v>358851.90500000003</v>
      </c>
      <c r="AE39" s="451">
        <v>0.96899999999999997</v>
      </c>
    </row>
    <row r="40" spans="1:31">
      <c r="A40" s="292" t="s">
        <v>608</v>
      </c>
      <c r="B40" s="407">
        <v>4966197.8890000004</v>
      </c>
      <c r="C40" s="399">
        <v>4894159.1560000004</v>
      </c>
      <c r="D40" s="451">
        <v>0.98499999999999999</v>
      </c>
      <c r="E40" s="407">
        <v>4346705.5760000004</v>
      </c>
      <c r="F40" s="399">
        <v>4277356.1830000002</v>
      </c>
      <c r="G40" s="451">
        <v>0.98399999999999999</v>
      </c>
      <c r="H40" s="407">
        <v>1932588.8359999999</v>
      </c>
      <c r="I40" s="399">
        <v>1882056.865</v>
      </c>
      <c r="J40" s="451">
        <v>0.97399999999999998</v>
      </c>
      <c r="K40" s="407">
        <v>2414116.7400000002</v>
      </c>
      <c r="L40" s="399">
        <v>2395299.318</v>
      </c>
      <c r="M40" s="451">
        <v>0.99199999999999999</v>
      </c>
      <c r="N40" s="407">
        <v>619492.31299999997</v>
      </c>
      <c r="O40" s="399">
        <v>616802.973</v>
      </c>
      <c r="P40" s="451">
        <v>0.996</v>
      </c>
      <c r="Q40" s="407">
        <v>1165917.0419999999</v>
      </c>
      <c r="R40" s="399">
        <v>1157762.8489999999</v>
      </c>
      <c r="S40" s="451">
        <v>0.99299999999999999</v>
      </c>
      <c r="T40" s="407">
        <v>554682.57499999995</v>
      </c>
      <c r="U40" s="399">
        <v>543429.96299999999</v>
      </c>
      <c r="V40" s="451">
        <v>0.98</v>
      </c>
      <c r="W40" s="407">
        <v>550918.71499999997</v>
      </c>
      <c r="X40" s="399">
        <v>539683.75300000003</v>
      </c>
      <c r="Y40" s="451">
        <v>0.98</v>
      </c>
      <c r="Z40" s="407">
        <v>3763.86</v>
      </c>
      <c r="AA40" s="399">
        <v>3746.21</v>
      </c>
      <c r="AB40" s="451">
        <v>0.995</v>
      </c>
      <c r="AC40" s="407">
        <v>177789.3</v>
      </c>
      <c r="AD40" s="399">
        <v>171242.78</v>
      </c>
      <c r="AE40" s="451">
        <v>0.96299999999999997</v>
      </c>
    </row>
    <row r="41" spans="1:31">
      <c r="A41" s="402" t="s">
        <v>609</v>
      </c>
      <c r="B41" s="407">
        <v>5571520.9539999999</v>
      </c>
      <c r="C41" s="399">
        <v>5499112.5219999999</v>
      </c>
      <c r="D41" s="451">
        <v>0.98699999999999999</v>
      </c>
      <c r="E41" s="407">
        <v>4871438.3260000004</v>
      </c>
      <c r="F41" s="399">
        <v>4801668.8899999997</v>
      </c>
      <c r="G41" s="451">
        <v>0.98599999999999999</v>
      </c>
      <c r="H41" s="407">
        <v>2091617.2309999999</v>
      </c>
      <c r="I41" s="399">
        <v>2039775.89</v>
      </c>
      <c r="J41" s="451">
        <v>0.97499999999999998</v>
      </c>
      <c r="K41" s="407">
        <v>2779821.0950000002</v>
      </c>
      <c r="L41" s="399">
        <v>2761893</v>
      </c>
      <c r="M41" s="451">
        <v>0.99399999999999999</v>
      </c>
      <c r="N41" s="407">
        <v>700082.62800000003</v>
      </c>
      <c r="O41" s="399">
        <v>697443.63199999998</v>
      </c>
      <c r="P41" s="451">
        <v>0.996</v>
      </c>
      <c r="Q41" s="407">
        <v>1568960.311</v>
      </c>
      <c r="R41" s="399">
        <v>1560452.743</v>
      </c>
      <c r="S41" s="451">
        <v>0.995</v>
      </c>
      <c r="T41" s="407">
        <v>628004.85499999998</v>
      </c>
      <c r="U41" s="399">
        <v>617087.24800000002</v>
      </c>
      <c r="V41" s="451">
        <v>0.98299999999999998</v>
      </c>
      <c r="W41" s="407">
        <v>621516.103</v>
      </c>
      <c r="X41" s="399">
        <v>610601.946</v>
      </c>
      <c r="Y41" s="451">
        <v>0.98199999999999998</v>
      </c>
      <c r="Z41" s="407">
        <v>6488.7520000000004</v>
      </c>
      <c r="AA41" s="399">
        <v>6485.3019999999997</v>
      </c>
      <c r="AB41" s="451">
        <v>0.999</v>
      </c>
      <c r="AC41" s="407">
        <v>194743.97</v>
      </c>
      <c r="AD41" s="399">
        <v>189014.63</v>
      </c>
      <c r="AE41" s="451">
        <v>0.97099999999999997</v>
      </c>
    </row>
    <row r="42" spans="1:31">
      <c r="A42" s="292" t="s">
        <v>610</v>
      </c>
      <c r="B42" s="394">
        <v>18466158.851999998</v>
      </c>
      <c r="C42" s="395">
        <v>18245364.785</v>
      </c>
      <c r="D42" s="449">
        <v>0.98799999999999999</v>
      </c>
      <c r="E42" s="397">
        <v>15942859.198999999</v>
      </c>
      <c r="F42" s="395">
        <v>15733620.868000001</v>
      </c>
      <c r="G42" s="449">
        <v>0.98699999999999999</v>
      </c>
      <c r="H42" s="394">
        <v>6556028.7589999996</v>
      </c>
      <c r="I42" s="395">
        <v>6410837.8870000001</v>
      </c>
      <c r="J42" s="449">
        <v>0.97799999999999998</v>
      </c>
      <c r="K42" s="397">
        <v>9386830.4399999995</v>
      </c>
      <c r="L42" s="395">
        <v>9322782.9810000006</v>
      </c>
      <c r="M42" s="449">
        <v>0.99299999999999999</v>
      </c>
      <c r="N42" s="394">
        <v>2523299.6529999999</v>
      </c>
      <c r="O42" s="395">
        <v>2511743.9169999999</v>
      </c>
      <c r="P42" s="449">
        <v>0.995</v>
      </c>
      <c r="Q42" s="397">
        <v>3372127.486</v>
      </c>
      <c r="R42" s="395">
        <v>3352376.4580000001</v>
      </c>
      <c r="S42" s="449">
        <v>0.99399999999999999</v>
      </c>
      <c r="T42" s="394">
        <v>1688975.0279999999</v>
      </c>
      <c r="U42" s="395">
        <v>1659384.5830000001</v>
      </c>
      <c r="V42" s="449">
        <v>0.98199999999999998</v>
      </c>
      <c r="W42" s="397">
        <v>1683474.611</v>
      </c>
      <c r="X42" s="395">
        <v>1653903.476</v>
      </c>
      <c r="Y42" s="449">
        <v>0.98199999999999998</v>
      </c>
      <c r="Z42" s="394">
        <v>5500.4170000000004</v>
      </c>
      <c r="AA42" s="395">
        <v>5481.107</v>
      </c>
      <c r="AB42" s="449">
        <v>0.996</v>
      </c>
      <c r="AC42" s="397">
        <v>650733.02500000002</v>
      </c>
      <c r="AD42" s="395">
        <v>634121.18000000005</v>
      </c>
      <c r="AE42" s="449">
        <v>0.97399999999999998</v>
      </c>
    </row>
    <row r="43" spans="1:31">
      <c r="A43" s="292" t="s">
        <v>611</v>
      </c>
      <c r="B43" s="398">
        <v>24216797.497000001</v>
      </c>
      <c r="C43" s="399">
        <v>23959669.053999998</v>
      </c>
      <c r="D43" s="451">
        <v>0.98899999999999999</v>
      </c>
      <c r="E43" s="401">
        <v>20694771.311000001</v>
      </c>
      <c r="F43" s="399">
        <v>20453737.563999999</v>
      </c>
      <c r="G43" s="451">
        <v>0.98799999999999999</v>
      </c>
      <c r="H43" s="398">
        <v>8206618.3899999997</v>
      </c>
      <c r="I43" s="399">
        <v>8032303.7029999997</v>
      </c>
      <c r="J43" s="451">
        <v>0.97899999999999998</v>
      </c>
      <c r="K43" s="401">
        <v>12488152.921</v>
      </c>
      <c r="L43" s="399">
        <v>12421433.861</v>
      </c>
      <c r="M43" s="451">
        <v>0.995</v>
      </c>
      <c r="N43" s="398">
        <v>3522026.1860000002</v>
      </c>
      <c r="O43" s="399">
        <v>3505931.49</v>
      </c>
      <c r="P43" s="451">
        <v>0.995</v>
      </c>
      <c r="Q43" s="401">
        <v>6363554.7149999999</v>
      </c>
      <c r="R43" s="399">
        <v>6333284.7230000002</v>
      </c>
      <c r="S43" s="451">
        <v>0.995</v>
      </c>
      <c r="T43" s="398">
        <v>2349625.06</v>
      </c>
      <c r="U43" s="399">
        <v>2312489.4279999998</v>
      </c>
      <c r="V43" s="451">
        <v>0.98399999999999999</v>
      </c>
      <c r="W43" s="401">
        <v>2338469.3220000002</v>
      </c>
      <c r="X43" s="399">
        <v>2301414.1880000001</v>
      </c>
      <c r="Y43" s="451">
        <v>0.98399999999999999</v>
      </c>
      <c r="Z43" s="398">
        <v>11155.737999999999</v>
      </c>
      <c r="AA43" s="399">
        <v>11075.24</v>
      </c>
      <c r="AB43" s="451">
        <v>0.99299999999999999</v>
      </c>
      <c r="AC43" s="401">
        <v>1200894.49</v>
      </c>
      <c r="AD43" s="399">
        <v>1177688.02</v>
      </c>
      <c r="AE43" s="451">
        <v>0.98099999999999998</v>
      </c>
    </row>
    <row r="44" spans="1:31">
      <c r="A44" s="292" t="s">
        <v>612</v>
      </c>
      <c r="B44" s="398">
        <v>10888331.825999999</v>
      </c>
      <c r="C44" s="399">
        <v>10730607.024</v>
      </c>
      <c r="D44" s="451">
        <v>0.98599999999999999</v>
      </c>
      <c r="E44" s="401">
        <v>9382080.1239999998</v>
      </c>
      <c r="F44" s="399">
        <v>9233870.3440000005</v>
      </c>
      <c r="G44" s="451">
        <v>0.98399999999999999</v>
      </c>
      <c r="H44" s="398">
        <v>3940373.5869999998</v>
      </c>
      <c r="I44" s="399">
        <v>3822396.6039999998</v>
      </c>
      <c r="J44" s="451">
        <v>0.97</v>
      </c>
      <c r="K44" s="401">
        <v>5441706.5369999995</v>
      </c>
      <c r="L44" s="399">
        <v>5411473.7400000002</v>
      </c>
      <c r="M44" s="451">
        <v>0.99399999999999999</v>
      </c>
      <c r="N44" s="398">
        <v>1506251.702</v>
      </c>
      <c r="O44" s="399">
        <v>1496736.68</v>
      </c>
      <c r="P44" s="451">
        <v>0.99399999999999999</v>
      </c>
      <c r="Q44" s="401">
        <v>2910665.56</v>
      </c>
      <c r="R44" s="399">
        <v>2898072.1749999998</v>
      </c>
      <c r="S44" s="451">
        <v>0.996</v>
      </c>
      <c r="T44" s="398">
        <v>1238573.3019999999</v>
      </c>
      <c r="U44" s="399">
        <v>1214001.993</v>
      </c>
      <c r="V44" s="451">
        <v>0.98</v>
      </c>
      <c r="W44" s="401">
        <v>1231331.3489999999</v>
      </c>
      <c r="X44" s="399">
        <v>1206785.952</v>
      </c>
      <c r="Y44" s="451">
        <v>0.98</v>
      </c>
      <c r="Z44" s="398">
        <v>7241.9530000000004</v>
      </c>
      <c r="AA44" s="399">
        <v>7216.0410000000002</v>
      </c>
      <c r="AB44" s="451">
        <v>0.996</v>
      </c>
      <c r="AC44" s="401">
        <v>340361.03</v>
      </c>
      <c r="AD44" s="399">
        <v>327943.84999999998</v>
      </c>
      <c r="AE44" s="451">
        <v>0.96399999999999997</v>
      </c>
    </row>
    <row r="45" spans="1:31">
      <c r="A45" s="292" t="s">
        <v>613</v>
      </c>
      <c r="B45" s="398">
        <v>6469016.7050000001</v>
      </c>
      <c r="C45" s="399">
        <v>6395086.1880000001</v>
      </c>
      <c r="D45" s="451">
        <v>0.98899999999999999</v>
      </c>
      <c r="E45" s="401">
        <v>5550654.2719999999</v>
      </c>
      <c r="F45" s="399">
        <v>5481239.2779999999</v>
      </c>
      <c r="G45" s="451">
        <v>0.98699999999999999</v>
      </c>
      <c r="H45" s="398">
        <v>2205042.003</v>
      </c>
      <c r="I45" s="399">
        <v>2156750.9610000001</v>
      </c>
      <c r="J45" s="451">
        <v>0.97799999999999998</v>
      </c>
      <c r="K45" s="401">
        <v>3345612.2689999999</v>
      </c>
      <c r="L45" s="399">
        <v>3324488.3169999998</v>
      </c>
      <c r="M45" s="451">
        <v>0.99399999999999999</v>
      </c>
      <c r="N45" s="398">
        <v>918362.43299999996</v>
      </c>
      <c r="O45" s="399">
        <v>913846.91</v>
      </c>
      <c r="P45" s="451">
        <v>0.995</v>
      </c>
      <c r="Q45" s="401">
        <v>1366727.0020000001</v>
      </c>
      <c r="R45" s="399">
        <v>1358462.77</v>
      </c>
      <c r="S45" s="451">
        <v>0.99399999999999999</v>
      </c>
      <c r="T45" s="398">
        <v>685038.97199999995</v>
      </c>
      <c r="U45" s="399">
        <v>669366.53899999999</v>
      </c>
      <c r="V45" s="451">
        <v>0.97699999999999998</v>
      </c>
      <c r="W45" s="401">
        <v>681280.201</v>
      </c>
      <c r="X45" s="399">
        <v>665619.54799999995</v>
      </c>
      <c r="Y45" s="451">
        <v>0.97699999999999998</v>
      </c>
      <c r="Z45" s="398">
        <v>3758.7710000000002</v>
      </c>
      <c r="AA45" s="399">
        <v>3746.991</v>
      </c>
      <c r="AB45" s="451">
        <v>0.997</v>
      </c>
      <c r="AC45" s="401">
        <v>253394.505</v>
      </c>
      <c r="AD45" s="399">
        <v>245534.005</v>
      </c>
      <c r="AE45" s="451">
        <v>0.96899999999999997</v>
      </c>
    </row>
    <row r="46" spans="1:31">
      <c r="A46" s="402" t="s">
        <v>614</v>
      </c>
      <c r="B46" s="403">
        <v>8766990.7580000013</v>
      </c>
      <c r="C46" s="404">
        <v>8671390.2599999998</v>
      </c>
      <c r="D46" s="452">
        <v>0.98899999999999999</v>
      </c>
      <c r="E46" s="406">
        <v>7489838.8890000004</v>
      </c>
      <c r="F46" s="404">
        <v>7400665.5</v>
      </c>
      <c r="G46" s="452">
        <v>0.98799999999999999</v>
      </c>
      <c r="H46" s="403">
        <v>3037853.0430000001</v>
      </c>
      <c r="I46" s="404">
        <v>2980104.196</v>
      </c>
      <c r="J46" s="452">
        <v>0.98099999999999998</v>
      </c>
      <c r="K46" s="406">
        <v>4451985.8459999999</v>
      </c>
      <c r="L46" s="404">
        <v>4420561.3039999995</v>
      </c>
      <c r="M46" s="452">
        <v>0.99299999999999999</v>
      </c>
      <c r="N46" s="403">
        <v>1277151.8689999999</v>
      </c>
      <c r="O46" s="404">
        <v>1270724.76</v>
      </c>
      <c r="P46" s="452">
        <v>0.995</v>
      </c>
      <c r="Q46" s="406">
        <v>2173465.412</v>
      </c>
      <c r="R46" s="404">
        <v>2156649.4810000001</v>
      </c>
      <c r="S46" s="452">
        <v>0.99199999999999999</v>
      </c>
      <c r="T46" s="403">
        <v>909198.87199999997</v>
      </c>
      <c r="U46" s="404">
        <v>892835.03399999999</v>
      </c>
      <c r="V46" s="452">
        <v>0.98199999999999998</v>
      </c>
      <c r="W46" s="406">
        <v>905341.12600000005</v>
      </c>
      <c r="X46" s="404">
        <v>889032.37800000003</v>
      </c>
      <c r="Y46" s="452">
        <v>0.98199999999999998</v>
      </c>
      <c r="Z46" s="403">
        <v>3857.7460000000001</v>
      </c>
      <c r="AA46" s="404">
        <v>3802.6559999999999</v>
      </c>
      <c r="AB46" s="452">
        <v>0.98599999999999999</v>
      </c>
      <c r="AC46" s="406">
        <v>289140</v>
      </c>
      <c r="AD46" s="404">
        <v>275522.84999999998</v>
      </c>
      <c r="AE46" s="452">
        <v>0.95299999999999996</v>
      </c>
    </row>
    <row r="47" spans="1:31">
      <c r="A47" s="292" t="s">
        <v>615</v>
      </c>
      <c r="B47" s="407">
        <v>11387090.169000002</v>
      </c>
      <c r="C47" s="399">
        <v>11261237.733999999</v>
      </c>
      <c r="D47" s="451">
        <v>0.98899999999999999</v>
      </c>
      <c r="E47" s="407">
        <v>9985118.9370000008</v>
      </c>
      <c r="F47" s="399">
        <v>9865998.5629999992</v>
      </c>
      <c r="G47" s="451">
        <v>0.98799999999999999</v>
      </c>
      <c r="H47" s="407">
        <v>4029385.7710000002</v>
      </c>
      <c r="I47" s="399">
        <v>3948294.6680000001</v>
      </c>
      <c r="J47" s="451">
        <v>0.98</v>
      </c>
      <c r="K47" s="407">
        <v>5955733.1660000002</v>
      </c>
      <c r="L47" s="399">
        <v>5917703.8949999996</v>
      </c>
      <c r="M47" s="451">
        <v>0.99399999999999999</v>
      </c>
      <c r="N47" s="407">
        <v>1401971.2320000001</v>
      </c>
      <c r="O47" s="399">
        <v>1395239.1710000001</v>
      </c>
      <c r="P47" s="451">
        <v>0.995</v>
      </c>
      <c r="Q47" s="407">
        <v>2523034.8509999998</v>
      </c>
      <c r="R47" s="399">
        <v>2503202.2919999999</v>
      </c>
      <c r="S47" s="451">
        <v>0.99199999999999999</v>
      </c>
      <c r="T47" s="407">
        <v>1206746.7209999999</v>
      </c>
      <c r="U47" s="399">
        <v>1186969.5859999999</v>
      </c>
      <c r="V47" s="451">
        <v>0.98399999999999999</v>
      </c>
      <c r="W47" s="407">
        <v>1201504.504</v>
      </c>
      <c r="X47" s="399">
        <v>1181840.1129999999</v>
      </c>
      <c r="Y47" s="451">
        <v>0.98399999999999999</v>
      </c>
      <c r="Z47" s="407">
        <v>5242.2169999999996</v>
      </c>
      <c r="AA47" s="399">
        <v>5129.473</v>
      </c>
      <c r="AB47" s="451">
        <v>0.97799999999999998</v>
      </c>
      <c r="AC47" s="407">
        <v>626745.88</v>
      </c>
      <c r="AD47" s="399">
        <v>607065.18999999994</v>
      </c>
      <c r="AE47" s="451">
        <v>0.96899999999999997</v>
      </c>
    </row>
    <row r="48" spans="1:31">
      <c r="A48" s="292" t="s">
        <v>616</v>
      </c>
      <c r="B48" s="407">
        <v>5491678.8530000001</v>
      </c>
      <c r="C48" s="399">
        <v>5420806.8839999996</v>
      </c>
      <c r="D48" s="451">
        <v>0.98699999999999999</v>
      </c>
      <c r="E48" s="407">
        <v>4802059.7989999996</v>
      </c>
      <c r="F48" s="399">
        <v>4734328.7309999997</v>
      </c>
      <c r="G48" s="451">
        <v>0.98599999999999999</v>
      </c>
      <c r="H48" s="407">
        <v>2099560.6690000002</v>
      </c>
      <c r="I48" s="399">
        <v>2051455.31</v>
      </c>
      <c r="J48" s="451">
        <v>0.97699999999999998</v>
      </c>
      <c r="K48" s="407">
        <v>2702499.13</v>
      </c>
      <c r="L48" s="399">
        <v>2682873.4210000001</v>
      </c>
      <c r="M48" s="451">
        <v>0.99299999999999999</v>
      </c>
      <c r="N48" s="407">
        <v>689619.054</v>
      </c>
      <c r="O48" s="399">
        <v>686478.15300000005</v>
      </c>
      <c r="P48" s="451">
        <v>0.995</v>
      </c>
      <c r="Q48" s="407">
        <v>1377108.5319999999</v>
      </c>
      <c r="R48" s="399">
        <v>1368588.557</v>
      </c>
      <c r="S48" s="451">
        <v>0.99399999999999999</v>
      </c>
      <c r="T48" s="407">
        <v>678592.61199999996</v>
      </c>
      <c r="U48" s="399">
        <v>665872.76899999997</v>
      </c>
      <c r="V48" s="451">
        <v>0.98099999999999998</v>
      </c>
      <c r="W48" s="407">
        <v>676448.02099999995</v>
      </c>
      <c r="X48" s="399">
        <v>663914.62300000002</v>
      </c>
      <c r="Y48" s="451">
        <v>0.98099999999999998</v>
      </c>
      <c r="Z48" s="407">
        <v>2144.5909999999999</v>
      </c>
      <c r="AA48" s="399">
        <v>1958.146</v>
      </c>
      <c r="AB48" s="451">
        <v>0.91300000000000003</v>
      </c>
      <c r="AC48" s="407">
        <v>220138.74</v>
      </c>
      <c r="AD48" s="399">
        <v>215402.22500000001</v>
      </c>
      <c r="AE48" s="451">
        <v>0.97799999999999998</v>
      </c>
    </row>
    <row r="49" spans="1:31">
      <c r="A49" s="292" t="s">
        <v>617</v>
      </c>
      <c r="B49" s="407">
        <v>47523180.126999997</v>
      </c>
      <c r="C49" s="399">
        <v>46798738.317999996</v>
      </c>
      <c r="D49" s="451">
        <v>0.98499999999999999</v>
      </c>
      <c r="E49" s="407">
        <v>40704678.042999998</v>
      </c>
      <c r="F49" s="399">
        <v>40015781.295999996</v>
      </c>
      <c r="G49" s="451">
        <v>0.98299999999999998</v>
      </c>
      <c r="H49" s="407">
        <v>18338157.451000001</v>
      </c>
      <c r="I49" s="399">
        <v>17846002.447999999</v>
      </c>
      <c r="J49" s="451">
        <v>0.97299999999999998</v>
      </c>
      <c r="K49" s="407">
        <v>22366520.592</v>
      </c>
      <c r="L49" s="399">
        <v>22169778.848000001</v>
      </c>
      <c r="M49" s="451">
        <v>0.99099999999999999</v>
      </c>
      <c r="N49" s="407">
        <v>6818502.0839999998</v>
      </c>
      <c r="O49" s="399">
        <v>6782957.0219999999</v>
      </c>
      <c r="P49" s="451">
        <v>0.995</v>
      </c>
      <c r="Q49" s="407">
        <v>11385438.825999999</v>
      </c>
      <c r="R49" s="399">
        <v>11299434.785</v>
      </c>
      <c r="S49" s="451">
        <v>0.99199999999999999</v>
      </c>
      <c r="T49" s="407">
        <v>5186992.8779999996</v>
      </c>
      <c r="U49" s="399">
        <v>5075550.2690000003</v>
      </c>
      <c r="V49" s="451">
        <v>0.97899999999999998</v>
      </c>
      <c r="W49" s="407">
        <v>5152880.0719999997</v>
      </c>
      <c r="X49" s="399">
        <v>5041702.0939999996</v>
      </c>
      <c r="Y49" s="451">
        <v>0.97799999999999998</v>
      </c>
      <c r="Z49" s="407">
        <v>34112.805999999997</v>
      </c>
      <c r="AA49" s="399">
        <v>33848.175000000003</v>
      </c>
      <c r="AB49" s="451">
        <v>0.99199999999999999</v>
      </c>
      <c r="AC49" s="407">
        <v>2687568.92</v>
      </c>
      <c r="AD49" s="399">
        <v>2592376.35</v>
      </c>
      <c r="AE49" s="451">
        <v>0.96499999999999997</v>
      </c>
    </row>
    <row r="50" spans="1:31">
      <c r="A50" s="292" t="s">
        <v>618</v>
      </c>
      <c r="B50" s="407">
        <v>7266041.2010000004</v>
      </c>
      <c r="C50" s="399">
        <v>7191190.2750000004</v>
      </c>
      <c r="D50" s="451">
        <v>0.99</v>
      </c>
      <c r="E50" s="407">
        <v>6311701.3430000003</v>
      </c>
      <c r="F50" s="399">
        <v>6241683.8300000001</v>
      </c>
      <c r="G50" s="451">
        <v>0.98899999999999999</v>
      </c>
      <c r="H50" s="407">
        <v>2742853.696</v>
      </c>
      <c r="I50" s="399">
        <v>2693248.7540000002</v>
      </c>
      <c r="J50" s="451">
        <v>0.98199999999999998</v>
      </c>
      <c r="K50" s="407">
        <v>3568847.6469999999</v>
      </c>
      <c r="L50" s="399">
        <v>3548435.0759999999</v>
      </c>
      <c r="M50" s="451">
        <v>0.99399999999999999</v>
      </c>
      <c r="N50" s="407">
        <v>954339.85800000001</v>
      </c>
      <c r="O50" s="399">
        <v>949506.44499999995</v>
      </c>
      <c r="P50" s="451">
        <v>0.995</v>
      </c>
      <c r="Q50" s="407">
        <v>1897073.014</v>
      </c>
      <c r="R50" s="399">
        <v>1885011.4550000001</v>
      </c>
      <c r="S50" s="451">
        <v>0.99399999999999999</v>
      </c>
      <c r="T50" s="407">
        <v>996584.77899999998</v>
      </c>
      <c r="U50" s="399">
        <v>977624.53799999994</v>
      </c>
      <c r="V50" s="451">
        <v>0.98099999999999998</v>
      </c>
      <c r="W50" s="407">
        <v>993634.01</v>
      </c>
      <c r="X50" s="399">
        <v>974733.16399999999</v>
      </c>
      <c r="Y50" s="451">
        <v>0.98099999999999998</v>
      </c>
      <c r="Z50" s="407">
        <v>2950.7689999999998</v>
      </c>
      <c r="AA50" s="399">
        <v>2891.3739999999998</v>
      </c>
      <c r="AB50" s="451">
        <v>0.98</v>
      </c>
      <c r="AC50" s="407">
        <v>342795.61</v>
      </c>
      <c r="AD50" s="399">
        <v>333909.88</v>
      </c>
      <c r="AE50" s="451">
        <v>0.97399999999999998</v>
      </c>
    </row>
    <row r="51" spans="1:31">
      <c r="A51" s="402" t="s">
        <v>619</v>
      </c>
      <c r="B51" s="407">
        <v>10805910.093</v>
      </c>
      <c r="C51" s="399">
        <v>10679236.799000001</v>
      </c>
      <c r="D51" s="451">
        <v>0.98799999999999999</v>
      </c>
      <c r="E51" s="407">
        <v>9322312.6610000003</v>
      </c>
      <c r="F51" s="399">
        <v>9201200.7210000008</v>
      </c>
      <c r="G51" s="451">
        <v>0.98699999999999999</v>
      </c>
      <c r="H51" s="407">
        <v>4199393.45</v>
      </c>
      <c r="I51" s="399">
        <v>4104254.26</v>
      </c>
      <c r="J51" s="451">
        <v>0.97699999999999998</v>
      </c>
      <c r="K51" s="407">
        <v>5122919.2110000001</v>
      </c>
      <c r="L51" s="399">
        <v>5096946.4610000001</v>
      </c>
      <c r="M51" s="451">
        <v>0.995</v>
      </c>
      <c r="N51" s="407">
        <v>1483597.432</v>
      </c>
      <c r="O51" s="399">
        <v>1478036.078</v>
      </c>
      <c r="P51" s="451">
        <v>0.996</v>
      </c>
      <c r="Q51" s="407">
        <v>2730829.648</v>
      </c>
      <c r="R51" s="399">
        <v>2715806.9509999999</v>
      </c>
      <c r="S51" s="451">
        <v>0.99399999999999999</v>
      </c>
      <c r="T51" s="407">
        <v>1358844.9609999999</v>
      </c>
      <c r="U51" s="399">
        <v>1337077.942</v>
      </c>
      <c r="V51" s="451">
        <v>0.98399999999999999</v>
      </c>
      <c r="W51" s="407">
        <v>1353639.0220000001</v>
      </c>
      <c r="X51" s="399">
        <v>1331980.253</v>
      </c>
      <c r="Y51" s="451">
        <v>0.98399999999999999</v>
      </c>
      <c r="Z51" s="407">
        <v>5205.9390000000003</v>
      </c>
      <c r="AA51" s="399">
        <v>5097.6890000000003</v>
      </c>
      <c r="AB51" s="451">
        <v>0.97899999999999998</v>
      </c>
      <c r="AC51" s="407">
        <v>387141.52</v>
      </c>
      <c r="AD51" s="399">
        <v>376664.3</v>
      </c>
      <c r="AE51" s="451">
        <v>0.97299999999999998</v>
      </c>
    </row>
    <row r="52" spans="1:31">
      <c r="A52" s="292" t="s">
        <v>620</v>
      </c>
      <c r="B52" s="394">
        <v>15071871.562000001</v>
      </c>
      <c r="C52" s="395">
        <v>14894007.338000001</v>
      </c>
      <c r="D52" s="449">
        <v>0.98799999999999999</v>
      </c>
      <c r="E52" s="397">
        <v>13224575.967</v>
      </c>
      <c r="F52" s="395">
        <v>13055635.970000001</v>
      </c>
      <c r="G52" s="449">
        <v>0.98699999999999999</v>
      </c>
      <c r="H52" s="394">
        <v>5576403.466</v>
      </c>
      <c r="I52" s="395">
        <v>5456480.3480000002</v>
      </c>
      <c r="J52" s="449">
        <v>0.97799999999999998</v>
      </c>
      <c r="K52" s="397">
        <v>7648172.5010000002</v>
      </c>
      <c r="L52" s="395">
        <v>7599155.6220000004</v>
      </c>
      <c r="M52" s="449">
        <v>0.99399999999999999</v>
      </c>
      <c r="N52" s="394">
        <v>1847295.595</v>
      </c>
      <c r="O52" s="395">
        <v>1838371.368</v>
      </c>
      <c r="P52" s="449">
        <v>0.995</v>
      </c>
      <c r="Q52" s="397">
        <v>3359158.6159999999</v>
      </c>
      <c r="R52" s="395">
        <v>3338245.3190000001</v>
      </c>
      <c r="S52" s="449">
        <v>0.99399999999999999</v>
      </c>
      <c r="T52" s="394">
        <v>1897371.2339999999</v>
      </c>
      <c r="U52" s="395">
        <v>1860759.307</v>
      </c>
      <c r="V52" s="449">
        <v>0.98099999999999998</v>
      </c>
      <c r="W52" s="397">
        <v>1886101.888</v>
      </c>
      <c r="X52" s="395">
        <v>1849621.8119999999</v>
      </c>
      <c r="Y52" s="449">
        <v>0.98099999999999998</v>
      </c>
      <c r="Z52" s="394">
        <v>11269.346</v>
      </c>
      <c r="AA52" s="395">
        <v>11137.495000000001</v>
      </c>
      <c r="AB52" s="449">
        <v>0.98799999999999999</v>
      </c>
      <c r="AC52" s="397">
        <v>699924.67500000005</v>
      </c>
      <c r="AD52" s="395">
        <v>685453.77500000002</v>
      </c>
      <c r="AE52" s="449">
        <v>0.97899999999999998</v>
      </c>
    </row>
    <row r="53" spans="1:31">
      <c r="A53" s="292" t="s">
        <v>621</v>
      </c>
      <c r="B53" s="398">
        <v>9772035.1950000003</v>
      </c>
      <c r="C53" s="399">
        <v>9644498.3920000009</v>
      </c>
      <c r="D53" s="451">
        <v>0.98699999999999999</v>
      </c>
      <c r="E53" s="401">
        <v>8624151.4179999996</v>
      </c>
      <c r="F53" s="399">
        <v>8502121.7990000006</v>
      </c>
      <c r="G53" s="451">
        <v>0.98599999999999999</v>
      </c>
      <c r="H53" s="398">
        <v>3691085.1680000001</v>
      </c>
      <c r="I53" s="399">
        <v>3608420.0750000002</v>
      </c>
      <c r="J53" s="451">
        <v>0.97799999999999998</v>
      </c>
      <c r="K53" s="401">
        <v>4933066.25</v>
      </c>
      <c r="L53" s="399">
        <v>4893701.7240000004</v>
      </c>
      <c r="M53" s="451">
        <v>0.99199999999999999</v>
      </c>
      <c r="N53" s="398">
        <v>1147883.777</v>
      </c>
      <c r="O53" s="399">
        <v>1142376.5930000001</v>
      </c>
      <c r="P53" s="451">
        <v>0.995</v>
      </c>
      <c r="Q53" s="401">
        <v>2425009.719</v>
      </c>
      <c r="R53" s="399">
        <v>2410694.3689999999</v>
      </c>
      <c r="S53" s="451">
        <v>0.99399999999999999</v>
      </c>
      <c r="T53" s="398">
        <v>1161301.0160000001</v>
      </c>
      <c r="U53" s="399">
        <v>1140456.3729999999</v>
      </c>
      <c r="V53" s="451">
        <v>0.98199999999999998</v>
      </c>
      <c r="W53" s="401">
        <v>1156513.834</v>
      </c>
      <c r="X53" s="399">
        <v>1135696.6189999999</v>
      </c>
      <c r="Y53" s="451">
        <v>0.98199999999999998</v>
      </c>
      <c r="Z53" s="398">
        <v>4787.1819999999998</v>
      </c>
      <c r="AA53" s="399">
        <v>4759.7539999999999</v>
      </c>
      <c r="AB53" s="451">
        <v>0.99399999999999999</v>
      </c>
      <c r="AC53" s="401">
        <v>398746.95</v>
      </c>
      <c r="AD53" s="399">
        <v>383920.02</v>
      </c>
      <c r="AE53" s="451">
        <v>0.96299999999999997</v>
      </c>
    </row>
    <row r="54" spans="1:31">
      <c r="A54" s="292" t="s">
        <v>622</v>
      </c>
      <c r="B54" s="398">
        <v>8591485.0769999996</v>
      </c>
      <c r="C54" s="399">
        <v>8502751.8469999991</v>
      </c>
      <c r="D54" s="451">
        <v>0.99</v>
      </c>
      <c r="E54" s="401">
        <v>7484962.5789999999</v>
      </c>
      <c r="F54" s="399">
        <v>7402071.8859999999</v>
      </c>
      <c r="G54" s="451">
        <v>0.98899999999999999</v>
      </c>
      <c r="H54" s="398">
        <v>3170415.2289999998</v>
      </c>
      <c r="I54" s="399">
        <v>3113580.1409999998</v>
      </c>
      <c r="J54" s="451">
        <v>0.98199999999999998</v>
      </c>
      <c r="K54" s="401">
        <v>4314547.3499999996</v>
      </c>
      <c r="L54" s="399">
        <v>4288491.7450000001</v>
      </c>
      <c r="M54" s="451">
        <v>0.99399999999999999</v>
      </c>
      <c r="N54" s="398">
        <v>1106522.4979999999</v>
      </c>
      <c r="O54" s="399">
        <v>1100679.9609999999</v>
      </c>
      <c r="P54" s="451">
        <v>0.995</v>
      </c>
      <c r="Q54" s="401">
        <v>2172709.662</v>
      </c>
      <c r="R54" s="399">
        <v>2160075.3489999999</v>
      </c>
      <c r="S54" s="451">
        <v>0.99399999999999999</v>
      </c>
      <c r="T54" s="398">
        <v>1052140.452</v>
      </c>
      <c r="U54" s="399">
        <v>1036941.223</v>
      </c>
      <c r="V54" s="451">
        <v>0.98599999999999999</v>
      </c>
      <c r="W54" s="401">
        <v>1043311.421</v>
      </c>
      <c r="X54" s="399">
        <v>1028139.992</v>
      </c>
      <c r="Y54" s="451">
        <v>0.98499999999999999</v>
      </c>
      <c r="Z54" s="398">
        <v>8829.0310000000009</v>
      </c>
      <c r="AA54" s="399">
        <v>8801.2309999999998</v>
      </c>
      <c r="AB54" s="451">
        <v>0.997</v>
      </c>
      <c r="AC54" s="401">
        <v>443645.58</v>
      </c>
      <c r="AD54" s="399">
        <v>432682.49</v>
      </c>
      <c r="AE54" s="451">
        <v>0.97499999999999998</v>
      </c>
    </row>
    <row r="55" spans="1:31">
      <c r="A55" s="292" t="s">
        <v>623</v>
      </c>
      <c r="B55" s="398">
        <v>13601500.333000001</v>
      </c>
      <c r="C55" s="399">
        <v>13446610.785</v>
      </c>
      <c r="D55" s="451">
        <v>0.98899999999999999</v>
      </c>
      <c r="E55" s="401">
        <v>11931853.078</v>
      </c>
      <c r="F55" s="399">
        <v>11787159.813999999</v>
      </c>
      <c r="G55" s="451">
        <v>0.98799999999999999</v>
      </c>
      <c r="H55" s="398">
        <v>5249549.966</v>
      </c>
      <c r="I55" s="399">
        <v>5155449.6679999996</v>
      </c>
      <c r="J55" s="451">
        <v>0.98199999999999998</v>
      </c>
      <c r="K55" s="401">
        <v>6682303.1119999997</v>
      </c>
      <c r="L55" s="399">
        <v>6631710.1459999997</v>
      </c>
      <c r="M55" s="451">
        <v>0.99199999999999999</v>
      </c>
      <c r="N55" s="398">
        <v>1669647.2549999999</v>
      </c>
      <c r="O55" s="399">
        <v>1659450.9709999999</v>
      </c>
      <c r="P55" s="451">
        <v>0.99399999999999999</v>
      </c>
      <c r="Q55" s="401">
        <v>3068491.0320000001</v>
      </c>
      <c r="R55" s="399">
        <v>3049706.7850000001</v>
      </c>
      <c r="S55" s="451">
        <v>0.99399999999999999</v>
      </c>
      <c r="T55" s="398">
        <v>1723814.4010000001</v>
      </c>
      <c r="U55" s="399">
        <v>1699213.2949999999</v>
      </c>
      <c r="V55" s="451">
        <v>0.98599999999999999</v>
      </c>
      <c r="W55" s="401">
        <v>1713416.031</v>
      </c>
      <c r="X55" s="399">
        <v>1688930.095</v>
      </c>
      <c r="Y55" s="451">
        <v>0.98599999999999999</v>
      </c>
      <c r="Z55" s="398">
        <v>10398.370000000001</v>
      </c>
      <c r="AA55" s="399">
        <v>10283.200000000001</v>
      </c>
      <c r="AB55" s="451">
        <v>0.98899999999999999</v>
      </c>
      <c r="AC55" s="401">
        <v>649603.94999999995</v>
      </c>
      <c r="AD55" s="399">
        <v>630201.12</v>
      </c>
      <c r="AE55" s="451">
        <v>0.97</v>
      </c>
    </row>
    <row r="56" spans="1:31">
      <c r="A56" s="402" t="s">
        <v>624</v>
      </c>
      <c r="B56" s="403">
        <v>11781244.789999999</v>
      </c>
      <c r="C56" s="404">
        <v>11620402.842999998</v>
      </c>
      <c r="D56" s="452">
        <v>0.98599999999999999</v>
      </c>
      <c r="E56" s="406">
        <v>10265714.884</v>
      </c>
      <c r="F56" s="404">
        <v>10113514.188999999</v>
      </c>
      <c r="G56" s="452">
        <v>0.98499999999999999</v>
      </c>
      <c r="H56" s="403">
        <v>4733503.7719999999</v>
      </c>
      <c r="I56" s="404">
        <v>4614787.3380000005</v>
      </c>
      <c r="J56" s="452">
        <v>0.97499999999999998</v>
      </c>
      <c r="K56" s="406">
        <v>5532211.1119999997</v>
      </c>
      <c r="L56" s="404">
        <v>5498726.8509999998</v>
      </c>
      <c r="M56" s="452">
        <v>0.99399999999999999</v>
      </c>
      <c r="N56" s="403">
        <v>1515529.906</v>
      </c>
      <c r="O56" s="404">
        <v>1506888.6540000001</v>
      </c>
      <c r="P56" s="452">
        <v>0.99399999999999999</v>
      </c>
      <c r="Q56" s="406">
        <v>2837903.335</v>
      </c>
      <c r="R56" s="404">
        <v>2822762.4819999998</v>
      </c>
      <c r="S56" s="452">
        <v>0.995</v>
      </c>
      <c r="T56" s="403">
        <v>1271813.301</v>
      </c>
      <c r="U56" s="404">
        <v>1247025.3670000001</v>
      </c>
      <c r="V56" s="452">
        <v>0.98099999999999998</v>
      </c>
      <c r="W56" s="406">
        <v>1262744.926</v>
      </c>
      <c r="X56" s="404">
        <v>1238132.6839999999</v>
      </c>
      <c r="Y56" s="452">
        <v>0.98099999999999998</v>
      </c>
      <c r="Z56" s="403">
        <v>9068.375</v>
      </c>
      <c r="AA56" s="404">
        <v>8892.6830000000009</v>
      </c>
      <c r="AB56" s="452">
        <v>0.98099999999999998</v>
      </c>
      <c r="AC56" s="406">
        <v>730503.31</v>
      </c>
      <c r="AD56" s="404">
        <v>707770.31</v>
      </c>
      <c r="AE56" s="452">
        <v>0.96899999999999997</v>
      </c>
    </row>
    <row r="57" spans="1:31" ht="21.75" customHeight="1">
      <c r="B57" s="455" t="s">
        <v>685</v>
      </c>
      <c r="C57" s="456"/>
      <c r="D57" s="456"/>
      <c r="E57" s="455"/>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row>
  </sheetData>
  <customSheetViews>
    <customSheetView guid="{6F28069D-A7F4-41D2-AA1B-4487F97E36F1}" showPageBreaks="1" printArea="1" showRuler="0">
      <pageMargins left="0.78740157480314965" right="0.39370078740157483" top="0.78740157480314965" bottom="0.39370078740157483" header="0.51181102362204722" footer="0.51181102362204722"/>
      <pageSetup paperSize="8" orientation="landscape" r:id="rId1"/>
      <headerFooter alignWithMargins="0"/>
    </customSheetView>
  </customSheetViews>
  <mergeCells count="13">
    <mergeCell ref="AC3:AE4"/>
    <mergeCell ref="B3:D4"/>
    <mergeCell ref="A3:A5"/>
    <mergeCell ref="T3:AB3"/>
    <mergeCell ref="T4:V4"/>
    <mergeCell ref="W4:Y4"/>
    <mergeCell ref="Z4:AB4"/>
    <mergeCell ref="N3:P4"/>
    <mergeCell ref="Q3:S4"/>
    <mergeCell ref="E3:M3"/>
    <mergeCell ref="E4:G4"/>
    <mergeCell ref="H4:J4"/>
    <mergeCell ref="K4:M4"/>
  </mergeCells>
  <phoneticPr fontId="2"/>
  <pageMargins left="0.78740157480314965" right="0.39370078740157483" top="0.59055118110236227" bottom="0.39370078740157483" header="0.51181102362204722" footer="0.51181102362204722"/>
  <pageSetup paperSize="8"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dimension ref="A1:E53"/>
  <sheetViews>
    <sheetView workbookViewId="0">
      <selection sqref="A1:E1"/>
    </sheetView>
  </sheetViews>
  <sheetFormatPr defaultColWidth="9" defaultRowHeight="13.2"/>
  <cols>
    <col min="1" max="1" width="1.77734375" style="683" customWidth="1"/>
    <col min="2" max="2" width="14" style="683" customWidth="1"/>
    <col min="3" max="3" width="0.44140625" style="683" customWidth="1"/>
    <col min="4" max="4" width="3" style="683" customWidth="1"/>
    <col min="5" max="5" width="74.77734375" style="683" bestFit="1" customWidth="1"/>
    <col min="6" max="16384" width="9" style="683"/>
  </cols>
  <sheetData>
    <row r="1" spans="1:5" ht="24" customHeight="1">
      <c r="A1" s="765" t="s">
        <v>330</v>
      </c>
      <c r="B1" s="765"/>
      <c r="C1" s="765"/>
      <c r="D1" s="765"/>
      <c r="E1" s="765"/>
    </row>
    <row r="2" spans="1:5" ht="30" customHeight="1">
      <c r="A2" s="684"/>
      <c r="C2" s="685"/>
      <c r="D2" s="685"/>
      <c r="E2" s="685"/>
    </row>
    <row r="3" spans="1:5" ht="14.25" customHeight="1">
      <c r="B3" s="763" t="s">
        <v>312</v>
      </c>
      <c r="C3" s="763"/>
      <c r="D3" s="686"/>
      <c r="E3" s="687" t="s">
        <v>313</v>
      </c>
    </row>
    <row r="4" spans="1:5" ht="14.25" customHeight="1">
      <c r="B4" s="686"/>
      <c r="C4" s="686"/>
      <c r="D4" s="686"/>
      <c r="E4" s="688"/>
    </row>
    <row r="5" spans="1:5" ht="14.25" customHeight="1">
      <c r="B5" s="763" t="s">
        <v>314</v>
      </c>
      <c r="C5" s="763"/>
      <c r="D5" s="686"/>
      <c r="E5" s="737" t="s">
        <v>352</v>
      </c>
    </row>
    <row r="6" spans="1:5" ht="14.25" customHeight="1">
      <c r="B6" s="686"/>
      <c r="C6" s="686"/>
      <c r="D6" s="686"/>
      <c r="E6" s="688"/>
    </row>
    <row r="7" spans="1:5" ht="14.25" customHeight="1">
      <c r="B7" s="763" t="s">
        <v>315</v>
      </c>
      <c r="C7" s="763"/>
      <c r="D7" s="686"/>
      <c r="E7" s="737" t="s">
        <v>219</v>
      </c>
    </row>
    <row r="8" spans="1:5" ht="14.25" customHeight="1">
      <c r="B8" s="686"/>
      <c r="C8" s="686"/>
      <c r="D8" s="686"/>
      <c r="E8" s="688"/>
    </row>
    <row r="9" spans="1:5" ht="14.25" customHeight="1">
      <c r="B9" s="763" t="s">
        <v>316</v>
      </c>
      <c r="C9" s="763"/>
      <c r="D9" s="686"/>
      <c r="E9" s="687" t="s">
        <v>317</v>
      </c>
    </row>
    <row r="10" spans="1:5" ht="14.25" customHeight="1">
      <c r="B10" s="686"/>
      <c r="C10" s="686"/>
      <c r="D10" s="686"/>
      <c r="E10" s="688"/>
    </row>
    <row r="11" spans="1:5" ht="14.25" customHeight="1">
      <c r="B11" s="686" t="s">
        <v>318</v>
      </c>
      <c r="C11" s="686"/>
      <c r="D11" s="686"/>
      <c r="E11" s="728" t="s">
        <v>450</v>
      </c>
    </row>
    <row r="12" spans="1:5" ht="14.25" customHeight="1">
      <c r="B12" s="686"/>
      <c r="C12" s="686"/>
      <c r="D12" s="686"/>
      <c r="E12" s="688"/>
    </row>
    <row r="13" spans="1:5" ht="14.25" customHeight="1">
      <c r="B13" s="763" t="s">
        <v>319</v>
      </c>
      <c r="C13" s="763"/>
      <c r="D13" s="686"/>
      <c r="E13" s="737" t="s">
        <v>353</v>
      </c>
    </row>
    <row r="14" spans="1:5" ht="14.25" customHeight="1">
      <c r="B14" s="686"/>
      <c r="C14" s="686"/>
      <c r="D14" s="686"/>
      <c r="E14" s="688"/>
    </row>
    <row r="15" spans="1:5" ht="14.25" customHeight="1">
      <c r="B15" s="686" t="s">
        <v>320</v>
      </c>
      <c r="C15" s="686"/>
      <c r="D15" s="686"/>
      <c r="E15" s="737" t="s">
        <v>354</v>
      </c>
    </row>
    <row r="16" spans="1:5" ht="14.25" customHeight="1">
      <c r="B16" s="686"/>
      <c r="C16" s="686"/>
      <c r="D16" s="686"/>
      <c r="E16" s="688"/>
    </row>
    <row r="17" spans="2:5" ht="14.25" customHeight="1">
      <c r="B17" s="763" t="s">
        <v>321</v>
      </c>
      <c r="C17" s="763"/>
      <c r="D17" s="686"/>
      <c r="E17" s="737" t="s">
        <v>220</v>
      </c>
    </row>
    <row r="18" spans="2:5" ht="14.25" customHeight="1">
      <c r="B18" s="686"/>
      <c r="C18" s="686"/>
      <c r="D18" s="686"/>
      <c r="E18" s="688"/>
    </row>
    <row r="19" spans="2:5" ht="14.25" customHeight="1">
      <c r="B19" s="686" t="s">
        <v>324</v>
      </c>
      <c r="C19" s="686"/>
      <c r="D19" s="686"/>
      <c r="E19" s="737" t="s">
        <v>221</v>
      </c>
    </row>
    <row r="20" spans="2:5" ht="14.25" customHeight="1">
      <c r="B20" s="686"/>
      <c r="C20" s="686"/>
      <c r="D20" s="686"/>
      <c r="E20" s="688"/>
    </row>
    <row r="21" spans="2:5" ht="14.25" customHeight="1">
      <c r="B21" s="763" t="s">
        <v>325</v>
      </c>
      <c r="C21" s="763"/>
      <c r="D21" s="686"/>
      <c r="E21" s="689" t="s">
        <v>331</v>
      </c>
    </row>
    <row r="22" spans="2:5" ht="14.25" customHeight="1">
      <c r="B22" s="686"/>
      <c r="C22" s="686"/>
      <c r="D22" s="686"/>
      <c r="E22" s="688"/>
    </row>
    <row r="23" spans="2:5" ht="14.25" customHeight="1">
      <c r="B23" s="763" t="s">
        <v>326</v>
      </c>
      <c r="C23" s="763"/>
      <c r="D23" s="686"/>
      <c r="E23" s="689" t="s">
        <v>332</v>
      </c>
    </row>
    <row r="24" spans="2:5" ht="14.25" customHeight="1">
      <c r="B24" s="686"/>
      <c r="C24" s="686"/>
      <c r="D24" s="686"/>
      <c r="E24" s="688"/>
    </row>
    <row r="25" spans="2:5" ht="14.25" customHeight="1">
      <c r="B25" s="763" t="s">
        <v>333</v>
      </c>
      <c r="C25" s="763"/>
      <c r="D25" s="686"/>
      <c r="E25" s="728" t="s">
        <v>718</v>
      </c>
    </row>
    <row r="26" spans="2:5" ht="14.25" customHeight="1">
      <c r="B26" s="686"/>
      <c r="C26" s="686"/>
      <c r="D26" s="686"/>
      <c r="E26" s="688"/>
    </row>
    <row r="27" spans="2:5" ht="14.25" customHeight="1">
      <c r="B27" s="763" t="s">
        <v>335</v>
      </c>
      <c r="C27" s="763"/>
      <c r="D27" s="686"/>
      <c r="E27" s="687" t="s">
        <v>342</v>
      </c>
    </row>
    <row r="28" spans="2:5" ht="14.25" customHeight="1">
      <c r="D28" s="686"/>
      <c r="E28" s="688"/>
    </row>
    <row r="29" spans="2:5" ht="14.25" customHeight="1">
      <c r="B29" s="763" t="s">
        <v>340</v>
      </c>
      <c r="C29" s="763"/>
      <c r="D29" s="686"/>
      <c r="E29" s="687" t="s">
        <v>343</v>
      </c>
    </row>
    <row r="30" spans="2:5" ht="14.25" customHeight="1">
      <c r="B30" s="686"/>
      <c r="C30" s="686"/>
      <c r="D30" s="686"/>
      <c r="E30" s="688"/>
    </row>
    <row r="31" spans="2:5" ht="14.25" customHeight="1">
      <c r="B31" s="763" t="s">
        <v>344</v>
      </c>
      <c r="C31" s="763"/>
      <c r="D31" s="686"/>
      <c r="E31" s="689" t="s">
        <v>334</v>
      </c>
    </row>
    <row r="32" spans="2:5" ht="14.25" customHeight="1">
      <c r="D32" s="686"/>
      <c r="E32" s="688"/>
    </row>
    <row r="33" spans="2:5" ht="14.25" customHeight="1">
      <c r="B33" s="763" t="s">
        <v>341</v>
      </c>
      <c r="C33" s="763"/>
      <c r="D33" s="686"/>
      <c r="E33" s="689" t="s">
        <v>336</v>
      </c>
    </row>
    <row r="34" spans="2:5" ht="14.25" customHeight="1">
      <c r="B34" s="686"/>
      <c r="D34" s="686"/>
      <c r="E34" s="688"/>
    </row>
    <row r="35" spans="2:5" ht="14.25" customHeight="1">
      <c r="B35" s="763" t="s">
        <v>327</v>
      </c>
      <c r="C35" s="763"/>
      <c r="D35" s="686"/>
      <c r="E35" s="737" t="s">
        <v>355</v>
      </c>
    </row>
    <row r="36" spans="2:5" ht="14.25" customHeight="1">
      <c r="B36" s="686"/>
      <c r="C36" s="686"/>
      <c r="D36" s="686"/>
      <c r="E36" s="688"/>
    </row>
    <row r="37" spans="2:5" ht="14.25" customHeight="1">
      <c r="B37" s="763" t="s">
        <v>337</v>
      </c>
      <c r="C37" s="763"/>
      <c r="D37" s="686"/>
      <c r="E37" s="737" t="s">
        <v>356</v>
      </c>
    </row>
    <row r="38" spans="2:5" ht="14.25" customHeight="1">
      <c r="B38" s="686"/>
      <c r="C38" s="686"/>
      <c r="D38" s="686"/>
      <c r="E38" s="688"/>
    </row>
    <row r="39" spans="2:5" ht="14.25" customHeight="1">
      <c r="B39" s="763" t="s">
        <v>345</v>
      </c>
      <c r="C39" s="763"/>
      <c r="D39" s="686"/>
      <c r="E39" s="737" t="s">
        <v>357</v>
      </c>
    </row>
    <row r="40" spans="2:5" ht="14.25" customHeight="1">
      <c r="B40" s="686"/>
      <c r="C40" s="686"/>
      <c r="D40" s="686"/>
      <c r="E40" s="690" t="s">
        <v>346</v>
      </c>
    </row>
    <row r="41" spans="2:5" ht="14.25" customHeight="1">
      <c r="B41" s="686"/>
      <c r="C41" s="686"/>
      <c r="D41" s="686"/>
      <c r="E41" s="691"/>
    </row>
    <row r="42" spans="2:5" ht="14.25" customHeight="1">
      <c r="B42" s="764" t="s">
        <v>347</v>
      </c>
      <c r="C42" s="764"/>
      <c r="D42" s="686"/>
      <c r="E42" s="728" t="s">
        <v>358</v>
      </c>
    </row>
    <row r="43" spans="2:5" ht="14.25" customHeight="1">
      <c r="B43" s="686"/>
      <c r="C43" s="686"/>
      <c r="D43" s="686"/>
      <c r="E43" s="690" t="s">
        <v>348</v>
      </c>
    </row>
    <row r="44" spans="2:5" ht="14.25" customHeight="1">
      <c r="B44" s="686"/>
      <c r="C44" s="686"/>
      <c r="D44" s="686"/>
      <c r="E44" s="691"/>
    </row>
    <row r="45" spans="2:5" ht="14.25" customHeight="1">
      <c r="B45" s="764" t="s">
        <v>349</v>
      </c>
      <c r="C45" s="764"/>
      <c r="D45" s="686"/>
      <c r="E45" s="737" t="s">
        <v>359</v>
      </c>
    </row>
    <row r="46" spans="2:5" ht="14.25" customHeight="1">
      <c r="B46" s="686"/>
      <c r="C46" s="686"/>
      <c r="D46" s="686"/>
      <c r="E46" s="690" t="s">
        <v>350</v>
      </c>
    </row>
    <row r="47" spans="2:5" ht="14.25" customHeight="1">
      <c r="B47" s="686"/>
      <c r="C47" s="686"/>
      <c r="D47" s="686"/>
      <c r="E47" s="691"/>
    </row>
    <row r="48" spans="2:5" ht="14.25" customHeight="1">
      <c r="B48" s="763" t="s">
        <v>351</v>
      </c>
      <c r="C48" s="763"/>
      <c r="D48" s="686"/>
      <c r="E48" s="737" t="s">
        <v>360</v>
      </c>
    </row>
    <row r="49" spans="2:5" ht="14.25" customHeight="1">
      <c r="B49" s="686"/>
      <c r="C49" s="686"/>
      <c r="D49" s="686"/>
      <c r="E49" s="688"/>
    </row>
    <row r="50" spans="2:5" ht="14.25" customHeight="1">
      <c r="B50" s="686" t="s">
        <v>338</v>
      </c>
      <c r="C50" s="686"/>
      <c r="D50" s="686"/>
      <c r="E50" s="737" t="s">
        <v>361</v>
      </c>
    </row>
    <row r="51" spans="2:5" ht="14.25" customHeight="1">
      <c r="B51" s="686"/>
      <c r="C51" s="686"/>
      <c r="D51" s="686"/>
      <c r="E51" s="692"/>
    </row>
    <row r="52" spans="2:5" ht="14.25" customHeight="1">
      <c r="B52" s="686" t="s">
        <v>339</v>
      </c>
      <c r="C52" s="686"/>
      <c r="D52" s="686"/>
      <c r="E52" s="737" t="s">
        <v>362</v>
      </c>
    </row>
    <row r="53" spans="2:5" ht="14.25" customHeight="1">
      <c r="C53" s="686"/>
      <c r="D53" s="686"/>
      <c r="E53" s="693"/>
    </row>
  </sheetData>
  <customSheetViews>
    <customSheetView guid="{6F28069D-A7F4-41D2-AA1B-4487F97E36F1}" showPageBreaks="1" printArea="1" showRuler="0">
      <selection sqref="A1:E1"/>
      <pageMargins left="0.19685039370078741" right="0.19685039370078741" top="0.98425196850393704" bottom="0.39370078740157483" header="0.51181102362204722" footer="0.51181102362204722"/>
      <printOptions horizontalCentered="1"/>
      <pageSetup paperSize="9" orientation="portrait" r:id="rId1"/>
      <headerFooter alignWithMargins="0"/>
    </customSheetView>
  </customSheetViews>
  <mergeCells count="20">
    <mergeCell ref="A1:E1"/>
    <mergeCell ref="B35:C35"/>
    <mergeCell ref="B37:C37"/>
    <mergeCell ref="B39:C39"/>
    <mergeCell ref="B25:C25"/>
    <mergeCell ref="B27:C27"/>
    <mergeCell ref="B13:C13"/>
    <mergeCell ref="B17:C17"/>
    <mergeCell ref="B21:C21"/>
    <mergeCell ref="B29:C29"/>
    <mergeCell ref="B23:C23"/>
    <mergeCell ref="B3:C3"/>
    <mergeCell ref="B5:C5"/>
    <mergeCell ref="B7:C7"/>
    <mergeCell ref="B9:C9"/>
    <mergeCell ref="B48:C48"/>
    <mergeCell ref="B45:C45"/>
    <mergeCell ref="B31:C31"/>
    <mergeCell ref="B33:C33"/>
    <mergeCell ref="B42:C42"/>
  </mergeCells>
  <phoneticPr fontId="13"/>
  <hyperlinks>
    <hyperlink ref="E3" location="第1表!A1" display="診療報酬等請求及び支払窓口数" xr:uid="{00000000-0004-0000-0100-000000000000}"/>
    <hyperlink ref="E5" location="第2表!A1" display="管掌別診療報酬等支払確定状況" xr:uid="{00000000-0004-0000-0100-000001000000}"/>
    <hyperlink ref="E7" location="第3表!A1" display="管掌別診療報酬等支払確定件数及び金額の対前年同月比" xr:uid="{00000000-0004-0000-0100-000002000000}"/>
    <hyperlink ref="E9" location="第4表!A1" display="支部別管掌別診療報酬等確定件数及び金額" xr:uid="{00000000-0004-0000-0100-000003000000}"/>
    <hyperlink ref="E11" location="第4表の2!A1" display="支部別医療保険及び老人保健分診療報酬等確定件数及び金額" xr:uid="{00000000-0004-0000-0100-000004000000}"/>
    <hyperlink ref="E13" location="第5表!A1" display="支部別診療報酬等支払確定状況" xr:uid="{00000000-0004-0000-0100-000005000000}"/>
    <hyperlink ref="E15" location="第5表の2!A1" display="支部別医療保険分診療報酬等支払確定状況" xr:uid="{00000000-0004-0000-0100-000006000000}"/>
    <hyperlink ref="E17" location="第6表!A1" display="支部別診療報酬等支払確定件数及び金額の対前年同月比" xr:uid="{00000000-0004-0000-0100-000007000000}"/>
    <hyperlink ref="E19" location="第6表の2!A1" display="支部別医療保険分診療報酬等支払確定件数及び金額の対前年同月比" xr:uid="{00000000-0004-0000-0100-000008000000}"/>
    <hyperlink ref="E21" location="第7表!A1" display="管掌別診療報酬等諸率" xr:uid="{00000000-0004-0000-0100-000009000000}"/>
    <hyperlink ref="E23" location="第8表!A1" display="支部別医療保険分診療報酬等諸率" xr:uid="{00000000-0004-0000-0100-00000A000000}"/>
    <hyperlink ref="E31" location="第12表!A1" display="管掌別診療報酬等返戻状況" xr:uid="{00000000-0004-0000-0100-00000B000000}"/>
    <hyperlink ref="E33" location="第13表!A1" display="支部別医療保険分診療報酬等返戻状況" xr:uid="{00000000-0004-0000-0100-00000C000000}"/>
    <hyperlink ref="E35" location="参考資料１!A1" display="年度別診療報酬等支払確定件数・金額及び対前年度比" xr:uid="{00000000-0004-0000-0100-00000D000000}"/>
    <hyperlink ref="E37" location="参考資料２!A1" display="年度別、管掌別診療報酬等支払確定件数・日数・点数及び金額" xr:uid="{00000000-0004-0000-0100-00000E000000}"/>
    <hyperlink ref="E39" location="'参考資料３（計）'!C1" display="経営主体別診療科別支払算定件数・日数及び点数（医科計）" xr:uid="{00000000-0004-0000-0100-00000F000000}"/>
    <hyperlink ref="E45" location="'参考資料３（入院外）'!D1" display="経営主体別診療科別支払算定件数・日数及び点数（医科入院外）" xr:uid="{00000000-0004-0000-0100-000010000000}"/>
    <hyperlink ref="E42" location="'参考資料３（入院）'!D1" display="経営主体別診療科別支払算定件数・日数及び点数（医科入院）" xr:uid="{00000000-0004-0000-0100-000011000000}"/>
    <hyperlink ref="E48" location="参考資料４!A1" display="管掌別急性期入院医療における診断群分類別包括評価分診療報酬等支払算定状況" xr:uid="{00000000-0004-0000-0100-000012000000}"/>
    <hyperlink ref="E50" location="参考資料４の２!A1" display="支部別急性期入院医療における診断群分類別包括評価分診療報酬等支払算定状況" xr:uid="{00000000-0004-0000-0100-000013000000}"/>
    <hyperlink ref="E52" location="参考資料４の３!A1" display="月別急性期入院医療における診断群分類別包括評価分診療報酬等支払算定状況" xr:uid="{00000000-0004-0000-0100-000014000000}"/>
    <hyperlink ref="E40" location="'参考資料３（計）'!D24" display="経営主体別診療科別診療諸率（医科計）" xr:uid="{00000000-0004-0000-0100-000015000000}"/>
    <hyperlink ref="E43" location="'参考資料３（入院）'!D24" display="経営主体別診療科別診療諸率（医科入院）" xr:uid="{00000000-0004-0000-0100-000016000000}"/>
    <hyperlink ref="E46" location="'参考資料３（入院外）'!D24" display="経営主体別診療科別診療諸率（医科入院外）" xr:uid="{00000000-0004-0000-0100-000017000000}"/>
    <hyperlink ref="E27" location="第10表!A1" display="管掌別診療報酬等審査（点検）確定状況" xr:uid="{00000000-0004-0000-0100-000018000000}"/>
    <hyperlink ref="E29" location="第11表!A1" display="支部別医療保険分診療報酬等審査（点検）確定状況" xr:uid="{00000000-0004-0000-0100-000019000000}"/>
    <hyperlink ref="E25" location="第9表!Print_Area" display="平成22年度管掌別診療報酬等累計件数・金額及び対前年同期比" xr:uid="{00000000-0004-0000-0100-00001A000000}"/>
  </hyperlinks>
  <printOptions horizontalCentered="1"/>
  <pageMargins left="0.19685039370078741" right="0.19685039370078741" top="0.98425196850393704" bottom="0.39370078740157483" header="0.51181102362204722" footer="0.51181102362204722"/>
  <pageSetup paperSize="9"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AH57"/>
  <sheetViews>
    <sheetView workbookViewId="0"/>
  </sheetViews>
  <sheetFormatPr defaultColWidth="9" defaultRowHeight="13.2"/>
  <cols>
    <col min="1" max="1" width="14.88671875" style="187" customWidth="1"/>
    <col min="2" max="31" width="12.109375" style="313" customWidth="1"/>
    <col min="32" max="16384" width="9" style="313"/>
  </cols>
  <sheetData>
    <row r="1" spans="1:34" ht="19.2">
      <c r="B1" s="184" t="s">
        <v>141</v>
      </c>
      <c r="C1" s="441"/>
      <c r="D1" s="441"/>
      <c r="E1" s="441"/>
      <c r="F1" s="441"/>
      <c r="G1" s="441"/>
      <c r="H1" s="441"/>
      <c r="I1" s="441"/>
      <c r="J1" s="441"/>
      <c r="K1" s="441"/>
      <c r="L1" s="441"/>
      <c r="M1" s="441"/>
      <c r="N1" s="441"/>
      <c r="O1" s="441"/>
      <c r="Q1" s="184" t="s">
        <v>142</v>
      </c>
      <c r="R1" s="441"/>
      <c r="S1" s="441"/>
      <c r="T1" s="441"/>
      <c r="U1" s="441"/>
      <c r="V1" s="441"/>
      <c r="W1" s="441"/>
      <c r="X1" s="441"/>
      <c r="Y1" s="441"/>
      <c r="Z1" s="441"/>
      <c r="AA1" s="441"/>
      <c r="AB1" s="441"/>
      <c r="AC1" s="441"/>
      <c r="AD1" s="441"/>
      <c r="AE1" s="442"/>
    </row>
    <row r="2" spans="1:34">
      <c r="A2" s="443"/>
      <c r="P2" s="189" t="e">
        <f>"（"&amp;#REF!&amp;"年"&amp;#REF!&amp;"月診療分）"</f>
        <v>#REF!</v>
      </c>
      <c r="AE2" s="189" t="e">
        <f>"（"&amp;#REF!&amp;"年"&amp;#REF!&amp;"月診療分）"</f>
        <v>#REF!</v>
      </c>
    </row>
    <row r="3" spans="1:34" s="186" customFormat="1">
      <c r="A3" s="849" t="s">
        <v>577</v>
      </c>
      <c r="B3" s="820" t="s">
        <v>638</v>
      </c>
      <c r="C3" s="909"/>
      <c r="D3" s="821"/>
      <c r="E3" s="792" t="s">
        <v>560</v>
      </c>
      <c r="F3" s="824"/>
      <c r="G3" s="824"/>
      <c r="H3" s="824"/>
      <c r="I3" s="824"/>
      <c r="J3" s="824"/>
      <c r="K3" s="824"/>
      <c r="L3" s="824"/>
      <c r="M3" s="793"/>
      <c r="N3" s="820" t="s">
        <v>573</v>
      </c>
      <c r="O3" s="909"/>
      <c r="P3" s="821"/>
      <c r="Q3" s="820" t="s">
        <v>479</v>
      </c>
      <c r="R3" s="909"/>
      <c r="S3" s="821"/>
      <c r="T3" s="791" t="s">
        <v>248</v>
      </c>
      <c r="U3" s="911"/>
      <c r="V3" s="911"/>
      <c r="W3" s="911"/>
      <c r="X3" s="911"/>
      <c r="Y3" s="911"/>
      <c r="Z3" s="911"/>
      <c r="AA3" s="911"/>
      <c r="AB3" s="911"/>
      <c r="AC3" s="820" t="s">
        <v>569</v>
      </c>
      <c r="AD3" s="909"/>
      <c r="AE3" s="821"/>
    </row>
    <row r="4" spans="1:34" s="186" customFormat="1">
      <c r="A4" s="850"/>
      <c r="B4" s="822"/>
      <c r="C4" s="910"/>
      <c r="D4" s="823"/>
      <c r="E4" s="792" t="s">
        <v>544</v>
      </c>
      <c r="F4" s="824"/>
      <c r="G4" s="793"/>
      <c r="H4" s="792" t="s">
        <v>565</v>
      </c>
      <c r="I4" s="824"/>
      <c r="J4" s="793"/>
      <c r="K4" s="792" t="s">
        <v>566</v>
      </c>
      <c r="L4" s="824"/>
      <c r="M4" s="793"/>
      <c r="N4" s="822"/>
      <c r="O4" s="910"/>
      <c r="P4" s="823"/>
      <c r="Q4" s="822"/>
      <c r="R4" s="910"/>
      <c r="S4" s="823"/>
      <c r="T4" s="791" t="s">
        <v>544</v>
      </c>
      <c r="U4" s="911"/>
      <c r="V4" s="911"/>
      <c r="W4" s="791" t="s">
        <v>635</v>
      </c>
      <c r="X4" s="911"/>
      <c r="Y4" s="911"/>
      <c r="Z4" s="791" t="s">
        <v>636</v>
      </c>
      <c r="AA4" s="911"/>
      <c r="AB4" s="911"/>
      <c r="AC4" s="822"/>
      <c r="AD4" s="910"/>
      <c r="AE4" s="823"/>
    </row>
    <row r="5" spans="1:34" s="186" customFormat="1">
      <c r="A5" s="795"/>
      <c r="B5" s="192" t="s">
        <v>639</v>
      </c>
      <c r="C5" s="192" t="s">
        <v>640</v>
      </c>
      <c r="D5" s="194" t="s">
        <v>666</v>
      </c>
      <c r="E5" s="192" t="s">
        <v>639</v>
      </c>
      <c r="F5" s="280" t="s">
        <v>640</v>
      </c>
      <c r="G5" s="194" t="s">
        <v>666</v>
      </c>
      <c r="H5" s="192" t="s">
        <v>639</v>
      </c>
      <c r="I5" s="194" t="s">
        <v>640</v>
      </c>
      <c r="J5" s="192" t="s">
        <v>666</v>
      </c>
      <c r="K5" s="192" t="s">
        <v>639</v>
      </c>
      <c r="L5" s="194" t="s">
        <v>640</v>
      </c>
      <c r="M5" s="192" t="s">
        <v>666</v>
      </c>
      <c r="N5" s="192" t="s">
        <v>639</v>
      </c>
      <c r="O5" s="194" t="s">
        <v>640</v>
      </c>
      <c r="P5" s="192" t="s">
        <v>666</v>
      </c>
      <c r="Q5" s="192" t="s">
        <v>639</v>
      </c>
      <c r="R5" s="194" t="s">
        <v>640</v>
      </c>
      <c r="S5" s="192" t="s">
        <v>666</v>
      </c>
      <c r="T5" s="192" t="s">
        <v>642</v>
      </c>
      <c r="U5" s="194" t="s">
        <v>643</v>
      </c>
      <c r="V5" s="192" t="s">
        <v>666</v>
      </c>
      <c r="W5" s="192" t="s">
        <v>642</v>
      </c>
      <c r="X5" s="194" t="s">
        <v>643</v>
      </c>
      <c r="Y5" s="192" t="s">
        <v>666</v>
      </c>
      <c r="Z5" s="192" t="s">
        <v>642</v>
      </c>
      <c r="AA5" s="194" t="s">
        <v>643</v>
      </c>
      <c r="AB5" s="192" t="s">
        <v>666</v>
      </c>
      <c r="AC5" s="445" t="s">
        <v>644</v>
      </c>
      <c r="AD5" s="446" t="s">
        <v>645</v>
      </c>
      <c r="AE5" s="192" t="s">
        <v>666</v>
      </c>
    </row>
    <row r="6" spans="1:34" s="186" customFormat="1">
      <c r="A6" s="190"/>
      <c r="B6" s="382" t="s">
        <v>641</v>
      </c>
      <c r="C6" s="197" t="s">
        <v>641</v>
      </c>
      <c r="D6" s="383"/>
      <c r="E6" s="197" t="s">
        <v>641</v>
      </c>
      <c r="F6" s="383" t="s">
        <v>641</v>
      </c>
      <c r="G6" s="197"/>
      <c r="H6" s="383" t="s">
        <v>641</v>
      </c>
      <c r="I6" s="197" t="s">
        <v>641</v>
      </c>
      <c r="J6" s="383"/>
      <c r="K6" s="197" t="s">
        <v>641</v>
      </c>
      <c r="L6" s="383" t="s">
        <v>641</v>
      </c>
      <c r="M6" s="197"/>
      <c r="N6" s="382" t="s">
        <v>641</v>
      </c>
      <c r="O6" s="197" t="s">
        <v>641</v>
      </c>
      <c r="P6" s="409"/>
      <c r="Q6" s="197" t="s">
        <v>641</v>
      </c>
      <c r="R6" s="383" t="s">
        <v>641</v>
      </c>
      <c r="S6" s="197"/>
      <c r="T6" s="383" t="s">
        <v>542</v>
      </c>
      <c r="U6" s="197" t="s">
        <v>542</v>
      </c>
      <c r="V6" s="383"/>
      <c r="W6" s="197" t="s">
        <v>542</v>
      </c>
      <c r="X6" s="383" t="s">
        <v>542</v>
      </c>
      <c r="Y6" s="197"/>
      <c r="Z6" s="383" t="s">
        <v>542</v>
      </c>
      <c r="AA6" s="197" t="s">
        <v>542</v>
      </c>
      <c r="AB6" s="383"/>
      <c r="AC6" s="197" t="s">
        <v>542</v>
      </c>
      <c r="AD6" s="383" t="s">
        <v>542</v>
      </c>
      <c r="AE6" s="197"/>
    </row>
    <row r="7" spans="1:34">
      <c r="A7" s="384" t="e">
        <f>IF(#REF!&lt;=2,"平成"&amp;#REF!&amp;"年"&amp;#REF!&amp;"月","平成"&amp;#REF!&amp;"年"&amp;#REF!&amp;"月")</f>
        <v>#REF!</v>
      </c>
      <c r="B7" s="385">
        <v>12520507.966999996</v>
      </c>
      <c r="C7" s="386">
        <v>12257488.197000004</v>
      </c>
      <c r="D7" s="447">
        <v>0.97899999999999998</v>
      </c>
      <c r="E7" s="388">
        <v>12108001.964999994</v>
      </c>
      <c r="F7" s="386">
        <v>11853896.216000002</v>
      </c>
      <c r="G7" s="447">
        <v>0.97899999999999998</v>
      </c>
      <c r="H7" s="385">
        <v>7433271.5039999988</v>
      </c>
      <c r="I7" s="386">
        <v>7255328.0220000008</v>
      </c>
      <c r="J7" s="447">
        <v>0.97599999999999998</v>
      </c>
      <c r="K7" s="388">
        <v>4674730.4610000001</v>
      </c>
      <c r="L7" s="386">
        <v>4598568.1939999992</v>
      </c>
      <c r="M7" s="447">
        <v>0.98399999999999999</v>
      </c>
      <c r="N7" s="385">
        <v>412506.00200000009</v>
      </c>
      <c r="O7" s="386">
        <v>403591.98099999991</v>
      </c>
      <c r="P7" s="447">
        <v>0.97799999999999998</v>
      </c>
      <c r="Q7" s="388">
        <v>2184552.3990000002</v>
      </c>
      <c r="R7" s="386">
        <v>2151750.1939999997</v>
      </c>
      <c r="S7" s="447">
        <v>0.98499999999999999</v>
      </c>
      <c r="T7" s="385">
        <v>5442423.6659999993</v>
      </c>
      <c r="U7" s="386">
        <v>5314360.1399999997</v>
      </c>
      <c r="V7" s="447">
        <v>0.97599999999999998</v>
      </c>
      <c r="W7" s="388">
        <v>5438958.0940000014</v>
      </c>
      <c r="X7" s="386">
        <v>5310935.29</v>
      </c>
      <c r="Y7" s="447">
        <v>0.97599999999999998</v>
      </c>
      <c r="Z7" s="385">
        <v>3465.5720000000001</v>
      </c>
      <c r="AA7" s="386">
        <v>3424.85</v>
      </c>
      <c r="AB7" s="447">
        <v>0.98799999999999999</v>
      </c>
      <c r="AC7" s="388">
        <v>290861.23</v>
      </c>
      <c r="AD7" s="386">
        <v>277305.33</v>
      </c>
      <c r="AE7" s="447">
        <v>0.95299999999999996</v>
      </c>
    </row>
    <row r="8" spans="1:34">
      <c r="A8" s="384" t="e">
        <f>IF(#REF!&lt;=2,"平成"&amp;#REF!&amp;"年"&amp;#REF!&amp;"月","平成"&amp;#REF!&amp;"年"&amp;#REF!&amp;"月")</f>
        <v>#REF!</v>
      </c>
      <c r="B8" s="385">
        <v>13041221.847999999</v>
      </c>
      <c r="C8" s="386">
        <v>12789512.636999998</v>
      </c>
      <c r="D8" s="447">
        <v>0.98099999999999998</v>
      </c>
      <c r="E8" s="388">
        <v>12606573.534</v>
      </c>
      <c r="F8" s="386">
        <v>12364091.193000002</v>
      </c>
      <c r="G8" s="447">
        <v>0.98099999999999998</v>
      </c>
      <c r="H8" s="385">
        <v>7663309.6529999981</v>
      </c>
      <c r="I8" s="386">
        <v>7492914.5520000001</v>
      </c>
      <c r="J8" s="447">
        <v>0.97799999999999998</v>
      </c>
      <c r="K8" s="388">
        <v>4943263.8810000001</v>
      </c>
      <c r="L8" s="386">
        <v>4871176.6410000008</v>
      </c>
      <c r="M8" s="447">
        <v>0.98499999999999999</v>
      </c>
      <c r="N8" s="385">
        <v>434648.31399999984</v>
      </c>
      <c r="O8" s="386">
        <v>425421.44400000002</v>
      </c>
      <c r="P8" s="447">
        <v>0.97899999999999998</v>
      </c>
      <c r="Q8" s="388">
        <v>2312279.0510000004</v>
      </c>
      <c r="R8" s="386">
        <v>2280459.7579999994</v>
      </c>
      <c r="S8" s="447">
        <v>0.98599999999999999</v>
      </c>
      <c r="T8" s="385">
        <v>5712861.0959999999</v>
      </c>
      <c r="U8" s="386">
        <v>5595510.46</v>
      </c>
      <c r="V8" s="447">
        <v>0.97899999999999998</v>
      </c>
      <c r="W8" s="388">
        <v>5708710.5139999986</v>
      </c>
      <c r="X8" s="386">
        <v>5591738.2360000014</v>
      </c>
      <c r="Y8" s="447">
        <v>0.98</v>
      </c>
      <c r="Z8" s="385">
        <v>4150.5819999999985</v>
      </c>
      <c r="AA8" s="386">
        <v>3772.2239999999997</v>
      </c>
      <c r="AB8" s="447">
        <v>0.90900000000000003</v>
      </c>
      <c r="AC8" s="388">
        <v>304847.09999999998</v>
      </c>
      <c r="AD8" s="386">
        <v>292123.25</v>
      </c>
      <c r="AE8" s="447">
        <v>0.95799999999999996</v>
      </c>
    </row>
    <row r="9" spans="1:34">
      <c r="A9" s="389" t="e">
        <f>"平成"&amp;#REF!&amp;"年"&amp;#REF!&amp;"月"</f>
        <v>#REF!</v>
      </c>
      <c r="B9" s="390" t="e">
        <f>SUM(B10:B56)</f>
        <v>#REF!</v>
      </c>
      <c r="C9" s="391" t="e">
        <f>SUM(C10:C56)</f>
        <v>#REF!</v>
      </c>
      <c r="D9" s="448" t="e">
        <f t="shared" ref="D9:D56" si="0">ROUND(C9/B9,3)</f>
        <v>#REF!</v>
      </c>
      <c r="E9" s="393" t="e">
        <f>SUM(E10:E56)</f>
        <v>#REF!</v>
      </c>
      <c r="F9" s="391" t="e">
        <f>SUM(F10:F56)</f>
        <v>#REF!</v>
      </c>
      <c r="G9" s="448" t="e">
        <f t="shared" ref="G9:G56" si="1">ROUND(F9/E9,3)</f>
        <v>#REF!</v>
      </c>
      <c r="H9" s="390" t="e">
        <f>SUM(H10:H56)</f>
        <v>#REF!</v>
      </c>
      <c r="I9" s="391" t="e">
        <f>SUM(I10:I56)</f>
        <v>#REF!</v>
      </c>
      <c r="J9" s="448" t="e">
        <f t="shared" ref="J9:J56" si="2">ROUND(I9/H9,3)</f>
        <v>#REF!</v>
      </c>
      <c r="K9" s="393" t="e">
        <f>SUM(K10:K56)</f>
        <v>#REF!</v>
      </c>
      <c r="L9" s="391" t="e">
        <f>SUM(L10:L56)</f>
        <v>#REF!</v>
      </c>
      <c r="M9" s="448" t="e">
        <f t="shared" ref="M9:M56" si="3">ROUND(L9/K9,3)</f>
        <v>#REF!</v>
      </c>
      <c r="N9" s="390" t="e">
        <f>SUM(N10:N56)</f>
        <v>#REF!</v>
      </c>
      <c r="O9" s="391" t="e">
        <f>SUM(O10:O56)</f>
        <v>#REF!</v>
      </c>
      <c r="P9" s="448" t="e">
        <f t="shared" ref="P9:P56" si="4">ROUND(O9/N9,3)</f>
        <v>#REF!</v>
      </c>
      <c r="Q9" s="393" t="e">
        <f>SUM(Q10:Q56)</f>
        <v>#REF!</v>
      </c>
      <c r="R9" s="391" t="e">
        <f>SUM(R10:R56)</f>
        <v>#REF!</v>
      </c>
      <c r="S9" s="448" t="e">
        <f t="shared" ref="S9:S56" si="5">ROUND(R9/Q9,3)</f>
        <v>#REF!</v>
      </c>
      <c r="T9" s="390" t="e">
        <f>SUM(T10:T56)</f>
        <v>#REF!</v>
      </c>
      <c r="U9" s="391" t="e">
        <f>SUM(U10:U56)</f>
        <v>#REF!</v>
      </c>
      <c r="V9" s="448" t="e">
        <f t="shared" ref="V9:V56" si="6">ROUND(U9/T9,3)</f>
        <v>#REF!</v>
      </c>
      <c r="W9" s="393" t="e">
        <f>SUM(W10:W56)</f>
        <v>#REF!</v>
      </c>
      <c r="X9" s="391" t="e">
        <f>SUM(X10:X56)</f>
        <v>#REF!</v>
      </c>
      <c r="Y9" s="448" t="e">
        <f t="shared" ref="Y9:Y56" si="7">ROUND(X9/W9,3)</f>
        <v>#REF!</v>
      </c>
      <c r="Z9" s="390" t="e">
        <f>SUM(Z10:Z56)</f>
        <v>#REF!</v>
      </c>
      <c r="AA9" s="391" t="e">
        <f>SUM(AA10:AA56)</f>
        <v>#REF!</v>
      </c>
      <c r="AB9" s="448" t="e">
        <f>ROUND(AA9/Z9,3)</f>
        <v>#REF!</v>
      </c>
      <c r="AC9" s="393" t="e">
        <f>SUM(AC10:AC56)</f>
        <v>#REF!</v>
      </c>
      <c r="AD9" s="391" t="e">
        <f>SUM(AD10:AD56)</f>
        <v>#REF!</v>
      </c>
      <c r="AE9" s="448" t="e">
        <f t="shared" ref="AE9:AE56" si="8">ROUND(AD9/AC9,3)</f>
        <v>#REF!</v>
      </c>
    </row>
    <row r="10" spans="1:34">
      <c r="A10" s="292" t="s">
        <v>578</v>
      </c>
      <c r="B10" s="394" t="e">
        <f>E10+N10</f>
        <v>#REF!</v>
      </c>
      <c r="C10" s="395" t="e">
        <f>F10+O10</f>
        <v>#REF!</v>
      </c>
      <c r="D10" s="449" t="e">
        <f t="shared" si="0"/>
        <v>#REF!</v>
      </c>
      <c r="E10" s="397" t="e">
        <f>#REF!/1000</f>
        <v>#REF!</v>
      </c>
      <c r="F10" s="395" t="e">
        <f>#REF!/1000</f>
        <v>#REF!</v>
      </c>
      <c r="G10" s="449" t="e">
        <f t="shared" si="1"/>
        <v>#REF!</v>
      </c>
      <c r="H10" s="394" t="e">
        <f>#REF!/1000</f>
        <v>#REF!</v>
      </c>
      <c r="I10" s="395" t="e">
        <f>#REF!/1000</f>
        <v>#REF!</v>
      </c>
      <c r="J10" s="449" t="e">
        <f t="shared" si="2"/>
        <v>#REF!</v>
      </c>
      <c r="K10" s="397" t="e">
        <f>#REF!/1000</f>
        <v>#REF!</v>
      </c>
      <c r="L10" s="395" t="e">
        <f>#REF!/1000</f>
        <v>#REF!</v>
      </c>
      <c r="M10" s="449" t="e">
        <f t="shared" si="3"/>
        <v>#REF!</v>
      </c>
      <c r="N10" s="394" t="e">
        <f>#REF!/1000</f>
        <v>#REF!</v>
      </c>
      <c r="O10" s="395" t="e">
        <f>#REF!/1000</f>
        <v>#REF!</v>
      </c>
      <c r="P10" s="449" t="e">
        <f t="shared" si="4"/>
        <v>#REF!</v>
      </c>
      <c r="Q10" s="397" t="e">
        <f>#REF!/1000</f>
        <v>#REF!</v>
      </c>
      <c r="R10" s="395" t="e">
        <f>#REF!/1000</f>
        <v>#REF!</v>
      </c>
      <c r="S10" s="449" t="e">
        <f t="shared" si="5"/>
        <v>#REF!</v>
      </c>
      <c r="T10" s="394" t="e">
        <f>#REF!/1000</f>
        <v>#REF!</v>
      </c>
      <c r="U10" s="395" t="e">
        <f>#REF!/1000</f>
        <v>#REF!</v>
      </c>
      <c r="V10" s="449" t="e">
        <f t="shared" si="6"/>
        <v>#REF!</v>
      </c>
      <c r="W10" s="397" t="e">
        <f>#REF!/1000</f>
        <v>#REF!</v>
      </c>
      <c r="X10" s="395" t="e">
        <f>#REF!/1000</f>
        <v>#REF!</v>
      </c>
      <c r="Y10" s="449" t="e">
        <f t="shared" si="7"/>
        <v>#REF!</v>
      </c>
      <c r="Z10" s="394" t="e">
        <f>#REF!/1000</f>
        <v>#REF!</v>
      </c>
      <c r="AA10" s="395" t="e">
        <f>#REF!/1000</f>
        <v>#REF!</v>
      </c>
      <c r="AB10" s="449">
        <f t="shared" ref="AB10:AB56" si="9">IF(ISERROR(ROUND(AA10/Z10,3)),0,ROUND(AA10/Z10,3))</f>
        <v>0</v>
      </c>
      <c r="AC10" s="397" t="e">
        <f>#REF!/1000</f>
        <v>#REF!</v>
      </c>
      <c r="AD10" s="395" t="e">
        <f>#REF!/1000</f>
        <v>#REF!</v>
      </c>
      <c r="AE10" s="449" t="e">
        <f t="shared" si="8"/>
        <v>#REF!</v>
      </c>
      <c r="AG10" s="450"/>
      <c r="AH10" s="450"/>
    </row>
    <row r="11" spans="1:34">
      <c r="A11" s="292" t="s">
        <v>579</v>
      </c>
      <c r="B11" s="398" t="e">
        <f t="shared" ref="B11:B56" si="10">E11+N11</f>
        <v>#REF!</v>
      </c>
      <c r="C11" s="399" t="e">
        <f t="shared" ref="C11:C56" si="11">F11+O11</f>
        <v>#REF!</v>
      </c>
      <c r="D11" s="451" t="e">
        <f t="shared" si="0"/>
        <v>#REF!</v>
      </c>
      <c r="E11" s="401" t="e">
        <f>#REF!/1000</f>
        <v>#REF!</v>
      </c>
      <c r="F11" s="399" t="e">
        <f>#REF!/1000</f>
        <v>#REF!</v>
      </c>
      <c r="G11" s="451" t="e">
        <f t="shared" si="1"/>
        <v>#REF!</v>
      </c>
      <c r="H11" s="398" t="e">
        <f>#REF!/1000</f>
        <v>#REF!</v>
      </c>
      <c r="I11" s="399" t="e">
        <f>#REF!/1000</f>
        <v>#REF!</v>
      </c>
      <c r="J11" s="451" t="e">
        <f t="shared" si="2"/>
        <v>#REF!</v>
      </c>
      <c r="K11" s="401" t="e">
        <f>#REF!/1000</f>
        <v>#REF!</v>
      </c>
      <c r="L11" s="399" t="e">
        <f>#REF!/1000</f>
        <v>#REF!</v>
      </c>
      <c r="M11" s="451" t="e">
        <f t="shared" si="3"/>
        <v>#REF!</v>
      </c>
      <c r="N11" s="398" t="e">
        <f>#REF!/1000</f>
        <v>#REF!</v>
      </c>
      <c r="O11" s="399" t="e">
        <f>#REF!/1000</f>
        <v>#REF!</v>
      </c>
      <c r="P11" s="451" t="e">
        <f t="shared" si="4"/>
        <v>#REF!</v>
      </c>
      <c r="Q11" s="401" t="e">
        <f>#REF!/1000</f>
        <v>#REF!</v>
      </c>
      <c r="R11" s="399" t="e">
        <f>#REF!/1000</f>
        <v>#REF!</v>
      </c>
      <c r="S11" s="451" t="e">
        <f t="shared" si="5"/>
        <v>#REF!</v>
      </c>
      <c r="T11" s="398" t="e">
        <f>#REF!/1000</f>
        <v>#REF!</v>
      </c>
      <c r="U11" s="399" t="e">
        <f>#REF!/1000</f>
        <v>#REF!</v>
      </c>
      <c r="V11" s="451" t="e">
        <f t="shared" si="6"/>
        <v>#REF!</v>
      </c>
      <c r="W11" s="401" t="e">
        <f>#REF!/1000</f>
        <v>#REF!</v>
      </c>
      <c r="X11" s="399" t="e">
        <f>#REF!/1000</f>
        <v>#REF!</v>
      </c>
      <c r="Y11" s="451" t="e">
        <f t="shared" si="7"/>
        <v>#REF!</v>
      </c>
      <c r="Z11" s="398" t="e">
        <f>#REF!/1000</f>
        <v>#REF!</v>
      </c>
      <c r="AA11" s="399" t="e">
        <f>#REF!/1000</f>
        <v>#REF!</v>
      </c>
      <c r="AB11" s="451">
        <f t="shared" si="9"/>
        <v>0</v>
      </c>
      <c r="AC11" s="401" t="e">
        <f>#REF!/1000</f>
        <v>#REF!</v>
      </c>
      <c r="AD11" s="399" t="e">
        <f>#REF!/1000</f>
        <v>#REF!</v>
      </c>
      <c r="AE11" s="451" t="e">
        <f t="shared" si="8"/>
        <v>#REF!</v>
      </c>
      <c r="AG11" s="450"/>
      <c r="AH11" s="450"/>
    </row>
    <row r="12" spans="1:34">
      <c r="A12" s="292" t="s">
        <v>580</v>
      </c>
      <c r="B12" s="398" t="e">
        <f t="shared" si="10"/>
        <v>#REF!</v>
      </c>
      <c r="C12" s="399" t="e">
        <f t="shared" si="11"/>
        <v>#REF!</v>
      </c>
      <c r="D12" s="451" t="e">
        <f t="shared" si="0"/>
        <v>#REF!</v>
      </c>
      <c r="E12" s="401" t="e">
        <f>#REF!/1000</f>
        <v>#REF!</v>
      </c>
      <c r="F12" s="399" t="e">
        <f>#REF!/1000</f>
        <v>#REF!</v>
      </c>
      <c r="G12" s="451" t="e">
        <f t="shared" si="1"/>
        <v>#REF!</v>
      </c>
      <c r="H12" s="398" t="e">
        <f>#REF!/1000</f>
        <v>#REF!</v>
      </c>
      <c r="I12" s="399" t="e">
        <f>#REF!/1000</f>
        <v>#REF!</v>
      </c>
      <c r="J12" s="451" t="e">
        <f t="shared" si="2"/>
        <v>#REF!</v>
      </c>
      <c r="K12" s="401" t="e">
        <f>#REF!/1000</f>
        <v>#REF!</v>
      </c>
      <c r="L12" s="399" t="e">
        <f>#REF!/1000</f>
        <v>#REF!</v>
      </c>
      <c r="M12" s="451" t="e">
        <f t="shared" si="3"/>
        <v>#REF!</v>
      </c>
      <c r="N12" s="398" t="e">
        <f>#REF!/1000</f>
        <v>#REF!</v>
      </c>
      <c r="O12" s="399" t="e">
        <f>#REF!/1000</f>
        <v>#REF!</v>
      </c>
      <c r="P12" s="451" t="e">
        <f t="shared" si="4"/>
        <v>#REF!</v>
      </c>
      <c r="Q12" s="401" t="e">
        <f>#REF!/1000</f>
        <v>#REF!</v>
      </c>
      <c r="R12" s="399" t="e">
        <f>#REF!/1000</f>
        <v>#REF!</v>
      </c>
      <c r="S12" s="451" t="e">
        <f t="shared" si="5"/>
        <v>#REF!</v>
      </c>
      <c r="T12" s="398" t="e">
        <f>#REF!/1000</f>
        <v>#REF!</v>
      </c>
      <c r="U12" s="399" t="e">
        <f>#REF!/1000</f>
        <v>#REF!</v>
      </c>
      <c r="V12" s="451" t="e">
        <f t="shared" si="6"/>
        <v>#REF!</v>
      </c>
      <c r="W12" s="401" t="e">
        <f>#REF!/1000</f>
        <v>#REF!</v>
      </c>
      <c r="X12" s="399" t="e">
        <f>#REF!/1000</f>
        <v>#REF!</v>
      </c>
      <c r="Y12" s="451" t="e">
        <f t="shared" si="7"/>
        <v>#REF!</v>
      </c>
      <c r="Z12" s="398" t="e">
        <f>#REF!/1000</f>
        <v>#REF!</v>
      </c>
      <c r="AA12" s="399" t="e">
        <f>#REF!/1000</f>
        <v>#REF!</v>
      </c>
      <c r="AB12" s="451">
        <f t="shared" si="9"/>
        <v>0</v>
      </c>
      <c r="AC12" s="401" t="e">
        <f>#REF!/1000</f>
        <v>#REF!</v>
      </c>
      <c r="AD12" s="399" t="e">
        <f>#REF!/1000</f>
        <v>#REF!</v>
      </c>
      <c r="AE12" s="451" t="e">
        <f t="shared" si="8"/>
        <v>#REF!</v>
      </c>
      <c r="AG12" s="450"/>
      <c r="AH12" s="450"/>
    </row>
    <row r="13" spans="1:34">
      <c r="A13" s="292" t="s">
        <v>581</v>
      </c>
      <c r="B13" s="398" t="e">
        <f t="shared" si="10"/>
        <v>#REF!</v>
      </c>
      <c r="C13" s="399" t="e">
        <f t="shared" si="11"/>
        <v>#REF!</v>
      </c>
      <c r="D13" s="451" t="e">
        <f t="shared" si="0"/>
        <v>#REF!</v>
      </c>
      <c r="E13" s="401" t="e">
        <f>#REF!/1000</f>
        <v>#REF!</v>
      </c>
      <c r="F13" s="399" t="e">
        <f>#REF!/1000</f>
        <v>#REF!</v>
      </c>
      <c r="G13" s="451" t="e">
        <f t="shared" si="1"/>
        <v>#REF!</v>
      </c>
      <c r="H13" s="398" t="e">
        <f>#REF!/1000</f>
        <v>#REF!</v>
      </c>
      <c r="I13" s="399" t="e">
        <f>#REF!/1000</f>
        <v>#REF!</v>
      </c>
      <c r="J13" s="451" t="e">
        <f t="shared" si="2"/>
        <v>#REF!</v>
      </c>
      <c r="K13" s="401" t="e">
        <f>#REF!/1000</f>
        <v>#REF!</v>
      </c>
      <c r="L13" s="399" t="e">
        <f>#REF!/1000</f>
        <v>#REF!</v>
      </c>
      <c r="M13" s="451" t="e">
        <f t="shared" si="3"/>
        <v>#REF!</v>
      </c>
      <c r="N13" s="398" t="e">
        <f>#REF!/1000</f>
        <v>#REF!</v>
      </c>
      <c r="O13" s="399" t="e">
        <f>#REF!/1000</f>
        <v>#REF!</v>
      </c>
      <c r="P13" s="451" t="e">
        <f t="shared" si="4"/>
        <v>#REF!</v>
      </c>
      <c r="Q13" s="401" t="e">
        <f>#REF!/1000</f>
        <v>#REF!</v>
      </c>
      <c r="R13" s="399" t="e">
        <f>#REF!/1000</f>
        <v>#REF!</v>
      </c>
      <c r="S13" s="451" t="e">
        <f t="shared" si="5"/>
        <v>#REF!</v>
      </c>
      <c r="T13" s="398" t="e">
        <f>#REF!/1000</f>
        <v>#REF!</v>
      </c>
      <c r="U13" s="399" t="e">
        <f>#REF!/1000</f>
        <v>#REF!</v>
      </c>
      <c r="V13" s="451" t="e">
        <f t="shared" si="6"/>
        <v>#REF!</v>
      </c>
      <c r="W13" s="401" t="e">
        <f>#REF!/1000</f>
        <v>#REF!</v>
      </c>
      <c r="X13" s="399" t="e">
        <f>#REF!/1000</f>
        <v>#REF!</v>
      </c>
      <c r="Y13" s="451" t="e">
        <f t="shared" si="7"/>
        <v>#REF!</v>
      </c>
      <c r="Z13" s="398" t="e">
        <f>#REF!/1000</f>
        <v>#REF!</v>
      </c>
      <c r="AA13" s="399" t="e">
        <f>#REF!/1000</f>
        <v>#REF!</v>
      </c>
      <c r="AB13" s="451">
        <f t="shared" si="9"/>
        <v>0</v>
      </c>
      <c r="AC13" s="401" t="e">
        <f>#REF!/1000</f>
        <v>#REF!</v>
      </c>
      <c r="AD13" s="399" t="e">
        <f>#REF!/1000</f>
        <v>#REF!</v>
      </c>
      <c r="AE13" s="451" t="e">
        <f t="shared" si="8"/>
        <v>#REF!</v>
      </c>
      <c r="AG13" s="450"/>
      <c r="AH13" s="450"/>
    </row>
    <row r="14" spans="1:34">
      <c r="A14" s="292" t="s">
        <v>582</v>
      </c>
      <c r="B14" s="398" t="e">
        <f t="shared" si="10"/>
        <v>#REF!</v>
      </c>
      <c r="C14" s="399" t="e">
        <f t="shared" si="11"/>
        <v>#REF!</v>
      </c>
      <c r="D14" s="451" t="e">
        <f t="shared" si="0"/>
        <v>#REF!</v>
      </c>
      <c r="E14" s="401" t="e">
        <f>#REF!/1000</f>
        <v>#REF!</v>
      </c>
      <c r="F14" s="399" t="e">
        <f>#REF!/1000</f>
        <v>#REF!</v>
      </c>
      <c r="G14" s="451" t="e">
        <f t="shared" si="1"/>
        <v>#REF!</v>
      </c>
      <c r="H14" s="398" t="e">
        <f>#REF!/1000</f>
        <v>#REF!</v>
      </c>
      <c r="I14" s="399" t="e">
        <f>#REF!/1000</f>
        <v>#REF!</v>
      </c>
      <c r="J14" s="451" t="e">
        <f t="shared" si="2"/>
        <v>#REF!</v>
      </c>
      <c r="K14" s="401" t="e">
        <f>#REF!/1000</f>
        <v>#REF!</v>
      </c>
      <c r="L14" s="399" t="e">
        <f>#REF!/1000</f>
        <v>#REF!</v>
      </c>
      <c r="M14" s="451" t="e">
        <f t="shared" si="3"/>
        <v>#REF!</v>
      </c>
      <c r="N14" s="398" t="e">
        <f>#REF!/1000</f>
        <v>#REF!</v>
      </c>
      <c r="O14" s="399" t="e">
        <f>#REF!/1000</f>
        <v>#REF!</v>
      </c>
      <c r="P14" s="451" t="e">
        <f t="shared" si="4"/>
        <v>#REF!</v>
      </c>
      <c r="Q14" s="401" t="e">
        <f>#REF!/1000</f>
        <v>#REF!</v>
      </c>
      <c r="R14" s="399" t="e">
        <f>#REF!/1000</f>
        <v>#REF!</v>
      </c>
      <c r="S14" s="451" t="e">
        <f t="shared" si="5"/>
        <v>#REF!</v>
      </c>
      <c r="T14" s="398" t="e">
        <f>#REF!/1000</f>
        <v>#REF!</v>
      </c>
      <c r="U14" s="399" t="e">
        <f>#REF!/1000</f>
        <v>#REF!</v>
      </c>
      <c r="V14" s="451" t="e">
        <f t="shared" si="6"/>
        <v>#REF!</v>
      </c>
      <c r="W14" s="401" t="e">
        <f>#REF!/1000</f>
        <v>#REF!</v>
      </c>
      <c r="X14" s="399" t="e">
        <f>#REF!/1000</f>
        <v>#REF!</v>
      </c>
      <c r="Y14" s="451" t="e">
        <f t="shared" si="7"/>
        <v>#REF!</v>
      </c>
      <c r="Z14" s="398" t="e">
        <f>#REF!/1000</f>
        <v>#REF!</v>
      </c>
      <c r="AA14" s="399" t="e">
        <f>#REF!/1000</f>
        <v>#REF!</v>
      </c>
      <c r="AB14" s="451">
        <f t="shared" si="9"/>
        <v>0</v>
      </c>
      <c r="AC14" s="401" t="e">
        <f>#REF!/1000</f>
        <v>#REF!</v>
      </c>
      <c r="AD14" s="399" t="e">
        <f>#REF!/1000</f>
        <v>#REF!</v>
      </c>
      <c r="AE14" s="451" t="e">
        <f t="shared" si="8"/>
        <v>#REF!</v>
      </c>
      <c r="AG14" s="450"/>
      <c r="AH14" s="450"/>
    </row>
    <row r="15" spans="1:34">
      <c r="A15" s="292" t="s">
        <v>583</v>
      </c>
      <c r="B15" s="398" t="e">
        <f t="shared" si="10"/>
        <v>#REF!</v>
      </c>
      <c r="C15" s="399" t="e">
        <f t="shared" si="11"/>
        <v>#REF!</v>
      </c>
      <c r="D15" s="451" t="e">
        <f t="shared" si="0"/>
        <v>#REF!</v>
      </c>
      <c r="E15" s="401" t="e">
        <f>#REF!/1000</f>
        <v>#REF!</v>
      </c>
      <c r="F15" s="399" t="e">
        <f>#REF!/1000</f>
        <v>#REF!</v>
      </c>
      <c r="G15" s="451" t="e">
        <f t="shared" si="1"/>
        <v>#REF!</v>
      </c>
      <c r="H15" s="398" t="e">
        <f>#REF!/1000</f>
        <v>#REF!</v>
      </c>
      <c r="I15" s="399" t="e">
        <f>#REF!/1000</f>
        <v>#REF!</v>
      </c>
      <c r="J15" s="451" t="e">
        <f t="shared" si="2"/>
        <v>#REF!</v>
      </c>
      <c r="K15" s="401" t="e">
        <f>#REF!/1000</f>
        <v>#REF!</v>
      </c>
      <c r="L15" s="399" t="e">
        <f>#REF!/1000</f>
        <v>#REF!</v>
      </c>
      <c r="M15" s="451" t="e">
        <f t="shared" si="3"/>
        <v>#REF!</v>
      </c>
      <c r="N15" s="398" t="e">
        <f>#REF!/1000</f>
        <v>#REF!</v>
      </c>
      <c r="O15" s="399" t="e">
        <f>#REF!/1000</f>
        <v>#REF!</v>
      </c>
      <c r="P15" s="451" t="e">
        <f t="shared" si="4"/>
        <v>#REF!</v>
      </c>
      <c r="Q15" s="401" t="e">
        <f>#REF!/1000</f>
        <v>#REF!</v>
      </c>
      <c r="R15" s="399" t="e">
        <f>#REF!/1000</f>
        <v>#REF!</v>
      </c>
      <c r="S15" s="451" t="e">
        <f t="shared" si="5"/>
        <v>#REF!</v>
      </c>
      <c r="T15" s="398" t="e">
        <f>#REF!/1000</f>
        <v>#REF!</v>
      </c>
      <c r="U15" s="399" t="e">
        <f>#REF!/1000</f>
        <v>#REF!</v>
      </c>
      <c r="V15" s="451" t="e">
        <f t="shared" si="6"/>
        <v>#REF!</v>
      </c>
      <c r="W15" s="401" t="e">
        <f>#REF!/1000</f>
        <v>#REF!</v>
      </c>
      <c r="X15" s="399" t="e">
        <f>#REF!/1000</f>
        <v>#REF!</v>
      </c>
      <c r="Y15" s="451" t="e">
        <f t="shared" si="7"/>
        <v>#REF!</v>
      </c>
      <c r="Z15" s="398" t="e">
        <f>#REF!/1000</f>
        <v>#REF!</v>
      </c>
      <c r="AA15" s="399" t="e">
        <f>#REF!/1000</f>
        <v>#REF!</v>
      </c>
      <c r="AB15" s="451">
        <f t="shared" si="9"/>
        <v>0</v>
      </c>
      <c r="AC15" s="401" t="e">
        <f>#REF!/1000</f>
        <v>#REF!</v>
      </c>
      <c r="AD15" s="399" t="e">
        <f>#REF!/1000</f>
        <v>#REF!</v>
      </c>
      <c r="AE15" s="451" t="e">
        <f t="shared" si="8"/>
        <v>#REF!</v>
      </c>
      <c r="AG15" s="450"/>
      <c r="AH15" s="450"/>
    </row>
    <row r="16" spans="1:34">
      <c r="A16" s="402" t="s">
        <v>584</v>
      </c>
      <c r="B16" s="403" t="e">
        <f t="shared" si="10"/>
        <v>#REF!</v>
      </c>
      <c r="C16" s="404" t="e">
        <f t="shared" si="11"/>
        <v>#REF!</v>
      </c>
      <c r="D16" s="452" t="e">
        <f t="shared" si="0"/>
        <v>#REF!</v>
      </c>
      <c r="E16" s="406" t="e">
        <f>#REF!/1000</f>
        <v>#REF!</v>
      </c>
      <c r="F16" s="404" t="e">
        <f>#REF!/1000</f>
        <v>#REF!</v>
      </c>
      <c r="G16" s="452" t="e">
        <f t="shared" si="1"/>
        <v>#REF!</v>
      </c>
      <c r="H16" s="403" t="e">
        <f>#REF!/1000</f>
        <v>#REF!</v>
      </c>
      <c r="I16" s="404" t="e">
        <f>#REF!/1000</f>
        <v>#REF!</v>
      </c>
      <c r="J16" s="452" t="e">
        <f t="shared" si="2"/>
        <v>#REF!</v>
      </c>
      <c r="K16" s="406" t="e">
        <f>#REF!/1000</f>
        <v>#REF!</v>
      </c>
      <c r="L16" s="404" t="e">
        <f>#REF!/1000</f>
        <v>#REF!</v>
      </c>
      <c r="M16" s="452" t="e">
        <f t="shared" si="3"/>
        <v>#REF!</v>
      </c>
      <c r="N16" s="403" t="e">
        <f>#REF!/1000</f>
        <v>#REF!</v>
      </c>
      <c r="O16" s="404" t="e">
        <f>#REF!/1000</f>
        <v>#REF!</v>
      </c>
      <c r="P16" s="452" t="e">
        <f t="shared" si="4"/>
        <v>#REF!</v>
      </c>
      <c r="Q16" s="406" t="e">
        <f>#REF!/1000</f>
        <v>#REF!</v>
      </c>
      <c r="R16" s="404" t="e">
        <f>#REF!/1000</f>
        <v>#REF!</v>
      </c>
      <c r="S16" s="452" t="e">
        <f t="shared" si="5"/>
        <v>#REF!</v>
      </c>
      <c r="T16" s="403" t="e">
        <f>#REF!/1000</f>
        <v>#REF!</v>
      </c>
      <c r="U16" s="404" t="e">
        <f>#REF!/1000</f>
        <v>#REF!</v>
      </c>
      <c r="V16" s="452" t="e">
        <f t="shared" si="6"/>
        <v>#REF!</v>
      </c>
      <c r="W16" s="406" t="e">
        <f>#REF!/1000</f>
        <v>#REF!</v>
      </c>
      <c r="X16" s="404" t="e">
        <f>#REF!/1000</f>
        <v>#REF!</v>
      </c>
      <c r="Y16" s="452" t="e">
        <f t="shared" si="7"/>
        <v>#REF!</v>
      </c>
      <c r="Z16" s="403" t="e">
        <f>#REF!/1000</f>
        <v>#REF!</v>
      </c>
      <c r="AA16" s="404" t="e">
        <f>#REF!/1000</f>
        <v>#REF!</v>
      </c>
      <c r="AB16" s="451">
        <f t="shared" si="9"/>
        <v>0</v>
      </c>
      <c r="AC16" s="406" t="e">
        <f>#REF!/1000</f>
        <v>#REF!</v>
      </c>
      <c r="AD16" s="404" t="e">
        <f>#REF!/1000</f>
        <v>#REF!</v>
      </c>
      <c r="AE16" s="452" t="e">
        <f t="shared" si="8"/>
        <v>#REF!</v>
      </c>
      <c r="AG16" s="450"/>
      <c r="AH16" s="450"/>
    </row>
    <row r="17" spans="1:34">
      <c r="A17" s="292" t="s">
        <v>585</v>
      </c>
      <c r="B17" s="407" t="e">
        <f t="shared" si="10"/>
        <v>#REF!</v>
      </c>
      <c r="C17" s="399" t="e">
        <f t="shared" si="11"/>
        <v>#REF!</v>
      </c>
      <c r="D17" s="451" t="e">
        <f t="shared" si="0"/>
        <v>#REF!</v>
      </c>
      <c r="E17" s="407" t="e">
        <f>#REF!/1000</f>
        <v>#REF!</v>
      </c>
      <c r="F17" s="399" t="e">
        <f>#REF!/1000</f>
        <v>#REF!</v>
      </c>
      <c r="G17" s="451" t="e">
        <f t="shared" si="1"/>
        <v>#REF!</v>
      </c>
      <c r="H17" s="407" t="e">
        <f>#REF!/1000</f>
        <v>#REF!</v>
      </c>
      <c r="I17" s="399" t="e">
        <f>#REF!/1000</f>
        <v>#REF!</v>
      </c>
      <c r="J17" s="451" t="e">
        <f t="shared" si="2"/>
        <v>#REF!</v>
      </c>
      <c r="K17" s="407" t="e">
        <f>#REF!/1000</f>
        <v>#REF!</v>
      </c>
      <c r="L17" s="399" t="e">
        <f>#REF!/1000</f>
        <v>#REF!</v>
      </c>
      <c r="M17" s="451" t="e">
        <f t="shared" si="3"/>
        <v>#REF!</v>
      </c>
      <c r="N17" s="407" t="e">
        <f>#REF!/1000</f>
        <v>#REF!</v>
      </c>
      <c r="O17" s="399" t="e">
        <f>#REF!/1000</f>
        <v>#REF!</v>
      </c>
      <c r="P17" s="451" t="e">
        <f t="shared" si="4"/>
        <v>#REF!</v>
      </c>
      <c r="Q17" s="407" t="e">
        <f>#REF!/1000</f>
        <v>#REF!</v>
      </c>
      <c r="R17" s="399" t="e">
        <f>#REF!/1000</f>
        <v>#REF!</v>
      </c>
      <c r="S17" s="451" t="e">
        <f t="shared" si="5"/>
        <v>#REF!</v>
      </c>
      <c r="T17" s="407" t="e">
        <f>#REF!/1000</f>
        <v>#REF!</v>
      </c>
      <c r="U17" s="399" t="e">
        <f>#REF!/1000</f>
        <v>#REF!</v>
      </c>
      <c r="V17" s="451" t="e">
        <f t="shared" si="6"/>
        <v>#REF!</v>
      </c>
      <c r="W17" s="407" t="e">
        <f>#REF!/1000</f>
        <v>#REF!</v>
      </c>
      <c r="X17" s="399" t="e">
        <f>#REF!/1000</f>
        <v>#REF!</v>
      </c>
      <c r="Y17" s="451" t="e">
        <f t="shared" si="7"/>
        <v>#REF!</v>
      </c>
      <c r="Z17" s="407" t="e">
        <f>#REF!/1000</f>
        <v>#REF!</v>
      </c>
      <c r="AA17" s="399" t="e">
        <f>#REF!/1000</f>
        <v>#REF!</v>
      </c>
      <c r="AB17" s="449">
        <f t="shared" si="9"/>
        <v>0</v>
      </c>
      <c r="AC17" s="407" t="e">
        <f>#REF!/1000</f>
        <v>#REF!</v>
      </c>
      <c r="AD17" s="399" t="e">
        <f>#REF!/1000</f>
        <v>#REF!</v>
      </c>
      <c r="AE17" s="451" t="e">
        <f t="shared" si="8"/>
        <v>#REF!</v>
      </c>
      <c r="AG17" s="450"/>
      <c r="AH17" s="450"/>
    </row>
    <row r="18" spans="1:34">
      <c r="A18" s="292" t="s">
        <v>586</v>
      </c>
      <c r="B18" s="407" t="e">
        <f t="shared" si="10"/>
        <v>#REF!</v>
      </c>
      <c r="C18" s="399" t="e">
        <f t="shared" si="11"/>
        <v>#REF!</v>
      </c>
      <c r="D18" s="451" t="e">
        <f t="shared" si="0"/>
        <v>#REF!</v>
      </c>
      <c r="E18" s="407" t="e">
        <f>#REF!/1000</f>
        <v>#REF!</v>
      </c>
      <c r="F18" s="399" t="e">
        <f>#REF!/1000</f>
        <v>#REF!</v>
      </c>
      <c r="G18" s="451" t="e">
        <f t="shared" si="1"/>
        <v>#REF!</v>
      </c>
      <c r="H18" s="407" t="e">
        <f>#REF!/1000</f>
        <v>#REF!</v>
      </c>
      <c r="I18" s="399" t="e">
        <f>#REF!/1000</f>
        <v>#REF!</v>
      </c>
      <c r="J18" s="451" t="e">
        <f t="shared" si="2"/>
        <v>#REF!</v>
      </c>
      <c r="K18" s="407" t="e">
        <f>#REF!/1000</f>
        <v>#REF!</v>
      </c>
      <c r="L18" s="399" t="e">
        <f>#REF!/1000</f>
        <v>#REF!</v>
      </c>
      <c r="M18" s="451" t="e">
        <f t="shared" si="3"/>
        <v>#REF!</v>
      </c>
      <c r="N18" s="407" t="e">
        <f>#REF!/1000</f>
        <v>#REF!</v>
      </c>
      <c r="O18" s="399" t="e">
        <f>#REF!/1000</f>
        <v>#REF!</v>
      </c>
      <c r="P18" s="451" t="e">
        <f t="shared" si="4"/>
        <v>#REF!</v>
      </c>
      <c r="Q18" s="407" t="e">
        <f>#REF!/1000</f>
        <v>#REF!</v>
      </c>
      <c r="R18" s="399" t="e">
        <f>#REF!/1000</f>
        <v>#REF!</v>
      </c>
      <c r="S18" s="451" t="e">
        <f t="shared" si="5"/>
        <v>#REF!</v>
      </c>
      <c r="T18" s="407" t="e">
        <f>#REF!/1000</f>
        <v>#REF!</v>
      </c>
      <c r="U18" s="399" t="e">
        <f>#REF!/1000</f>
        <v>#REF!</v>
      </c>
      <c r="V18" s="451" t="e">
        <f t="shared" si="6"/>
        <v>#REF!</v>
      </c>
      <c r="W18" s="407" t="e">
        <f>#REF!/1000</f>
        <v>#REF!</v>
      </c>
      <c r="X18" s="399" t="e">
        <f>#REF!/1000</f>
        <v>#REF!</v>
      </c>
      <c r="Y18" s="451" t="e">
        <f t="shared" si="7"/>
        <v>#REF!</v>
      </c>
      <c r="Z18" s="407" t="e">
        <f>#REF!/1000</f>
        <v>#REF!</v>
      </c>
      <c r="AA18" s="399" t="e">
        <f>#REF!/1000</f>
        <v>#REF!</v>
      </c>
      <c r="AB18" s="451">
        <f t="shared" si="9"/>
        <v>0</v>
      </c>
      <c r="AC18" s="407" t="e">
        <f>#REF!/1000</f>
        <v>#REF!</v>
      </c>
      <c r="AD18" s="399" t="e">
        <f>#REF!/1000</f>
        <v>#REF!</v>
      </c>
      <c r="AE18" s="451" t="e">
        <f t="shared" si="8"/>
        <v>#REF!</v>
      </c>
      <c r="AG18" s="450"/>
      <c r="AH18" s="450"/>
    </row>
    <row r="19" spans="1:34">
      <c r="A19" s="292" t="s">
        <v>587</v>
      </c>
      <c r="B19" s="407" t="e">
        <f t="shared" si="10"/>
        <v>#REF!</v>
      </c>
      <c r="C19" s="399" t="e">
        <f t="shared" si="11"/>
        <v>#REF!</v>
      </c>
      <c r="D19" s="451" t="e">
        <f t="shared" si="0"/>
        <v>#REF!</v>
      </c>
      <c r="E19" s="407" t="e">
        <f>#REF!/1000</f>
        <v>#REF!</v>
      </c>
      <c r="F19" s="399" t="e">
        <f>#REF!/1000</f>
        <v>#REF!</v>
      </c>
      <c r="G19" s="451" t="e">
        <f t="shared" si="1"/>
        <v>#REF!</v>
      </c>
      <c r="H19" s="407" t="e">
        <f>#REF!/1000</f>
        <v>#REF!</v>
      </c>
      <c r="I19" s="399" t="e">
        <f>#REF!/1000</f>
        <v>#REF!</v>
      </c>
      <c r="J19" s="451" t="e">
        <f t="shared" si="2"/>
        <v>#REF!</v>
      </c>
      <c r="K19" s="407" t="e">
        <f>#REF!/1000</f>
        <v>#REF!</v>
      </c>
      <c r="L19" s="399" t="e">
        <f>#REF!/1000</f>
        <v>#REF!</v>
      </c>
      <c r="M19" s="451" t="e">
        <f t="shared" si="3"/>
        <v>#REF!</v>
      </c>
      <c r="N19" s="407" t="e">
        <f>#REF!/1000</f>
        <v>#REF!</v>
      </c>
      <c r="O19" s="399" t="e">
        <f>#REF!/1000</f>
        <v>#REF!</v>
      </c>
      <c r="P19" s="451" t="e">
        <f t="shared" si="4"/>
        <v>#REF!</v>
      </c>
      <c r="Q19" s="407" t="e">
        <f>#REF!/1000</f>
        <v>#REF!</v>
      </c>
      <c r="R19" s="399" t="e">
        <f>#REF!/1000</f>
        <v>#REF!</v>
      </c>
      <c r="S19" s="451" t="e">
        <f t="shared" si="5"/>
        <v>#REF!</v>
      </c>
      <c r="T19" s="407" t="e">
        <f>#REF!/1000</f>
        <v>#REF!</v>
      </c>
      <c r="U19" s="399" t="e">
        <f>#REF!/1000</f>
        <v>#REF!</v>
      </c>
      <c r="V19" s="451" t="e">
        <f t="shared" si="6"/>
        <v>#REF!</v>
      </c>
      <c r="W19" s="407" t="e">
        <f>#REF!/1000</f>
        <v>#REF!</v>
      </c>
      <c r="X19" s="399" t="e">
        <f>#REF!/1000</f>
        <v>#REF!</v>
      </c>
      <c r="Y19" s="451" t="e">
        <f t="shared" si="7"/>
        <v>#REF!</v>
      </c>
      <c r="Z19" s="407" t="e">
        <f>#REF!/1000</f>
        <v>#REF!</v>
      </c>
      <c r="AA19" s="399" t="e">
        <f>#REF!/1000</f>
        <v>#REF!</v>
      </c>
      <c r="AB19" s="451">
        <f t="shared" si="9"/>
        <v>0</v>
      </c>
      <c r="AC19" s="407" t="e">
        <f>#REF!/1000</f>
        <v>#REF!</v>
      </c>
      <c r="AD19" s="399" t="e">
        <f>#REF!/1000</f>
        <v>#REF!</v>
      </c>
      <c r="AE19" s="451" t="e">
        <f t="shared" si="8"/>
        <v>#REF!</v>
      </c>
      <c r="AG19" s="450"/>
      <c r="AH19" s="450"/>
    </row>
    <row r="20" spans="1:34">
      <c r="A20" s="292" t="s">
        <v>588</v>
      </c>
      <c r="B20" s="407" t="e">
        <f t="shared" si="10"/>
        <v>#REF!</v>
      </c>
      <c r="C20" s="399" t="e">
        <f t="shared" si="11"/>
        <v>#REF!</v>
      </c>
      <c r="D20" s="451" t="e">
        <f t="shared" si="0"/>
        <v>#REF!</v>
      </c>
      <c r="E20" s="407" t="e">
        <f>#REF!/1000</f>
        <v>#REF!</v>
      </c>
      <c r="F20" s="399" t="e">
        <f>#REF!/1000</f>
        <v>#REF!</v>
      </c>
      <c r="G20" s="451" t="e">
        <f t="shared" si="1"/>
        <v>#REF!</v>
      </c>
      <c r="H20" s="407" t="e">
        <f>#REF!/1000</f>
        <v>#REF!</v>
      </c>
      <c r="I20" s="399" t="e">
        <f>#REF!/1000</f>
        <v>#REF!</v>
      </c>
      <c r="J20" s="451" t="e">
        <f t="shared" si="2"/>
        <v>#REF!</v>
      </c>
      <c r="K20" s="407" t="e">
        <f>#REF!/1000</f>
        <v>#REF!</v>
      </c>
      <c r="L20" s="399" t="e">
        <f>#REF!/1000</f>
        <v>#REF!</v>
      </c>
      <c r="M20" s="451" t="e">
        <f t="shared" si="3"/>
        <v>#REF!</v>
      </c>
      <c r="N20" s="407" t="e">
        <f>#REF!/1000</f>
        <v>#REF!</v>
      </c>
      <c r="O20" s="399" t="e">
        <f>#REF!/1000</f>
        <v>#REF!</v>
      </c>
      <c r="P20" s="451" t="e">
        <f t="shared" si="4"/>
        <v>#REF!</v>
      </c>
      <c r="Q20" s="407" t="e">
        <f>#REF!/1000</f>
        <v>#REF!</v>
      </c>
      <c r="R20" s="399" t="e">
        <f>#REF!/1000</f>
        <v>#REF!</v>
      </c>
      <c r="S20" s="451" t="e">
        <f t="shared" si="5"/>
        <v>#REF!</v>
      </c>
      <c r="T20" s="407" t="e">
        <f>#REF!/1000</f>
        <v>#REF!</v>
      </c>
      <c r="U20" s="399" t="e">
        <f>#REF!/1000</f>
        <v>#REF!</v>
      </c>
      <c r="V20" s="451" t="e">
        <f t="shared" si="6"/>
        <v>#REF!</v>
      </c>
      <c r="W20" s="407" t="e">
        <f>#REF!/1000</f>
        <v>#REF!</v>
      </c>
      <c r="X20" s="399" t="e">
        <f>#REF!/1000</f>
        <v>#REF!</v>
      </c>
      <c r="Y20" s="451" t="e">
        <f t="shared" si="7"/>
        <v>#REF!</v>
      </c>
      <c r="Z20" s="407" t="e">
        <f>#REF!/1000</f>
        <v>#REF!</v>
      </c>
      <c r="AA20" s="399" t="e">
        <f>#REF!/1000</f>
        <v>#REF!</v>
      </c>
      <c r="AB20" s="451">
        <f t="shared" si="9"/>
        <v>0</v>
      </c>
      <c r="AC20" s="407" t="e">
        <f>#REF!/1000</f>
        <v>#REF!</v>
      </c>
      <c r="AD20" s="399" t="e">
        <f>#REF!/1000</f>
        <v>#REF!</v>
      </c>
      <c r="AE20" s="451" t="e">
        <f t="shared" si="8"/>
        <v>#REF!</v>
      </c>
      <c r="AG20" s="450"/>
      <c r="AH20" s="450"/>
    </row>
    <row r="21" spans="1:34">
      <c r="A21" s="402" t="s">
        <v>589</v>
      </c>
      <c r="B21" s="407" t="e">
        <f t="shared" si="10"/>
        <v>#REF!</v>
      </c>
      <c r="C21" s="399" t="e">
        <f t="shared" si="11"/>
        <v>#REF!</v>
      </c>
      <c r="D21" s="451" t="e">
        <f t="shared" si="0"/>
        <v>#REF!</v>
      </c>
      <c r="E21" s="407" t="e">
        <f>#REF!/1000</f>
        <v>#REF!</v>
      </c>
      <c r="F21" s="399" t="e">
        <f>#REF!/1000</f>
        <v>#REF!</v>
      </c>
      <c r="G21" s="451" t="e">
        <f t="shared" si="1"/>
        <v>#REF!</v>
      </c>
      <c r="H21" s="407" t="e">
        <f>#REF!/1000</f>
        <v>#REF!</v>
      </c>
      <c r="I21" s="399" t="e">
        <f>#REF!/1000</f>
        <v>#REF!</v>
      </c>
      <c r="J21" s="451" t="e">
        <f t="shared" si="2"/>
        <v>#REF!</v>
      </c>
      <c r="K21" s="407" t="e">
        <f>#REF!/1000</f>
        <v>#REF!</v>
      </c>
      <c r="L21" s="399" t="e">
        <f>#REF!/1000</f>
        <v>#REF!</v>
      </c>
      <c r="M21" s="451" t="e">
        <f t="shared" si="3"/>
        <v>#REF!</v>
      </c>
      <c r="N21" s="407" t="e">
        <f>#REF!/1000</f>
        <v>#REF!</v>
      </c>
      <c r="O21" s="399" t="e">
        <f>#REF!/1000</f>
        <v>#REF!</v>
      </c>
      <c r="P21" s="451" t="e">
        <f t="shared" si="4"/>
        <v>#REF!</v>
      </c>
      <c r="Q21" s="407" t="e">
        <f>#REF!/1000</f>
        <v>#REF!</v>
      </c>
      <c r="R21" s="399" t="e">
        <f>#REF!/1000</f>
        <v>#REF!</v>
      </c>
      <c r="S21" s="451" t="e">
        <f t="shared" si="5"/>
        <v>#REF!</v>
      </c>
      <c r="T21" s="407" t="e">
        <f>#REF!/1000</f>
        <v>#REF!</v>
      </c>
      <c r="U21" s="399" t="e">
        <f>#REF!/1000</f>
        <v>#REF!</v>
      </c>
      <c r="V21" s="451" t="e">
        <f t="shared" si="6"/>
        <v>#REF!</v>
      </c>
      <c r="W21" s="407" t="e">
        <f>#REF!/1000</f>
        <v>#REF!</v>
      </c>
      <c r="X21" s="399" t="e">
        <f>#REF!/1000</f>
        <v>#REF!</v>
      </c>
      <c r="Y21" s="451" t="e">
        <f t="shared" si="7"/>
        <v>#REF!</v>
      </c>
      <c r="Z21" s="407" t="e">
        <f>#REF!/1000</f>
        <v>#REF!</v>
      </c>
      <c r="AA21" s="399" t="e">
        <f>#REF!/1000</f>
        <v>#REF!</v>
      </c>
      <c r="AB21" s="451">
        <f t="shared" si="9"/>
        <v>0</v>
      </c>
      <c r="AC21" s="407" t="e">
        <f>#REF!/1000</f>
        <v>#REF!</v>
      </c>
      <c r="AD21" s="399" t="e">
        <f>#REF!/1000</f>
        <v>#REF!</v>
      </c>
      <c r="AE21" s="451" t="e">
        <f t="shared" si="8"/>
        <v>#REF!</v>
      </c>
      <c r="AG21" s="450"/>
      <c r="AH21" s="450"/>
    </row>
    <row r="22" spans="1:34">
      <c r="A22" s="292" t="s">
        <v>590</v>
      </c>
      <c r="B22" s="394" t="e">
        <f t="shared" si="10"/>
        <v>#REF!</v>
      </c>
      <c r="C22" s="395" t="e">
        <f t="shared" si="11"/>
        <v>#REF!</v>
      </c>
      <c r="D22" s="449" t="e">
        <f t="shared" si="0"/>
        <v>#REF!</v>
      </c>
      <c r="E22" s="397" t="e">
        <f>#REF!/1000</f>
        <v>#REF!</v>
      </c>
      <c r="F22" s="395" t="e">
        <f>#REF!/1000</f>
        <v>#REF!</v>
      </c>
      <c r="G22" s="449" t="e">
        <f t="shared" si="1"/>
        <v>#REF!</v>
      </c>
      <c r="H22" s="394" t="e">
        <f>#REF!/1000</f>
        <v>#REF!</v>
      </c>
      <c r="I22" s="395" t="e">
        <f>#REF!/1000</f>
        <v>#REF!</v>
      </c>
      <c r="J22" s="449" t="e">
        <f t="shared" si="2"/>
        <v>#REF!</v>
      </c>
      <c r="K22" s="397" t="e">
        <f>#REF!/1000</f>
        <v>#REF!</v>
      </c>
      <c r="L22" s="395" t="e">
        <f>#REF!/1000</f>
        <v>#REF!</v>
      </c>
      <c r="M22" s="449" t="e">
        <f t="shared" si="3"/>
        <v>#REF!</v>
      </c>
      <c r="N22" s="394" t="e">
        <f>#REF!/1000</f>
        <v>#REF!</v>
      </c>
      <c r="O22" s="395" t="e">
        <f>#REF!/1000</f>
        <v>#REF!</v>
      </c>
      <c r="P22" s="449" t="e">
        <f t="shared" si="4"/>
        <v>#REF!</v>
      </c>
      <c r="Q22" s="397" t="e">
        <f>#REF!/1000</f>
        <v>#REF!</v>
      </c>
      <c r="R22" s="395" t="e">
        <f>#REF!/1000</f>
        <v>#REF!</v>
      </c>
      <c r="S22" s="449" t="e">
        <f t="shared" si="5"/>
        <v>#REF!</v>
      </c>
      <c r="T22" s="394" t="e">
        <f>#REF!/1000</f>
        <v>#REF!</v>
      </c>
      <c r="U22" s="395" t="e">
        <f>#REF!/1000</f>
        <v>#REF!</v>
      </c>
      <c r="V22" s="449" t="e">
        <f t="shared" si="6"/>
        <v>#REF!</v>
      </c>
      <c r="W22" s="397" t="e">
        <f>#REF!/1000</f>
        <v>#REF!</v>
      </c>
      <c r="X22" s="395" t="e">
        <f>#REF!/1000</f>
        <v>#REF!</v>
      </c>
      <c r="Y22" s="449" t="e">
        <f t="shared" si="7"/>
        <v>#REF!</v>
      </c>
      <c r="Z22" s="394" t="e">
        <f>#REF!/1000</f>
        <v>#REF!</v>
      </c>
      <c r="AA22" s="395" t="e">
        <f>#REF!/1000</f>
        <v>#REF!</v>
      </c>
      <c r="AB22" s="449">
        <f t="shared" si="9"/>
        <v>0</v>
      </c>
      <c r="AC22" s="397" t="e">
        <f>#REF!/1000</f>
        <v>#REF!</v>
      </c>
      <c r="AD22" s="395" t="e">
        <f>#REF!/1000</f>
        <v>#REF!</v>
      </c>
      <c r="AE22" s="449" t="e">
        <f t="shared" si="8"/>
        <v>#REF!</v>
      </c>
      <c r="AG22" s="450"/>
      <c r="AH22" s="450"/>
    </row>
    <row r="23" spans="1:34">
      <c r="A23" s="292" t="s">
        <v>591</v>
      </c>
      <c r="B23" s="398" t="e">
        <f t="shared" si="10"/>
        <v>#REF!</v>
      </c>
      <c r="C23" s="399" t="e">
        <f t="shared" si="11"/>
        <v>#REF!</v>
      </c>
      <c r="D23" s="451" t="e">
        <f t="shared" si="0"/>
        <v>#REF!</v>
      </c>
      <c r="E23" s="401" t="e">
        <f>#REF!/1000</f>
        <v>#REF!</v>
      </c>
      <c r="F23" s="399" t="e">
        <f>#REF!/1000</f>
        <v>#REF!</v>
      </c>
      <c r="G23" s="451" t="e">
        <f t="shared" si="1"/>
        <v>#REF!</v>
      </c>
      <c r="H23" s="398" t="e">
        <f>#REF!/1000</f>
        <v>#REF!</v>
      </c>
      <c r="I23" s="399" t="e">
        <f>#REF!/1000</f>
        <v>#REF!</v>
      </c>
      <c r="J23" s="451" t="e">
        <f t="shared" si="2"/>
        <v>#REF!</v>
      </c>
      <c r="K23" s="401" t="e">
        <f>#REF!/1000</f>
        <v>#REF!</v>
      </c>
      <c r="L23" s="399" t="e">
        <f>#REF!/1000</f>
        <v>#REF!</v>
      </c>
      <c r="M23" s="451" t="e">
        <f t="shared" si="3"/>
        <v>#REF!</v>
      </c>
      <c r="N23" s="398" t="e">
        <f>#REF!/1000</f>
        <v>#REF!</v>
      </c>
      <c r="O23" s="399" t="e">
        <f>#REF!/1000</f>
        <v>#REF!</v>
      </c>
      <c r="P23" s="451" t="e">
        <f t="shared" si="4"/>
        <v>#REF!</v>
      </c>
      <c r="Q23" s="401" t="e">
        <f>#REF!/1000</f>
        <v>#REF!</v>
      </c>
      <c r="R23" s="399" t="e">
        <f>#REF!/1000</f>
        <v>#REF!</v>
      </c>
      <c r="S23" s="451" t="e">
        <f t="shared" si="5"/>
        <v>#REF!</v>
      </c>
      <c r="T23" s="398" t="e">
        <f>#REF!/1000</f>
        <v>#REF!</v>
      </c>
      <c r="U23" s="399" t="e">
        <f>#REF!/1000</f>
        <v>#REF!</v>
      </c>
      <c r="V23" s="451" t="e">
        <f t="shared" si="6"/>
        <v>#REF!</v>
      </c>
      <c r="W23" s="401" t="e">
        <f>#REF!/1000</f>
        <v>#REF!</v>
      </c>
      <c r="X23" s="399" t="e">
        <f>#REF!/1000</f>
        <v>#REF!</v>
      </c>
      <c r="Y23" s="451" t="e">
        <f t="shared" si="7"/>
        <v>#REF!</v>
      </c>
      <c r="Z23" s="398" t="e">
        <f>#REF!/1000</f>
        <v>#REF!</v>
      </c>
      <c r="AA23" s="399" t="e">
        <f>#REF!/1000</f>
        <v>#REF!</v>
      </c>
      <c r="AB23" s="451">
        <f t="shared" si="9"/>
        <v>0</v>
      </c>
      <c r="AC23" s="401" t="e">
        <f>#REF!/1000</f>
        <v>#REF!</v>
      </c>
      <c r="AD23" s="399" t="e">
        <f>#REF!/1000</f>
        <v>#REF!</v>
      </c>
      <c r="AE23" s="451" t="e">
        <f t="shared" si="8"/>
        <v>#REF!</v>
      </c>
      <c r="AG23" s="450"/>
      <c r="AH23" s="450"/>
    </row>
    <row r="24" spans="1:34">
      <c r="A24" s="292" t="s">
        <v>592</v>
      </c>
      <c r="B24" s="398" t="e">
        <f t="shared" si="10"/>
        <v>#REF!</v>
      </c>
      <c r="C24" s="399" t="e">
        <f t="shared" si="11"/>
        <v>#REF!</v>
      </c>
      <c r="D24" s="451" t="e">
        <f t="shared" si="0"/>
        <v>#REF!</v>
      </c>
      <c r="E24" s="401" t="e">
        <f>#REF!/1000</f>
        <v>#REF!</v>
      </c>
      <c r="F24" s="399" t="e">
        <f>#REF!/1000</f>
        <v>#REF!</v>
      </c>
      <c r="G24" s="451" t="e">
        <f t="shared" si="1"/>
        <v>#REF!</v>
      </c>
      <c r="H24" s="398" t="e">
        <f>#REF!/1000</f>
        <v>#REF!</v>
      </c>
      <c r="I24" s="399" t="e">
        <f>#REF!/1000</f>
        <v>#REF!</v>
      </c>
      <c r="J24" s="451" t="e">
        <f t="shared" si="2"/>
        <v>#REF!</v>
      </c>
      <c r="K24" s="401" t="e">
        <f>#REF!/1000</f>
        <v>#REF!</v>
      </c>
      <c r="L24" s="399" t="e">
        <f>#REF!/1000</f>
        <v>#REF!</v>
      </c>
      <c r="M24" s="451" t="e">
        <f t="shared" si="3"/>
        <v>#REF!</v>
      </c>
      <c r="N24" s="398" t="e">
        <f>#REF!/1000</f>
        <v>#REF!</v>
      </c>
      <c r="O24" s="399" t="e">
        <f>#REF!/1000</f>
        <v>#REF!</v>
      </c>
      <c r="P24" s="451" t="e">
        <f t="shared" si="4"/>
        <v>#REF!</v>
      </c>
      <c r="Q24" s="401" t="e">
        <f>#REF!/1000</f>
        <v>#REF!</v>
      </c>
      <c r="R24" s="399" t="e">
        <f>#REF!/1000</f>
        <v>#REF!</v>
      </c>
      <c r="S24" s="451" t="e">
        <f t="shared" si="5"/>
        <v>#REF!</v>
      </c>
      <c r="T24" s="398" t="e">
        <f>#REF!/1000</f>
        <v>#REF!</v>
      </c>
      <c r="U24" s="399" t="e">
        <f>#REF!/1000</f>
        <v>#REF!</v>
      </c>
      <c r="V24" s="451" t="e">
        <f t="shared" si="6"/>
        <v>#REF!</v>
      </c>
      <c r="W24" s="401" t="e">
        <f>#REF!/1000</f>
        <v>#REF!</v>
      </c>
      <c r="X24" s="399" t="e">
        <f>#REF!/1000</f>
        <v>#REF!</v>
      </c>
      <c r="Y24" s="451" t="e">
        <f t="shared" si="7"/>
        <v>#REF!</v>
      </c>
      <c r="Z24" s="398" t="e">
        <f>#REF!/1000</f>
        <v>#REF!</v>
      </c>
      <c r="AA24" s="399" t="e">
        <f>#REF!/1000</f>
        <v>#REF!</v>
      </c>
      <c r="AB24" s="451">
        <f t="shared" si="9"/>
        <v>0</v>
      </c>
      <c r="AC24" s="401" t="e">
        <f>#REF!/1000</f>
        <v>#REF!</v>
      </c>
      <c r="AD24" s="399" t="e">
        <f>#REF!/1000</f>
        <v>#REF!</v>
      </c>
      <c r="AE24" s="451" t="e">
        <f t="shared" si="8"/>
        <v>#REF!</v>
      </c>
      <c r="AG24" s="450"/>
      <c r="AH24" s="450"/>
    </row>
    <row r="25" spans="1:34">
      <c r="A25" s="292" t="s">
        <v>593</v>
      </c>
      <c r="B25" s="398" t="e">
        <f t="shared" si="10"/>
        <v>#REF!</v>
      </c>
      <c r="C25" s="399" t="e">
        <f t="shared" si="11"/>
        <v>#REF!</v>
      </c>
      <c r="D25" s="451" t="e">
        <f t="shared" si="0"/>
        <v>#REF!</v>
      </c>
      <c r="E25" s="401" t="e">
        <f>#REF!/1000</f>
        <v>#REF!</v>
      </c>
      <c r="F25" s="399" t="e">
        <f>#REF!/1000</f>
        <v>#REF!</v>
      </c>
      <c r="G25" s="451" t="e">
        <f t="shared" si="1"/>
        <v>#REF!</v>
      </c>
      <c r="H25" s="398" t="e">
        <f>#REF!/1000</f>
        <v>#REF!</v>
      </c>
      <c r="I25" s="399" t="e">
        <f>#REF!/1000</f>
        <v>#REF!</v>
      </c>
      <c r="J25" s="451" t="e">
        <f t="shared" si="2"/>
        <v>#REF!</v>
      </c>
      <c r="K25" s="401" t="e">
        <f>#REF!/1000</f>
        <v>#REF!</v>
      </c>
      <c r="L25" s="399" t="e">
        <f>#REF!/1000</f>
        <v>#REF!</v>
      </c>
      <c r="M25" s="451" t="e">
        <f t="shared" si="3"/>
        <v>#REF!</v>
      </c>
      <c r="N25" s="398" t="e">
        <f>#REF!/1000</f>
        <v>#REF!</v>
      </c>
      <c r="O25" s="399" t="e">
        <f>#REF!/1000</f>
        <v>#REF!</v>
      </c>
      <c r="P25" s="451" t="e">
        <f t="shared" si="4"/>
        <v>#REF!</v>
      </c>
      <c r="Q25" s="401" t="e">
        <f>#REF!/1000</f>
        <v>#REF!</v>
      </c>
      <c r="R25" s="399" t="e">
        <f>#REF!/1000</f>
        <v>#REF!</v>
      </c>
      <c r="S25" s="451" t="e">
        <f t="shared" si="5"/>
        <v>#REF!</v>
      </c>
      <c r="T25" s="398" t="e">
        <f>#REF!/1000</f>
        <v>#REF!</v>
      </c>
      <c r="U25" s="399" t="e">
        <f>#REF!/1000</f>
        <v>#REF!</v>
      </c>
      <c r="V25" s="451" t="e">
        <f t="shared" si="6"/>
        <v>#REF!</v>
      </c>
      <c r="W25" s="401" t="e">
        <f>#REF!/1000</f>
        <v>#REF!</v>
      </c>
      <c r="X25" s="399" t="e">
        <f>#REF!/1000</f>
        <v>#REF!</v>
      </c>
      <c r="Y25" s="451" t="e">
        <f t="shared" si="7"/>
        <v>#REF!</v>
      </c>
      <c r="Z25" s="398" t="e">
        <f>#REF!/1000</f>
        <v>#REF!</v>
      </c>
      <c r="AA25" s="399" t="e">
        <f>#REF!/1000</f>
        <v>#REF!</v>
      </c>
      <c r="AB25" s="451">
        <f t="shared" si="9"/>
        <v>0</v>
      </c>
      <c r="AC25" s="401" t="e">
        <f>#REF!/1000</f>
        <v>#REF!</v>
      </c>
      <c r="AD25" s="399" t="e">
        <f>#REF!/1000</f>
        <v>#REF!</v>
      </c>
      <c r="AE25" s="451" t="e">
        <f t="shared" si="8"/>
        <v>#REF!</v>
      </c>
      <c r="AG25" s="450"/>
      <c r="AH25" s="450"/>
    </row>
    <row r="26" spans="1:34">
      <c r="A26" s="402" t="s">
        <v>594</v>
      </c>
      <c r="B26" s="403" t="e">
        <f t="shared" si="10"/>
        <v>#REF!</v>
      </c>
      <c r="C26" s="404" t="e">
        <f t="shared" si="11"/>
        <v>#REF!</v>
      </c>
      <c r="D26" s="452" t="e">
        <f t="shared" si="0"/>
        <v>#REF!</v>
      </c>
      <c r="E26" s="406" t="e">
        <f>#REF!/1000</f>
        <v>#REF!</v>
      </c>
      <c r="F26" s="404" t="e">
        <f>#REF!/1000</f>
        <v>#REF!</v>
      </c>
      <c r="G26" s="452" t="e">
        <f t="shared" si="1"/>
        <v>#REF!</v>
      </c>
      <c r="H26" s="403" t="e">
        <f>#REF!/1000</f>
        <v>#REF!</v>
      </c>
      <c r="I26" s="404" t="e">
        <f>#REF!/1000</f>
        <v>#REF!</v>
      </c>
      <c r="J26" s="452" t="e">
        <f t="shared" si="2"/>
        <v>#REF!</v>
      </c>
      <c r="K26" s="406" t="e">
        <f>#REF!/1000</f>
        <v>#REF!</v>
      </c>
      <c r="L26" s="404" t="e">
        <f>#REF!/1000</f>
        <v>#REF!</v>
      </c>
      <c r="M26" s="452" t="e">
        <f t="shared" si="3"/>
        <v>#REF!</v>
      </c>
      <c r="N26" s="403" t="e">
        <f>#REF!/1000</f>
        <v>#REF!</v>
      </c>
      <c r="O26" s="404" t="e">
        <f>#REF!/1000</f>
        <v>#REF!</v>
      </c>
      <c r="P26" s="452" t="e">
        <f t="shared" si="4"/>
        <v>#REF!</v>
      </c>
      <c r="Q26" s="406" t="e">
        <f>#REF!/1000</f>
        <v>#REF!</v>
      </c>
      <c r="R26" s="404" t="e">
        <f>#REF!/1000</f>
        <v>#REF!</v>
      </c>
      <c r="S26" s="452" t="e">
        <f t="shared" si="5"/>
        <v>#REF!</v>
      </c>
      <c r="T26" s="403" t="e">
        <f>#REF!/1000</f>
        <v>#REF!</v>
      </c>
      <c r="U26" s="404" t="e">
        <f>#REF!/1000</f>
        <v>#REF!</v>
      </c>
      <c r="V26" s="452" t="e">
        <f t="shared" si="6"/>
        <v>#REF!</v>
      </c>
      <c r="W26" s="406" t="e">
        <f>#REF!/1000</f>
        <v>#REF!</v>
      </c>
      <c r="X26" s="404" t="e">
        <f>#REF!/1000</f>
        <v>#REF!</v>
      </c>
      <c r="Y26" s="452" t="e">
        <f t="shared" si="7"/>
        <v>#REF!</v>
      </c>
      <c r="Z26" s="403" t="e">
        <f>#REF!/1000</f>
        <v>#REF!</v>
      </c>
      <c r="AA26" s="404" t="e">
        <f>#REF!/1000</f>
        <v>#REF!</v>
      </c>
      <c r="AB26" s="451">
        <f t="shared" si="9"/>
        <v>0</v>
      </c>
      <c r="AC26" s="406" t="e">
        <f>#REF!/1000</f>
        <v>#REF!</v>
      </c>
      <c r="AD26" s="404" t="e">
        <f>#REF!/1000</f>
        <v>#REF!</v>
      </c>
      <c r="AE26" s="452" t="e">
        <f t="shared" si="8"/>
        <v>#REF!</v>
      </c>
      <c r="AG26" s="450"/>
      <c r="AH26" s="450"/>
    </row>
    <row r="27" spans="1:34">
      <c r="A27" s="292" t="s">
        <v>595</v>
      </c>
      <c r="B27" s="407" t="e">
        <f t="shared" si="10"/>
        <v>#REF!</v>
      </c>
      <c r="C27" s="399" t="e">
        <f t="shared" si="11"/>
        <v>#REF!</v>
      </c>
      <c r="D27" s="451" t="e">
        <f t="shared" si="0"/>
        <v>#REF!</v>
      </c>
      <c r="E27" s="407" t="e">
        <f>#REF!/1000</f>
        <v>#REF!</v>
      </c>
      <c r="F27" s="399" t="e">
        <f>#REF!/1000</f>
        <v>#REF!</v>
      </c>
      <c r="G27" s="451" t="e">
        <f t="shared" si="1"/>
        <v>#REF!</v>
      </c>
      <c r="H27" s="407" t="e">
        <f>#REF!/1000</f>
        <v>#REF!</v>
      </c>
      <c r="I27" s="399" t="e">
        <f>#REF!/1000</f>
        <v>#REF!</v>
      </c>
      <c r="J27" s="451" t="e">
        <f t="shared" si="2"/>
        <v>#REF!</v>
      </c>
      <c r="K27" s="407" t="e">
        <f>#REF!/1000</f>
        <v>#REF!</v>
      </c>
      <c r="L27" s="399" t="e">
        <f>#REF!/1000</f>
        <v>#REF!</v>
      </c>
      <c r="M27" s="451" t="e">
        <f t="shared" si="3"/>
        <v>#REF!</v>
      </c>
      <c r="N27" s="407" t="e">
        <f>#REF!/1000</f>
        <v>#REF!</v>
      </c>
      <c r="O27" s="399" t="e">
        <f>#REF!/1000</f>
        <v>#REF!</v>
      </c>
      <c r="P27" s="451" t="e">
        <f t="shared" si="4"/>
        <v>#REF!</v>
      </c>
      <c r="Q27" s="407" t="e">
        <f>#REF!/1000</f>
        <v>#REF!</v>
      </c>
      <c r="R27" s="399" t="e">
        <f>#REF!/1000</f>
        <v>#REF!</v>
      </c>
      <c r="S27" s="451" t="e">
        <f t="shared" si="5"/>
        <v>#REF!</v>
      </c>
      <c r="T27" s="407" t="e">
        <f>#REF!/1000</f>
        <v>#REF!</v>
      </c>
      <c r="U27" s="399" t="e">
        <f>#REF!/1000</f>
        <v>#REF!</v>
      </c>
      <c r="V27" s="451" t="e">
        <f t="shared" si="6"/>
        <v>#REF!</v>
      </c>
      <c r="W27" s="407" t="e">
        <f>#REF!/1000</f>
        <v>#REF!</v>
      </c>
      <c r="X27" s="399" t="e">
        <f>#REF!/1000</f>
        <v>#REF!</v>
      </c>
      <c r="Y27" s="451" t="e">
        <f t="shared" si="7"/>
        <v>#REF!</v>
      </c>
      <c r="Z27" s="407" t="e">
        <f>#REF!/1000</f>
        <v>#REF!</v>
      </c>
      <c r="AA27" s="399" t="e">
        <f>#REF!/1000</f>
        <v>#REF!</v>
      </c>
      <c r="AB27" s="449">
        <f t="shared" si="9"/>
        <v>0</v>
      </c>
      <c r="AC27" s="407" t="e">
        <f>#REF!/1000</f>
        <v>#REF!</v>
      </c>
      <c r="AD27" s="399" t="e">
        <f>#REF!/1000</f>
        <v>#REF!</v>
      </c>
      <c r="AE27" s="451" t="e">
        <f t="shared" si="8"/>
        <v>#REF!</v>
      </c>
      <c r="AG27" s="450"/>
      <c r="AH27" s="450"/>
    </row>
    <row r="28" spans="1:34">
      <c r="A28" s="292" t="s">
        <v>596</v>
      </c>
      <c r="B28" s="407" t="e">
        <f t="shared" si="10"/>
        <v>#REF!</v>
      </c>
      <c r="C28" s="399" t="e">
        <f t="shared" si="11"/>
        <v>#REF!</v>
      </c>
      <c r="D28" s="451" t="e">
        <f t="shared" si="0"/>
        <v>#REF!</v>
      </c>
      <c r="E28" s="407" t="e">
        <f>#REF!/1000</f>
        <v>#REF!</v>
      </c>
      <c r="F28" s="399" t="e">
        <f>#REF!/1000</f>
        <v>#REF!</v>
      </c>
      <c r="G28" s="451" t="e">
        <f t="shared" si="1"/>
        <v>#REF!</v>
      </c>
      <c r="H28" s="407" t="e">
        <f>#REF!/1000</f>
        <v>#REF!</v>
      </c>
      <c r="I28" s="399" t="e">
        <f>#REF!/1000</f>
        <v>#REF!</v>
      </c>
      <c r="J28" s="451" t="e">
        <f t="shared" si="2"/>
        <v>#REF!</v>
      </c>
      <c r="K28" s="407" t="e">
        <f>#REF!/1000</f>
        <v>#REF!</v>
      </c>
      <c r="L28" s="399" t="e">
        <f>#REF!/1000</f>
        <v>#REF!</v>
      </c>
      <c r="M28" s="451" t="e">
        <f t="shared" si="3"/>
        <v>#REF!</v>
      </c>
      <c r="N28" s="407" t="e">
        <f>#REF!/1000</f>
        <v>#REF!</v>
      </c>
      <c r="O28" s="399" t="e">
        <f>#REF!/1000</f>
        <v>#REF!</v>
      </c>
      <c r="P28" s="451" t="e">
        <f t="shared" si="4"/>
        <v>#REF!</v>
      </c>
      <c r="Q28" s="407" t="e">
        <f>#REF!/1000</f>
        <v>#REF!</v>
      </c>
      <c r="R28" s="399" t="e">
        <f>#REF!/1000</f>
        <v>#REF!</v>
      </c>
      <c r="S28" s="451" t="e">
        <f t="shared" si="5"/>
        <v>#REF!</v>
      </c>
      <c r="T28" s="407" t="e">
        <f>#REF!/1000</f>
        <v>#REF!</v>
      </c>
      <c r="U28" s="399" t="e">
        <f>#REF!/1000</f>
        <v>#REF!</v>
      </c>
      <c r="V28" s="451" t="e">
        <f t="shared" si="6"/>
        <v>#REF!</v>
      </c>
      <c r="W28" s="407" t="e">
        <f>#REF!/1000</f>
        <v>#REF!</v>
      </c>
      <c r="X28" s="399" t="e">
        <f>#REF!/1000</f>
        <v>#REF!</v>
      </c>
      <c r="Y28" s="451" t="e">
        <f t="shared" si="7"/>
        <v>#REF!</v>
      </c>
      <c r="Z28" s="407" t="e">
        <f>#REF!/1000</f>
        <v>#REF!</v>
      </c>
      <c r="AA28" s="399" t="e">
        <f>#REF!/1000</f>
        <v>#REF!</v>
      </c>
      <c r="AB28" s="451">
        <f t="shared" si="9"/>
        <v>0</v>
      </c>
      <c r="AC28" s="407" t="e">
        <f>#REF!/1000</f>
        <v>#REF!</v>
      </c>
      <c r="AD28" s="399" t="e">
        <f>#REF!/1000</f>
        <v>#REF!</v>
      </c>
      <c r="AE28" s="451" t="e">
        <f t="shared" si="8"/>
        <v>#REF!</v>
      </c>
      <c r="AG28" s="450"/>
      <c r="AH28" s="450"/>
    </row>
    <row r="29" spans="1:34">
      <c r="A29" s="292" t="s">
        <v>597</v>
      </c>
      <c r="B29" s="407" t="e">
        <f t="shared" si="10"/>
        <v>#REF!</v>
      </c>
      <c r="C29" s="399" t="e">
        <f t="shared" si="11"/>
        <v>#REF!</v>
      </c>
      <c r="D29" s="451" t="e">
        <f t="shared" si="0"/>
        <v>#REF!</v>
      </c>
      <c r="E29" s="407" t="e">
        <f>#REF!/1000</f>
        <v>#REF!</v>
      </c>
      <c r="F29" s="399" t="e">
        <f>#REF!/1000</f>
        <v>#REF!</v>
      </c>
      <c r="G29" s="451" t="e">
        <f t="shared" si="1"/>
        <v>#REF!</v>
      </c>
      <c r="H29" s="407" t="e">
        <f>#REF!/1000</f>
        <v>#REF!</v>
      </c>
      <c r="I29" s="399" t="e">
        <f>#REF!/1000</f>
        <v>#REF!</v>
      </c>
      <c r="J29" s="451" t="e">
        <f t="shared" si="2"/>
        <v>#REF!</v>
      </c>
      <c r="K29" s="407" t="e">
        <f>#REF!/1000</f>
        <v>#REF!</v>
      </c>
      <c r="L29" s="399" t="e">
        <f>#REF!/1000</f>
        <v>#REF!</v>
      </c>
      <c r="M29" s="451" t="e">
        <f t="shared" si="3"/>
        <v>#REF!</v>
      </c>
      <c r="N29" s="407" t="e">
        <f>#REF!/1000</f>
        <v>#REF!</v>
      </c>
      <c r="O29" s="399" t="e">
        <f>#REF!/1000</f>
        <v>#REF!</v>
      </c>
      <c r="P29" s="451" t="e">
        <f t="shared" si="4"/>
        <v>#REF!</v>
      </c>
      <c r="Q29" s="407" t="e">
        <f>#REF!/1000</f>
        <v>#REF!</v>
      </c>
      <c r="R29" s="399" t="e">
        <f>#REF!/1000</f>
        <v>#REF!</v>
      </c>
      <c r="S29" s="451" t="e">
        <f t="shared" si="5"/>
        <v>#REF!</v>
      </c>
      <c r="T29" s="407" t="e">
        <f>#REF!/1000</f>
        <v>#REF!</v>
      </c>
      <c r="U29" s="399" t="e">
        <f>#REF!/1000</f>
        <v>#REF!</v>
      </c>
      <c r="V29" s="451" t="e">
        <f t="shared" si="6"/>
        <v>#REF!</v>
      </c>
      <c r="W29" s="407" t="e">
        <f>#REF!/1000</f>
        <v>#REF!</v>
      </c>
      <c r="X29" s="399" t="e">
        <f>#REF!/1000</f>
        <v>#REF!</v>
      </c>
      <c r="Y29" s="451" t="e">
        <f t="shared" si="7"/>
        <v>#REF!</v>
      </c>
      <c r="Z29" s="407" t="e">
        <f>#REF!/1000</f>
        <v>#REF!</v>
      </c>
      <c r="AA29" s="399" t="e">
        <f>#REF!/1000</f>
        <v>#REF!</v>
      </c>
      <c r="AB29" s="451">
        <f t="shared" si="9"/>
        <v>0</v>
      </c>
      <c r="AC29" s="407" t="e">
        <f>#REF!/1000</f>
        <v>#REF!</v>
      </c>
      <c r="AD29" s="399" t="e">
        <f>#REF!/1000</f>
        <v>#REF!</v>
      </c>
      <c r="AE29" s="451" t="e">
        <f t="shared" si="8"/>
        <v>#REF!</v>
      </c>
      <c r="AG29" s="450"/>
      <c r="AH29" s="450"/>
    </row>
    <row r="30" spans="1:34">
      <c r="A30" s="292" t="s">
        <v>598</v>
      </c>
      <c r="B30" s="407" t="e">
        <f t="shared" si="10"/>
        <v>#REF!</v>
      </c>
      <c r="C30" s="399" t="e">
        <f t="shared" si="11"/>
        <v>#REF!</v>
      </c>
      <c r="D30" s="451" t="e">
        <f t="shared" si="0"/>
        <v>#REF!</v>
      </c>
      <c r="E30" s="407" t="e">
        <f>#REF!/1000</f>
        <v>#REF!</v>
      </c>
      <c r="F30" s="399" t="e">
        <f>#REF!/1000</f>
        <v>#REF!</v>
      </c>
      <c r="G30" s="451" t="e">
        <f t="shared" si="1"/>
        <v>#REF!</v>
      </c>
      <c r="H30" s="407" t="e">
        <f>#REF!/1000</f>
        <v>#REF!</v>
      </c>
      <c r="I30" s="399" t="e">
        <f>#REF!/1000</f>
        <v>#REF!</v>
      </c>
      <c r="J30" s="451" t="e">
        <f t="shared" si="2"/>
        <v>#REF!</v>
      </c>
      <c r="K30" s="407" t="e">
        <f>#REF!/1000</f>
        <v>#REF!</v>
      </c>
      <c r="L30" s="399" t="e">
        <f>#REF!/1000</f>
        <v>#REF!</v>
      </c>
      <c r="M30" s="451" t="e">
        <f t="shared" si="3"/>
        <v>#REF!</v>
      </c>
      <c r="N30" s="407" t="e">
        <f>#REF!/1000</f>
        <v>#REF!</v>
      </c>
      <c r="O30" s="399" t="e">
        <f>#REF!/1000</f>
        <v>#REF!</v>
      </c>
      <c r="P30" s="451" t="e">
        <f t="shared" si="4"/>
        <v>#REF!</v>
      </c>
      <c r="Q30" s="407" t="e">
        <f>#REF!/1000</f>
        <v>#REF!</v>
      </c>
      <c r="R30" s="399" t="e">
        <f>#REF!/1000</f>
        <v>#REF!</v>
      </c>
      <c r="S30" s="451" t="e">
        <f t="shared" si="5"/>
        <v>#REF!</v>
      </c>
      <c r="T30" s="407" t="e">
        <f>#REF!/1000</f>
        <v>#REF!</v>
      </c>
      <c r="U30" s="399" t="e">
        <f>#REF!/1000</f>
        <v>#REF!</v>
      </c>
      <c r="V30" s="451" t="e">
        <f t="shared" si="6"/>
        <v>#REF!</v>
      </c>
      <c r="W30" s="407" t="e">
        <f>#REF!/1000</f>
        <v>#REF!</v>
      </c>
      <c r="X30" s="399" t="e">
        <f>#REF!/1000</f>
        <v>#REF!</v>
      </c>
      <c r="Y30" s="451" t="e">
        <f t="shared" si="7"/>
        <v>#REF!</v>
      </c>
      <c r="Z30" s="407" t="e">
        <f>#REF!/1000</f>
        <v>#REF!</v>
      </c>
      <c r="AA30" s="399" t="e">
        <f>#REF!/1000</f>
        <v>#REF!</v>
      </c>
      <c r="AB30" s="451">
        <f t="shared" si="9"/>
        <v>0</v>
      </c>
      <c r="AC30" s="407" t="e">
        <f>#REF!/1000</f>
        <v>#REF!</v>
      </c>
      <c r="AD30" s="399" t="e">
        <f>#REF!/1000</f>
        <v>#REF!</v>
      </c>
      <c r="AE30" s="451" t="e">
        <f t="shared" si="8"/>
        <v>#REF!</v>
      </c>
      <c r="AG30" s="450"/>
      <c r="AH30" s="450"/>
    </row>
    <row r="31" spans="1:34">
      <c r="A31" s="402" t="s">
        <v>599</v>
      </c>
      <c r="B31" s="407" t="e">
        <f t="shared" si="10"/>
        <v>#REF!</v>
      </c>
      <c r="C31" s="399" t="e">
        <f t="shared" si="11"/>
        <v>#REF!</v>
      </c>
      <c r="D31" s="451" t="e">
        <f t="shared" si="0"/>
        <v>#REF!</v>
      </c>
      <c r="E31" s="407" t="e">
        <f>#REF!/1000</f>
        <v>#REF!</v>
      </c>
      <c r="F31" s="399" t="e">
        <f>#REF!/1000</f>
        <v>#REF!</v>
      </c>
      <c r="G31" s="451" t="e">
        <f t="shared" si="1"/>
        <v>#REF!</v>
      </c>
      <c r="H31" s="407" t="e">
        <f>#REF!/1000</f>
        <v>#REF!</v>
      </c>
      <c r="I31" s="399" t="e">
        <f>#REF!/1000</f>
        <v>#REF!</v>
      </c>
      <c r="J31" s="451" t="e">
        <f t="shared" si="2"/>
        <v>#REF!</v>
      </c>
      <c r="K31" s="407" t="e">
        <f>#REF!/1000</f>
        <v>#REF!</v>
      </c>
      <c r="L31" s="399" t="e">
        <f>#REF!/1000</f>
        <v>#REF!</v>
      </c>
      <c r="M31" s="451" t="e">
        <f t="shared" si="3"/>
        <v>#REF!</v>
      </c>
      <c r="N31" s="407" t="e">
        <f>#REF!/1000</f>
        <v>#REF!</v>
      </c>
      <c r="O31" s="399" t="e">
        <f>#REF!/1000</f>
        <v>#REF!</v>
      </c>
      <c r="P31" s="451" t="e">
        <f t="shared" si="4"/>
        <v>#REF!</v>
      </c>
      <c r="Q31" s="407" t="e">
        <f>#REF!/1000</f>
        <v>#REF!</v>
      </c>
      <c r="R31" s="399" t="e">
        <f>#REF!/1000</f>
        <v>#REF!</v>
      </c>
      <c r="S31" s="451" t="e">
        <f t="shared" si="5"/>
        <v>#REF!</v>
      </c>
      <c r="T31" s="407" t="e">
        <f>#REF!/1000</f>
        <v>#REF!</v>
      </c>
      <c r="U31" s="399" t="e">
        <f>#REF!/1000</f>
        <v>#REF!</v>
      </c>
      <c r="V31" s="451" t="e">
        <f t="shared" si="6"/>
        <v>#REF!</v>
      </c>
      <c r="W31" s="407" t="e">
        <f>#REF!/1000</f>
        <v>#REF!</v>
      </c>
      <c r="X31" s="399" t="e">
        <f>#REF!/1000</f>
        <v>#REF!</v>
      </c>
      <c r="Y31" s="451" t="e">
        <f t="shared" si="7"/>
        <v>#REF!</v>
      </c>
      <c r="Z31" s="407" t="e">
        <f>#REF!/1000</f>
        <v>#REF!</v>
      </c>
      <c r="AA31" s="399" t="e">
        <f>#REF!/1000</f>
        <v>#REF!</v>
      </c>
      <c r="AB31" s="451">
        <f t="shared" si="9"/>
        <v>0</v>
      </c>
      <c r="AC31" s="407" t="e">
        <f>#REF!/1000</f>
        <v>#REF!</v>
      </c>
      <c r="AD31" s="399" t="e">
        <f>#REF!/1000</f>
        <v>#REF!</v>
      </c>
      <c r="AE31" s="451" t="e">
        <f t="shared" si="8"/>
        <v>#REF!</v>
      </c>
      <c r="AG31" s="450"/>
      <c r="AH31" s="450"/>
    </row>
    <row r="32" spans="1:34">
      <c r="A32" s="292" t="s">
        <v>600</v>
      </c>
      <c r="B32" s="394" t="e">
        <f t="shared" si="10"/>
        <v>#REF!</v>
      </c>
      <c r="C32" s="395" t="e">
        <f t="shared" si="11"/>
        <v>#REF!</v>
      </c>
      <c r="D32" s="449" t="e">
        <f t="shared" si="0"/>
        <v>#REF!</v>
      </c>
      <c r="E32" s="397" t="e">
        <f>#REF!/1000</f>
        <v>#REF!</v>
      </c>
      <c r="F32" s="395" t="e">
        <f>#REF!/1000</f>
        <v>#REF!</v>
      </c>
      <c r="G32" s="449" t="e">
        <f t="shared" si="1"/>
        <v>#REF!</v>
      </c>
      <c r="H32" s="394" t="e">
        <f>#REF!/1000</f>
        <v>#REF!</v>
      </c>
      <c r="I32" s="395" t="e">
        <f>#REF!/1000</f>
        <v>#REF!</v>
      </c>
      <c r="J32" s="449" t="e">
        <f t="shared" si="2"/>
        <v>#REF!</v>
      </c>
      <c r="K32" s="397" t="e">
        <f>#REF!/1000</f>
        <v>#REF!</v>
      </c>
      <c r="L32" s="395" t="e">
        <f>#REF!/1000</f>
        <v>#REF!</v>
      </c>
      <c r="M32" s="449" t="e">
        <f t="shared" si="3"/>
        <v>#REF!</v>
      </c>
      <c r="N32" s="394" t="e">
        <f>#REF!/1000</f>
        <v>#REF!</v>
      </c>
      <c r="O32" s="395" t="e">
        <f>#REF!/1000</f>
        <v>#REF!</v>
      </c>
      <c r="P32" s="449" t="e">
        <f t="shared" si="4"/>
        <v>#REF!</v>
      </c>
      <c r="Q32" s="397" t="e">
        <f>#REF!/1000</f>
        <v>#REF!</v>
      </c>
      <c r="R32" s="395" t="e">
        <f>#REF!/1000</f>
        <v>#REF!</v>
      </c>
      <c r="S32" s="449" t="e">
        <f t="shared" si="5"/>
        <v>#REF!</v>
      </c>
      <c r="T32" s="394" t="e">
        <f>#REF!/1000</f>
        <v>#REF!</v>
      </c>
      <c r="U32" s="395" t="e">
        <f>#REF!/1000</f>
        <v>#REF!</v>
      </c>
      <c r="V32" s="449" t="e">
        <f t="shared" si="6"/>
        <v>#REF!</v>
      </c>
      <c r="W32" s="397" t="e">
        <f>#REF!/1000</f>
        <v>#REF!</v>
      </c>
      <c r="X32" s="395" t="e">
        <f>#REF!/1000</f>
        <v>#REF!</v>
      </c>
      <c r="Y32" s="449" t="e">
        <f t="shared" si="7"/>
        <v>#REF!</v>
      </c>
      <c r="Z32" s="394" t="e">
        <f>#REF!/1000</f>
        <v>#REF!</v>
      </c>
      <c r="AA32" s="395" t="e">
        <f>#REF!/1000</f>
        <v>#REF!</v>
      </c>
      <c r="AB32" s="449">
        <f t="shared" si="9"/>
        <v>0</v>
      </c>
      <c r="AC32" s="397" t="e">
        <f>#REF!/1000</f>
        <v>#REF!</v>
      </c>
      <c r="AD32" s="395" t="e">
        <f>#REF!/1000</f>
        <v>#REF!</v>
      </c>
      <c r="AE32" s="449" t="e">
        <f t="shared" si="8"/>
        <v>#REF!</v>
      </c>
      <c r="AG32" s="450"/>
      <c r="AH32" s="450"/>
    </row>
    <row r="33" spans="1:34">
      <c r="A33" s="292" t="s">
        <v>601</v>
      </c>
      <c r="B33" s="398" t="e">
        <f t="shared" si="10"/>
        <v>#REF!</v>
      </c>
      <c r="C33" s="399" t="e">
        <f t="shared" si="11"/>
        <v>#REF!</v>
      </c>
      <c r="D33" s="451" t="e">
        <f t="shared" si="0"/>
        <v>#REF!</v>
      </c>
      <c r="E33" s="401" t="e">
        <f>#REF!/1000</f>
        <v>#REF!</v>
      </c>
      <c r="F33" s="399" t="e">
        <f>#REF!/1000</f>
        <v>#REF!</v>
      </c>
      <c r="G33" s="451" t="e">
        <f t="shared" si="1"/>
        <v>#REF!</v>
      </c>
      <c r="H33" s="398" t="e">
        <f>#REF!/1000</f>
        <v>#REF!</v>
      </c>
      <c r="I33" s="399" t="e">
        <f>#REF!/1000</f>
        <v>#REF!</v>
      </c>
      <c r="J33" s="451" t="e">
        <f t="shared" si="2"/>
        <v>#REF!</v>
      </c>
      <c r="K33" s="401" t="e">
        <f>#REF!/1000</f>
        <v>#REF!</v>
      </c>
      <c r="L33" s="399" t="e">
        <f>#REF!/1000</f>
        <v>#REF!</v>
      </c>
      <c r="M33" s="451" t="e">
        <f t="shared" si="3"/>
        <v>#REF!</v>
      </c>
      <c r="N33" s="398" t="e">
        <f>#REF!/1000</f>
        <v>#REF!</v>
      </c>
      <c r="O33" s="399" t="e">
        <f>#REF!/1000</f>
        <v>#REF!</v>
      </c>
      <c r="P33" s="451" t="e">
        <f t="shared" si="4"/>
        <v>#REF!</v>
      </c>
      <c r="Q33" s="401" t="e">
        <f>#REF!/1000</f>
        <v>#REF!</v>
      </c>
      <c r="R33" s="399" t="e">
        <f>#REF!/1000</f>
        <v>#REF!</v>
      </c>
      <c r="S33" s="451" t="e">
        <f t="shared" si="5"/>
        <v>#REF!</v>
      </c>
      <c r="T33" s="398" t="e">
        <f>#REF!/1000</f>
        <v>#REF!</v>
      </c>
      <c r="U33" s="399" t="e">
        <f>#REF!/1000</f>
        <v>#REF!</v>
      </c>
      <c r="V33" s="451" t="e">
        <f t="shared" si="6"/>
        <v>#REF!</v>
      </c>
      <c r="W33" s="401" t="e">
        <f>#REF!/1000</f>
        <v>#REF!</v>
      </c>
      <c r="X33" s="399" t="e">
        <f>#REF!/1000</f>
        <v>#REF!</v>
      </c>
      <c r="Y33" s="451" t="e">
        <f t="shared" si="7"/>
        <v>#REF!</v>
      </c>
      <c r="Z33" s="398" t="e">
        <f>#REF!/1000</f>
        <v>#REF!</v>
      </c>
      <c r="AA33" s="399" t="e">
        <f>#REF!/1000</f>
        <v>#REF!</v>
      </c>
      <c r="AB33" s="451">
        <f t="shared" si="9"/>
        <v>0</v>
      </c>
      <c r="AC33" s="401" t="e">
        <f>#REF!/1000</f>
        <v>#REF!</v>
      </c>
      <c r="AD33" s="399" t="e">
        <f>#REF!/1000</f>
        <v>#REF!</v>
      </c>
      <c r="AE33" s="451" t="e">
        <f t="shared" si="8"/>
        <v>#REF!</v>
      </c>
      <c r="AG33" s="450"/>
      <c r="AH33" s="450"/>
    </row>
    <row r="34" spans="1:34">
      <c r="A34" s="292" t="s">
        <v>602</v>
      </c>
      <c r="B34" s="398" t="e">
        <f t="shared" si="10"/>
        <v>#REF!</v>
      </c>
      <c r="C34" s="399" t="e">
        <f t="shared" si="11"/>
        <v>#REF!</v>
      </c>
      <c r="D34" s="451" t="e">
        <f t="shared" si="0"/>
        <v>#REF!</v>
      </c>
      <c r="E34" s="401" t="e">
        <f>#REF!/1000</f>
        <v>#REF!</v>
      </c>
      <c r="F34" s="399" t="e">
        <f>#REF!/1000</f>
        <v>#REF!</v>
      </c>
      <c r="G34" s="451" t="e">
        <f t="shared" si="1"/>
        <v>#REF!</v>
      </c>
      <c r="H34" s="398" t="e">
        <f>#REF!/1000</f>
        <v>#REF!</v>
      </c>
      <c r="I34" s="399" t="e">
        <f>#REF!/1000</f>
        <v>#REF!</v>
      </c>
      <c r="J34" s="451" t="e">
        <f t="shared" si="2"/>
        <v>#REF!</v>
      </c>
      <c r="K34" s="401" t="e">
        <f>#REF!/1000</f>
        <v>#REF!</v>
      </c>
      <c r="L34" s="399" t="e">
        <f>#REF!/1000</f>
        <v>#REF!</v>
      </c>
      <c r="M34" s="451" t="e">
        <f t="shared" si="3"/>
        <v>#REF!</v>
      </c>
      <c r="N34" s="398" t="e">
        <f>#REF!/1000</f>
        <v>#REF!</v>
      </c>
      <c r="O34" s="399" t="e">
        <f>#REF!/1000</f>
        <v>#REF!</v>
      </c>
      <c r="P34" s="451" t="e">
        <f t="shared" si="4"/>
        <v>#REF!</v>
      </c>
      <c r="Q34" s="401" t="e">
        <f>#REF!/1000</f>
        <v>#REF!</v>
      </c>
      <c r="R34" s="399" t="e">
        <f>#REF!/1000</f>
        <v>#REF!</v>
      </c>
      <c r="S34" s="451" t="e">
        <f t="shared" si="5"/>
        <v>#REF!</v>
      </c>
      <c r="T34" s="398" t="e">
        <f>#REF!/1000</f>
        <v>#REF!</v>
      </c>
      <c r="U34" s="399" t="e">
        <f>#REF!/1000</f>
        <v>#REF!</v>
      </c>
      <c r="V34" s="451" t="e">
        <f t="shared" si="6"/>
        <v>#REF!</v>
      </c>
      <c r="W34" s="401" t="e">
        <f>#REF!/1000</f>
        <v>#REF!</v>
      </c>
      <c r="X34" s="399" t="e">
        <f>#REF!/1000</f>
        <v>#REF!</v>
      </c>
      <c r="Y34" s="451" t="e">
        <f t="shared" si="7"/>
        <v>#REF!</v>
      </c>
      <c r="Z34" s="398" t="e">
        <f>#REF!/1000</f>
        <v>#REF!</v>
      </c>
      <c r="AA34" s="399" t="e">
        <f>#REF!/1000</f>
        <v>#REF!</v>
      </c>
      <c r="AB34" s="451">
        <f t="shared" si="9"/>
        <v>0</v>
      </c>
      <c r="AC34" s="401" t="e">
        <f>#REF!/1000</f>
        <v>#REF!</v>
      </c>
      <c r="AD34" s="399" t="e">
        <f>#REF!/1000</f>
        <v>#REF!</v>
      </c>
      <c r="AE34" s="451" t="e">
        <f t="shared" si="8"/>
        <v>#REF!</v>
      </c>
      <c r="AG34" s="450"/>
      <c r="AH34" s="450"/>
    </row>
    <row r="35" spans="1:34">
      <c r="A35" s="292" t="s">
        <v>603</v>
      </c>
      <c r="B35" s="398" t="e">
        <f t="shared" si="10"/>
        <v>#REF!</v>
      </c>
      <c r="C35" s="399" t="e">
        <f t="shared" si="11"/>
        <v>#REF!</v>
      </c>
      <c r="D35" s="451" t="e">
        <f t="shared" si="0"/>
        <v>#REF!</v>
      </c>
      <c r="E35" s="401" t="e">
        <f>#REF!/1000</f>
        <v>#REF!</v>
      </c>
      <c r="F35" s="399" t="e">
        <f>#REF!/1000</f>
        <v>#REF!</v>
      </c>
      <c r="G35" s="451" t="e">
        <f t="shared" si="1"/>
        <v>#REF!</v>
      </c>
      <c r="H35" s="398" t="e">
        <f>#REF!/1000</f>
        <v>#REF!</v>
      </c>
      <c r="I35" s="399" t="e">
        <f>#REF!/1000</f>
        <v>#REF!</v>
      </c>
      <c r="J35" s="451" t="e">
        <f t="shared" si="2"/>
        <v>#REF!</v>
      </c>
      <c r="K35" s="401" t="e">
        <f>#REF!/1000</f>
        <v>#REF!</v>
      </c>
      <c r="L35" s="399" t="e">
        <f>#REF!/1000</f>
        <v>#REF!</v>
      </c>
      <c r="M35" s="451" t="e">
        <f t="shared" si="3"/>
        <v>#REF!</v>
      </c>
      <c r="N35" s="398" t="e">
        <f>#REF!/1000</f>
        <v>#REF!</v>
      </c>
      <c r="O35" s="399" t="e">
        <f>#REF!/1000</f>
        <v>#REF!</v>
      </c>
      <c r="P35" s="451" t="e">
        <f t="shared" si="4"/>
        <v>#REF!</v>
      </c>
      <c r="Q35" s="401" t="e">
        <f>#REF!/1000</f>
        <v>#REF!</v>
      </c>
      <c r="R35" s="399" t="e">
        <f>#REF!/1000</f>
        <v>#REF!</v>
      </c>
      <c r="S35" s="451" t="e">
        <f t="shared" si="5"/>
        <v>#REF!</v>
      </c>
      <c r="T35" s="398" t="e">
        <f>#REF!/1000</f>
        <v>#REF!</v>
      </c>
      <c r="U35" s="399" t="e">
        <f>#REF!/1000</f>
        <v>#REF!</v>
      </c>
      <c r="V35" s="451" t="e">
        <f t="shared" si="6"/>
        <v>#REF!</v>
      </c>
      <c r="W35" s="401" t="e">
        <f>#REF!/1000</f>
        <v>#REF!</v>
      </c>
      <c r="X35" s="399" t="e">
        <f>#REF!/1000</f>
        <v>#REF!</v>
      </c>
      <c r="Y35" s="451" t="e">
        <f t="shared" si="7"/>
        <v>#REF!</v>
      </c>
      <c r="Z35" s="398" t="e">
        <f>#REF!/1000</f>
        <v>#REF!</v>
      </c>
      <c r="AA35" s="399" t="e">
        <f>#REF!/1000</f>
        <v>#REF!</v>
      </c>
      <c r="AB35" s="451">
        <f t="shared" si="9"/>
        <v>0</v>
      </c>
      <c r="AC35" s="401" t="e">
        <f>#REF!/1000</f>
        <v>#REF!</v>
      </c>
      <c r="AD35" s="399" t="e">
        <f>#REF!/1000</f>
        <v>#REF!</v>
      </c>
      <c r="AE35" s="451" t="e">
        <f t="shared" si="8"/>
        <v>#REF!</v>
      </c>
      <c r="AG35" s="450"/>
      <c r="AH35" s="450"/>
    </row>
    <row r="36" spans="1:34">
      <c r="A36" s="402" t="s">
        <v>604</v>
      </c>
      <c r="B36" s="403" t="e">
        <f t="shared" si="10"/>
        <v>#REF!</v>
      </c>
      <c r="C36" s="404" t="e">
        <f t="shared" si="11"/>
        <v>#REF!</v>
      </c>
      <c r="D36" s="452" t="e">
        <f t="shared" si="0"/>
        <v>#REF!</v>
      </c>
      <c r="E36" s="406" t="e">
        <f>#REF!/1000</f>
        <v>#REF!</v>
      </c>
      <c r="F36" s="404" t="e">
        <f>#REF!/1000</f>
        <v>#REF!</v>
      </c>
      <c r="G36" s="452" t="e">
        <f t="shared" si="1"/>
        <v>#REF!</v>
      </c>
      <c r="H36" s="403" t="e">
        <f>#REF!/1000</f>
        <v>#REF!</v>
      </c>
      <c r="I36" s="404" t="e">
        <f>#REF!/1000</f>
        <v>#REF!</v>
      </c>
      <c r="J36" s="452" t="e">
        <f t="shared" si="2"/>
        <v>#REF!</v>
      </c>
      <c r="K36" s="406" t="e">
        <f>#REF!/1000</f>
        <v>#REF!</v>
      </c>
      <c r="L36" s="404" t="e">
        <f>#REF!/1000</f>
        <v>#REF!</v>
      </c>
      <c r="M36" s="452" t="e">
        <f t="shared" si="3"/>
        <v>#REF!</v>
      </c>
      <c r="N36" s="403" t="e">
        <f>#REF!/1000</f>
        <v>#REF!</v>
      </c>
      <c r="O36" s="404" t="e">
        <f>#REF!/1000</f>
        <v>#REF!</v>
      </c>
      <c r="P36" s="452" t="e">
        <f t="shared" si="4"/>
        <v>#REF!</v>
      </c>
      <c r="Q36" s="406" t="e">
        <f>#REF!/1000</f>
        <v>#REF!</v>
      </c>
      <c r="R36" s="404" t="e">
        <f>#REF!/1000</f>
        <v>#REF!</v>
      </c>
      <c r="S36" s="452" t="e">
        <f t="shared" si="5"/>
        <v>#REF!</v>
      </c>
      <c r="T36" s="403" t="e">
        <f>#REF!/1000</f>
        <v>#REF!</v>
      </c>
      <c r="U36" s="404" t="e">
        <f>#REF!/1000</f>
        <v>#REF!</v>
      </c>
      <c r="V36" s="452" t="e">
        <f t="shared" si="6"/>
        <v>#REF!</v>
      </c>
      <c r="W36" s="406" t="e">
        <f>#REF!/1000</f>
        <v>#REF!</v>
      </c>
      <c r="X36" s="404" t="e">
        <f>#REF!/1000</f>
        <v>#REF!</v>
      </c>
      <c r="Y36" s="452" t="e">
        <f t="shared" si="7"/>
        <v>#REF!</v>
      </c>
      <c r="Z36" s="403" t="e">
        <f>#REF!/1000</f>
        <v>#REF!</v>
      </c>
      <c r="AA36" s="404" t="e">
        <f>#REF!/1000</f>
        <v>#REF!</v>
      </c>
      <c r="AB36" s="451">
        <f t="shared" si="9"/>
        <v>0</v>
      </c>
      <c r="AC36" s="406" t="e">
        <f>#REF!/1000</f>
        <v>#REF!</v>
      </c>
      <c r="AD36" s="404" t="e">
        <f>#REF!/1000</f>
        <v>#REF!</v>
      </c>
      <c r="AE36" s="452" t="e">
        <f t="shared" si="8"/>
        <v>#REF!</v>
      </c>
      <c r="AG36" s="450"/>
      <c r="AH36" s="450"/>
    </row>
    <row r="37" spans="1:34">
      <c r="A37" s="292" t="s">
        <v>605</v>
      </c>
      <c r="B37" s="407" t="e">
        <f t="shared" si="10"/>
        <v>#REF!</v>
      </c>
      <c r="C37" s="399" t="e">
        <f t="shared" si="11"/>
        <v>#REF!</v>
      </c>
      <c r="D37" s="451" t="e">
        <f t="shared" si="0"/>
        <v>#REF!</v>
      </c>
      <c r="E37" s="407" t="e">
        <f>#REF!/1000</f>
        <v>#REF!</v>
      </c>
      <c r="F37" s="399" t="e">
        <f>#REF!/1000</f>
        <v>#REF!</v>
      </c>
      <c r="G37" s="451" t="e">
        <f t="shared" si="1"/>
        <v>#REF!</v>
      </c>
      <c r="H37" s="407" t="e">
        <f>#REF!/1000</f>
        <v>#REF!</v>
      </c>
      <c r="I37" s="399" t="e">
        <f>#REF!/1000</f>
        <v>#REF!</v>
      </c>
      <c r="J37" s="451" t="e">
        <f t="shared" si="2"/>
        <v>#REF!</v>
      </c>
      <c r="K37" s="407" t="e">
        <f>#REF!/1000</f>
        <v>#REF!</v>
      </c>
      <c r="L37" s="399" t="e">
        <f>#REF!/1000</f>
        <v>#REF!</v>
      </c>
      <c r="M37" s="451" t="e">
        <f t="shared" si="3"/>
        <v>#REF!</v>
      </c>
      <c r="N37" s="407" t="e">
        <f>#REF!/1000</f>
        <v>#REF!</v>
      </c>
      <c r="O37" s="399" t="e">
        <f>#REF!/1000</f>
        <v>#REF!</v>
      </c>
      <c r="P37" s="451" t="e">
        <f t="shared" si="4"/>
        <v>#REF!</v>
      </c>
      <c r="Q37" s="407" t="e">
        <f>#REF!/1000</f>
        <v>#REF!</v>
      </c>
      <c r="R37" s="399" t="e">
        <f>#REF!/1000</f>
        <v>#REF!</v>
      </c>
      <c r="S37" s="451" t="e">
        <f t="shared" si="5"/>
        <v>#REF!</v>
      </c>
      <c r="T37" s="407" t="e">
        <f>#REF!/1000</f>
        <v>#REF!</v>
      </c>
      <c r="U37" s="399" t="e">
        <f>#REF!/1000</f>
        <v>#REF!</v>
      </c>
      <c r="V37" s="451" t="e">
        <f t="shared" si="6"/>
        <v>#REF!</v>
      </c>
      <c r="W37" s="407" t="e">
        <f>#REF!/1000</f>
        <v>#REF!</v>
      </c>
      <c r="X37" s="399" t="e">
        <f>#REF!/1000</f>
        <v>#REF!</v>
      </c>
      <c r="Y37" s="451" t="e">
        <f t="shared" si="7"/>
        <v>#REF!</v>
      </c>
      <c r="Z37" s="407" t="e">
        <f>#REF!/1000</f>
        <v>#REF!</v>
      </c>
      <c r="AA37" s="399" t="e">
        <f>#REF!/1000</f>
        <v>#REF!</v>
      </c>
      <c r="AB37" s="449">
        <f t="shared" si="9"/>
        <v>0</v>
      </c>
      <c r="AC37" s="407" t="e">
        <f>#REF!/1000</f>
        <v>#REF!</v>
      </c>
      <c r="AD37" s="399" t="e">
        <f>#REF!/1000</f>
        <v>#REF!</v>
      </c>
      <c r="AE37" s="451" t="e">
        <f t="shared" si="8"/>
        <v>#REF!</v>
      </c>
      <c r="AG37" s="450"/>
      <c r="AH37" s="450"/>
    </row>
    <row r="38" spans="1:34">
      <c r="A38" s="292" t="s">
        <v>606</v>
      </c>
      <c r="B38" s="407" t="e">
        <f t="shared" si="10"/>
        <v>#REF!</v>
      </c>
      <c r="C38" s="399" t="e">
        <f t="shared" si="11"/>
        <v>#REF!</v>
      </c>
      <c r="D38" s="451" t="e">
        <f t="shared" si="0"/>
        <v>#REF!</v>
      </c>
      <c r="E38" s="407" t="e">
        <f>#REF!/1000</f>
        <v>#REF!</v>
      </c>
      <c r="F38" s="399" t="e">
        <f>#REF!/1000</f>
        <v>#REF!</v>
      </c>
      <c r="G38" s="451" t="e">
        <f t="shared" si="1"/>
        <v>#REF!</v>
      </c>
      <c r="H38" s="407" t="e">
        <f>#REF!/1000</f>
        <v>#REF!</v>
      </c>
      <c r="I38" s="399" t="e">
        <f>#REF!/1000</f>
        <v>#REF!</v>
      </c>
      <c r="J38" s="451" t="e">
        <f t="shared" si="2"/>
        <v>#REF!</v>
      </c>
      <c r="K38" s="407" t="e">
        <f>#REF!/1000</f>
        <v>#REF!</v>
      </c>
      <c r="L38" s="399" t="e">
        <f>#REF!/1000</f>
        <v>#REF!</v>
      </c>
      <c r="M38" s="451" t="e">
        <f t="shared" si="3"/>
        <v>#REF!</v>
      </c>
      <c r="N38" s="407" t="e">
        <f>#REF!/1000</f>
        <v>#REF!</v>
      </c>
      <c r="O38" s="399" t="e">
        <f>#REF!/1000</f>
        <v>#REF!</v>
      </c>
      <c r="P38" s="451" t="e">
        <f t="shared" si="4"/>
        <v>#REF!</v>
      </c>
      <c r="Q38" s="407" t="e">
        <f>#REF!/1000</f>
        <v>#REF!</v>
      </c>
      <c r="R38" s="399" t="e">
        <f>#REF!/1000</f>
        <v>#REF!</v>
      </c>
      <c r="S38" s="451" t="e">
        <f t="shared" si="5"/>
        <v>#REF!</v>
      </c>
      <c r="T38" s="407" t="e">
        <f>#REF!/1000</f>
        <v>#REF!</v>
      </c>
      <c r="U38" s="399" t="e">
        <f>#REF!/1000</f>
        <v>#REF!</v>
      </c>
      <c r="V38" s="451" t="e">
        <f t="shared" si="6"/>
        <v>#REF!</v>
      </c>
      <c r="W38" s="407" t="e">
        <f>#REF!/1000</f>
        <v>#REF!</v>
      </c>
      <c r="X38" s="399" t="e">
        <f>#REF!/1000</f>
        <v>#REF!</v>
      </c>
      <c r="Y38" s="451" t="e">
        <f t="shared" si="7"/>
        <v>#REF!</v>
      </c>
      <c r="Z38" s="407" t="e">
        <f>#REF!/1000</f>
        <v>#REF!</v>
      </c>
      <c r="AA38" s="399" t="e">
        <f>#REF!/1000</f>
        <v>#REF!</v>
      </c>
      <c r="AB38" s="451">
        <f t="shared" si="9"/>
        <v>0</v>
      </c>
      <c r="AC38" s="407" t="e">
        <f>#REF!/1000</f>
        <v>#REF!</v>
      </c>
      <c r="AD38" s="399" t="e">
        <f>#REF!/1000</f>
        <v>#REF!</v>
      </c>
      <c r="AE38" s="451" t="e">
        <f t="shared" si="8"/>
        <v>#REF!</v>
      </c>
      <c r="AG38" s="450"/>
      <c r="AH38" s="450"/>
    </row>
    <row r="39" spans="1:34">
      <c r="A39" s="292" t="s">
        <v>607</v>
      </c>
      <c r="B39" s="407" t="e">
        <f t="shared" si="10"/>
        <v>#REF!</v>
      </c>
      <c r="C39" s="399" t="e">
        <f t="shared" si="11"/>
        <v>#REF!</v>
      </c>
      <c r="D39" s="451" t="e">
        <f t="shared" si="0"/>
        <v>#REF!</v>
      </c>
      <c r="E39" s="407" t="e">
        <f>#REF!/1000</f>
        <v>#REF!</v>
      </c>
      <c r="F39" s="399" t="e">
        <f>#REF!/1000</f>
        <v>#REF!</v>
      </c>
      <c r="G39" s="451" t="e">
        <f t="shared" si="1"/>
        <v>#REF!</v>
      </c>
      <c r="H39" s="407" t="e">
        <f>#REF!/1000</f>
        <v>#REF!</v>
      </c>
      <c r="I39" s="399" t="e">
        <f>#REF!/1000</f>
        <v>#REF!</v>
      </c>
      <c r="J39" s="451" t="e">
        <f t="shared" si="2"/>
        <v>#REF!</v>
      </c>
      <c r="K39" s="407" t="e">
        <f>#REF!/1000</f>
        <v>#REF!</v>
      </c>
      <c r="L39" s="399" t="e">
        <f>#REF!/1000</f>
        <v>#REF!</v>
      </c>
      <c r="M39" s="451" t="e">
        <f t="shared" si="3"/>
        <v>#REF!</v>
      </c>
      <c r="N39" s="407" t="e">
        <f>#REF!/1000</f>
        <v>#REF!</v>
      </c>
      <c r="O39" s="399" t="e">
        <f>#REF!/1000</f>
        <v>#REF!</v>
      </c>
      <c r="P39" s="451" t="e">
        <f t="shared" si="4"/>
        <v>#REF!</v>
      </c>
      <c r="Q39" s="407" t="e">
        <f>#REF!/1000</f>
        <v>#REF!</v>
      </c>
      <c r="R39" s="399" t="e">
        <f>#REF!/1000</f>
        <v>#REF!</v>
      </c>
      <c r="S39" s="451" t="e">
        <f t="shared" si="5"/>
        <v>#REF!</v>
      </c>
      <c r="T39" s="407" t="e">
        <f>#REF!/1000</f>
        <v>#REF!</v>
      </c>
      <c r="U39" s="399" t="e">
        <f>#REF!/1000</f>
        <v>#REF!</v>
      </c>
      <c r="V39" s="451" t="e">
        <f t="shared" si="6"/>
        <v>#REF!</v>
      </c>
      <c r="W39" s="407" t="e">
        <f>#REF!/1000</f>
        <v>#REF!</v>
      </c>
      <c r="X39" s="399" t="e">
        <f>#REF!/1000</f>
        <v>#REF!</v>
      </c>
      <c r="Y39" s="451" t="e">
        <f t="shared" si="7"/>
        <v>#REF!</v>
      </c>
      <c r="Z39" s="407" t="e">
        <f>#REF!/1000</f>
        <v>#REF!</v>
      </c>
      <c r="AA39" s="399" t="e">
        <f>#REF!/1000</f>
        <v>#REF!</v>
      </c>
      <c r="AB39" s="451">
        <f t="shared" si="9"/>
        <v>0</v>
      </c>
      <c r="AC39" s="407" t="e">
        <f>#REF!/1000</f>
        <v>#REF!</v>
      </c>
      <c r="AD39" s="399" t="e">
        <f>#REF!/1000</f>
        <v>#REF!</v>
      </c>
      <c r="AE39" s="451" t="e">
        <f t="shared" si="8"/>
        <v>#REF!</v>
      </c>
      <c r="AG39" s="450"/>
      <c r="AH39" s="450"/>
    </row>
    <row r="40" spans="1:34">
      <c r="A40" s="292" t="s">
        <v>608</v>
      </c>
      <c r="B40" s="407" t="e">
        <f t="shared" si="10"/>
        <v>#REF!</v>
      </c>
      <c r="C40" s="399" t="e">
        <f t="shared" si="11"/>
        <v>#REF!</v>
      </c>
      <c r="D40" s="451" t="e">
        <f t="shared" si="0"/>
        <v>#REF!</v>
      </c>
      <c r="E40" s="407" t="e">
        <f>#REF!/1000</f>
        <v>#REF!</v>
      </c>
      <c r="F40" s="399" t="e">
        <f>#REF!/1000</f>
        <v>#REF!</v>
      </c>
      <c r="G40" s="451" t="e">
        <f t="shared" si="1"/>
        <v>#REF!</v>
      </c>
      <c r="H40" s="407" t="e">
        <f>#REF!/1000</f>
        <v>#REF!</v>
      </c>
      <c r="I40" s="399" t="e">
        <f>#REF!/1000</f>
        <v>#REF!</v>
      </c>
      <c r="J40" s="451" t="e">
        <f t="shared" si="2"/>
        <v>#REF!</v>
      </c>
      <c r="K40" s="407" t="e">
        <f>#REF!/1000</f>
        <v>#REF!</v>
      </c>
      <c r="L40" s="399" t="e">
        <f>#REF!/1000</f>
        <v>#REF!</v>
      </c>
      <c r="M40" s="451" t="e">
        <f t="shared" si="3"/>
        <v>#REF!</v>
      </c>
      <c r="N40" s="407" t="e">
        <f>#REF!/1000</f>
        <v>#REF!</v>
      </c>
      <c r="O40" s="399" t="e">
        <f>#REF!/1000</f>
        <v>#REF!</v>
      </c>
      <c r="P40" s="451" t="e">
        <f t="shared" si="4"/>
        <v>#REF!</v>
      </c>
      <c r="Q40" s="407" t="e">
        <f>#REF!/1000</f>
        <v>#REF!</v>
      </c>
      <c r="R40" s="399" t="e">
        <f>#REF!/1000</f>
        <v>#REF!</v>
      </c>
      <c r="S40" s="451" t="e">
        <f t="shared" si="5"/>
        <v>#REF!</v>
      </c>
      <c r="T40" s="407" t="e">
        <f>#REF!/1000</f>
        <v>#REF!</v>
      </c>
      <c r="U40" s="399" t="e">
        <f>#REF!/1000</f>
        <v>#REF!</v>
      </c>
      <c r="V40" s="451" t="e">
        <f t="shared" si="6"/>
        <v>#REF!</v>
      </c>
      <c r="W40" s="407" t="e">
        <f>#REF!/1000</f>
        <v>#REF!</v>
      </c>
      <c r="X40" s="399" t="e">
        <f>#REF!/1000</f>
        <v>#REF!</v>
      </c>
      <c r="Y40" s="451" t="e">
        <f t="shared" si="7"/>
        <v>#REF!</v>
      </c>
      <c r="Z40" s="407" t="e">
        <f>#REF!/1000</f>
        <v>#REF!</v>
      </c>
      <c r="AA40" s="399" t="e">
        <f>#REF!/1000</f>
        <v>#REF!</v>
      </c>
      <c r="AB40" s="451">
        <f t="shared" si="9"/>
        <v>0</v>
      </c>
      <c r="AC40" s="407" t="e">
        <f>#REF!/1000</f>
        <v>#REF!</v>
      </c>
      <c r="AD40" s="399" t="e">
        <f>#REF!/1000</f>
        <v>#REF!</v>
      </c>
      <c r="AE40" s="451" t="e">
        <f t="shared" si="8"/>
        <v>#REF!</v>
      </c>
      <c r="AG40" s="450"/>
      <c r="AH40" s="450"/>
    </row>
    <row r="41" spans="1:34">
      <c r="A41" s="402" t="s">
        <v>609</v>
      </c>
      <c r="B41" s="407" t="e">
        <f t="shared" si="10"/>
        <v>#REF!</v>
      </c>
      <c r="C41" s="399" t="e">
        <f t="shared" si="11"/>
        <v>#REF!</v>
      </c>
      <c r="D41" s="451" t="e">
        <f t="shared" si="0"/>
        <v>#REF!</v>
      </c>
      <c r="E41" s="407" t="e">
        <f>#REF!/1000</f>
        <v>#REF!</v>
      </c>
      <c r="F41" s="399" t="e">
        <f>#REF!/1000</f>
        <v>#REF!</v>
      </c>
      <c r="G41" s="451" t="e">
        <f t="shared" si="1"/>
        <v>#REF!</v>
      </c>
      <c r="H41" s="407" t="e">
        <f>#REF!/1000</f>
        <v>#REF!</v>
      </c>
      <c r="I41" s="399" t="e">
        <f>#REF!/1000</f>
        <v>#REF!</v>
      </c>
      <c r="J41" s="451" t="e">
        <f t="shared" si="2"/>
        <v>#REF!</v>
      </c>
      <c r="K41" s="407" t="e">
        <f>#REF!/1000</f>
        <v>#REF!</v>
      </c>
      <c r="L41" s="399" t="e">
        <f>#REF!/1000</f>
        <v>#REF!</v>
      </c>
      <c r="M41" s="451" t="e">
        <f t="shared" si="3"/>
        <v>#REF!</v>
      </c>
      <c r="N41" s="407" t="e">
        <f>#REF!/1000</f>
        <v>#REF!</v>
      </c>
      <c r="O41" s="399" t="e">
        <f>#REF!/1000</f>
        <v>#REF!</v>
      </c>
      <c r="P41" s="451" t="e">
        <f t="shared" si="4"/>
        <v>#REF!</v>
      </c>
      <c r="Q41" s="407" t="e">
        <f>#REF!/1000</f>
        <v>#REF!</v>
      </c>
      <c r="R41" s="399" t="e">
        <f>#REF!/1000</f>
        <v>#REF!</v>
      </c>
      <c r="S41" s="451" t="e">
        <f t="shared" si="5"/>
        <v>#REF!</v>
      </c>
      <c r="T41" s="407" t="e">
        <f>#REF!/1000</f>
        <v>#REF!</v>
      </c>
      <c r="U41" s="399" t="e">
        <f>#REF!/1000</f>
        <v>#REF!</v>
      </c>
      <c r="V41" s="451" t="e">
        <f t="shared" si="6"/>
        <v>#REF!</v>
      </c>
      <c r="W41" s="407" t="e">
        <f>#REF!/1000</f>
        <v>#REF!</v>
      </c>
      <c r="X41" s="399" t="e">
        <f>#REF!/1000</f>
        <v>#REF!</v>
      </c>
      <c r="Y41" s="451" t="e">
        <f t="shared" si="7"/>
        <v>#REF!</v>
      </c>
      <c r="Z41" s="407" t="e">
        <f>#REF!/1000</f>
        <v>#REF!</v>
      </c>
      <c r="AA41" s="399" t="e">
        <f>#REF!/1000</f>
        <v>#REF!</v>
      </c>
      <c r="AB41" s="451">
        <f t="shared" si="9"/>
        <v>0</v>
      </c>
      <c r="AC41" s="407" t="e">
        <f>#REF!/1000</f>
        <v>#REF!</v>
      </c>
      <c r="AD41" s="399" t="e">
        <f>#REF!/1000</f>
        <v>#REF!</v>
      </c>
      <c r="AE41" s="451" t="e">
        <f t="shared" si="8"/>
        <v>#REF!</v>
      </c>
      <c r="AG41" s="450"/>
      <c r="AH41" s="450"/>
    </row>
    <row r="42" spans="1:34">
      <c r="A42" s="292" t="s">
        <v>610</v>
      </c>
      <c r="B42" s="394" t="e">
        <f t="shared" si="10"/>
        <v>#REF!</v>
      </c>
      <c r="C42" s="395" t="e">
        <f t="shared" si="11"/>
        <v>#REF!</v>
      </c>
      <c r="D42" s="449" t="e">
        <f t="shared" si="0"/>
        <v>#REF!</v>
      </c>
      <c r="E42" s="397" t="e">
        <f>#REF!/1000</f>
        <v>#REF!</v>
      </c>
      <c r="F42" s="395" t="e">
        <f>#REF!/1000</f>
        <v>#REF!</v>
      </c>
      <c r="G42" s="449" t="e">
        <f t="shared" si="1"/>
        <v>#REF!</v>
      </c>
      <c r="H42" s="394" t="e">
        <f>#REF!/1000</f>
        <v>#REF!</v>
      </c>
      <c r="I42" s="395" t="e">
        <f>#REF!/1000</f>
        <v>#REF!</v>
      </c>
      <c r="J42" s="449" t="e">
        <f t="shared" si="2"/>
        <v>#REF!</v>
      </c>
      <c r="K42" s="397" t="e">
        <f>#REF!/1000</f>
        <v>#REF!</v>
      </c>
      <c r="L42" s="395" t="e">
        <f>#REF!/1000</f>
        <v>#REF!</v>
      </c>
      <c r="M42" s="449" t="e">
        <f t="shared" si="3"/>
        <v>#REF!</v>
      </c>
      <c r="N42" s="394" t="e">
        <f>#REF!/1000</f>
        <v>#REF!</v>
      </c>
      <c r="O42" s="395" t="e">
        <f>#REF!/1000</f>
        <v>#REF!</v>
      </c>
      <c r="P42" s="449" t="e">
        <f t="shared" si="4"/>
        <v>#REF!</v>
      </c>
      <c r="Q42" s="397" t="e">
        <f>#REF!/1000</f>
        <v>#REF!</v>
      </c>
      <c r="R42" s="395" t="e">
        <f>#REF!/1000</f>
        <v>#REF!</v>
      </c>
      <c r="S42" s="449" t="e">
        <f t="shared" si="5"/>
        <v>#REF!</v>
      </c>
      <c r="T42" s="394" t="e">
        <f>#REF!/1000</f>
        <v>#REF!</v>
      </c>
      <c r="U42" s="395" t="e">
        <f>#REF!/1000</f>
        <v>#REF!</v>
      </c>
      <c r="V42" s="449" t="e">
        <f t="shared" si="6"/>
        <v>#REF!</v>
      </c>
      <c r="W42" s="397" t="e">
        <f>#REF!/1000</f>
        <v>#REF!</v>
      </c>
      <c r="X42" s="395" t="e">
        <f>#REF!/1000</f>
        <v>#REF!</v>
      </c>
      <c r="Y42" s="449" t="e">
        <f t="shared" si="7"/>
        <v>#REF!</v>
      </c>
      <c r="Z42" s="394" t="e">
        <f>#REF!/1000</f>
        <v>#REF!</v>
      </c>
      <c r="AA42" s="395" t="e">
        <f>#REF!/1000</f>
        <v>#REF!</v>
      </c>
      <c r="AB42" s="449">
        <f t="shared" si="9"/>
        <v>0</v>
      </c>
      <c r="AC42" s="397" t="e">
        <f>#REF!/1000</f>
        <v>#REF!</v>
      </c>
      <c r="AD42" s="395" t="e">
        <f>#REF!/1000</f>
        <v>#REF!</v>
      </c>
      <c r="AE42" s="449" t="e">
        <f t="shared" si="8"/>
        <v>#REF!</v>
      </c>
      <c r="AG42" s="450"/>
      <c r="AH42" s="450"/>
    </row>
    <row r="43" spans="1:34">
      <c r="A43" s="292" t="s">
        <v>611</v>
      </c>
      <c r="B43" s="398" t="e">
        <f t="shared" si="10"/>
        <v>#REF!</v>
      </c>
      <c r="C43" s="399" t="e">
        <f t="shared" si="11"/>
        <v>#REF!</v>
      </c>
      <c r="D43" s="451" t="e">
        <f t="shared" si="0"/>
        <v>#REF!</v>
      </c>
      <c r="E43" s="401" t="e">
        <f>#REF!/1000</f>
        <v>#REF!</v>
      </c>
      <c r="F43" s="399" t="e">
        <f>#REF!/1000</f>
        <v>#REF!</v>
      </c>
      <c r="G43" s="451" t="e">
        <f t="shared" si="1"/>
        <v>#REF!</v>
      </c>
      <c r="H43" s="398" t="e">
        <f>#REF!/1000</f>
        <v>#REF!</v>
      </c>
      <c r="I43" s="399" t="e">
        <f>#REF!/1000</f>
        <v>#REF!</v>
      </c>
      <c r="J43" s="451" t="e">
        <f t="shared" si="2"/>
        <v>#REF!</v>
      </c>
      <c r="K43" s="401" t="e">
        <f>#REF!/1000</f>
        <v>#REF!</v>
      </c>
      <c r="L43" s="399" t="e">
        <f>#REF!/1000</f>
        <v>#REF!</v>
      </c>
      <c r="M43" s="451" t="e">
        <f t="shared" si="3"/>
        <v>#REF!</v>
      </c>
      <c r="N43" s="398" t="e">
        <f>#REF!/1000</f>
        <v>#REF!</v>
      </c>
      <c r="O43" s="399" t="e">
        <f>#REF!/1000</f>
        <v>#REF!</v>
      </c>
      <c r="P43" s="451" t="e">
        <f t="shared" si="4"/>
        <v>#REF!</v>
      </c>
      <c r="Q43" s="401" t="e">
        <f>#REF!/1000</f>
        <v>#REF!</v>
      </c>
      <c r="R43" s="399" t="e">
        <f>#REF!/1000</f>
        <v>#REF!</v>
      </c>
      <c r="S43" s="451" t="e">
        <f t="shared" si="5"/>
        <v>#REF!</v>
      </c>
      <c r="T43" s="398" t="e">
        <f>#REF!/1000</f>
        <v>#REF!</v>
      </c>
      <c r="U43" s="399" t="e">
        <f>#REF!/1000</f>
        <v>#REF!</v>
      </c>
      <c r="V43" s="451" t="e">
        <f t="shared" si="6"/>
        <v>#REF!</v>
      </c>
      <c r="W43" s="401" t="e">
        <f>#REF!/1000</f>
        <v>#REF!</v>
      </c>
      <c r="X43" s="399" t="e">
        <f>#REF!/1000</f>
        <v>#REF!</v>
      </c>
      <c r="Y43" s="451" t="e">
        <f t="shared" si="7"/>
        <v>#REF!</v>
      </c>
      <c r="Z43" s="398" t="e">
        <f>#REF!/1000</f>
        <v>#REF!</v>
      </c>
      <c r="AA43" s="399" t="e">
        <f>#REF!/1000</f>
        <v>#REF!</v>
      </c>
      <c r="AB43" s="451">
        <f t="shared" si="9"/>
        <v>0</v>
      </c>
      <c r="AC43" s="401" t="e">
        <f>#REF!/1000</f>
        <v>#REF!</v>
      </c>
      <c r="AD43" s="399" t="e">
        <f>#REF!/1000</f>
        <v>#REF!</v>
      </c>
      <c r="AE43" s="451" t="e">
        <f t="shared" si="8"/>
        <v>#REF!</v>
      </c>
      <c r="AG43" s="450"/>
      <c r="AH43" s="450"/>
    </row>
    <row r="44" spans="1:34">
      <c r="A44" s="292" t="s">
        <v>612</v>
      </c>
      <c r="B44" s="398" t="e">
        <f t="shared" si="10"/>
        <v>#REF!</v>
      </c>
      <c r="C44" s="399" t="e">
        <f t="shared" si="11"/>
        <v>#REF!</v>
      </c>
      <c r="D44" s="451" t="e">
        <f t="shared" si="0"/>
        <v>#REF!</v>
      </c>
      <c r="E44" s="401" t="e">
        <f>#REF!/1000</f>
        <v>#REF!</v>
      </c>
      <c r="F44" s="399" t="e">
        <f>#REF!/1000</f>
        <v>#REF!</v>
      </c>
      <c r="G44" s="451" t="e">
        <f t="shared" si="1"/>
        <v>#REF!</v>
      </c>
      <c r="H44" s="398" t="e">
        <f>#REF!/1000</f>
        <v>#REF!</v>
      </c>
      <c r="I44" s="399" t="e">
        <f>#REF!/1000</f>
        <v>#REF!</v>
      </c>
      <c r="J44" s="451" t="e">
        <f t="shared" si="2"/>
        <v>#REF!</v>
      </c>
      <c r="K44" s="401" t="e">
        <f>#REF!/1000</f>
        <v>#REF!</v>
      </c>
      <c r="L44" s="399" t="e">
        <f>#REF!/1000</f>
        <v>#REF!</v>
      </c>
      <c r="M44" s="451" t="e">
        <f t="shared" si="3"/>
        <v>#REF!</v>
      </c>
      <c r="N44" s="398" t="e">
        <f>#REF!/1000</f>
        <v>#REF!</v>
      </c>
      <c r="O44" s="399" t="e">
        <f>#REF!/1000</f>
        <v>#REF!</v>
      </c>
      <c r="P44" s="451" t="e">
        <f t="shared" si="4"/>
        <v>#REF!</v>
      </c>
      <c r="Q44" s="401" t="e">
        <f>#REF!/1000</f>
        <v>#REF!</v>
      </c>
      <c r="R44" s="399" t="e">
        <f>#REF!/1000</f>
        <v>#REF!</v>
      </c>
      <c r="S44" s="451" t="e">
        <f t="shared" si="5"/>
        <v>#REF!</v>
      </c>
      <c r="T44" s="398" t="e">
        <f>#REF!/1000</f>
        <v>#REF!</v>
      </c>
      <c r="U44" s="399" t="e">
        <f>#REF!/1000</f>
        <v>#REF!</v>
      </c>
      <c r="V44" s="451" t="e">
        <f t="shared" si="6"/>
        <v>#REF!</v>
      </c>
      <c r="W44" s="401" t="e">
        <f>#REF!/1000</f>
        <v>#REF!</v>
      </c>
      <c r="X44" s="399" t="e">
        <f>#REF!/1000</f>
        <v>#REF!</v>
      </c>
      <c r="Y44" s="451" t="e">
        <f t="shared" si="7"/>
        <v>#REF!</v>
      </c>
      <c r="Z44" s="398" t="e">
        <f>#REF!/1000</f>
        <v>#REF!</v>
      </c>
      <c r="AA44" s="399" t="e">
        <f>#REF!/1000</f>
        <v>#REF!</v>
      </c>
      <c r="AB44" s="451">
        <f t="shared" si="9"/>
        <v>0</v>
      </c>
      <c r="AC44" s="401" t="e">
        <f>#REF!/1000</f>
        <v>#REF!</v>
      </c>
      <c r="AD44" s="399" t="e">
        <f>#REF!/1000</f>
        <v>#REF!</v>
      </c>
      <c r="AE44" s="451" t="e">
        <f t="shared" si="8"/>
        <v>#REF!</v>
      </c>
      <c r="AG44" s="450"/>
      <c r="AH44" s="450"/>
    </row>
    <row r="45" spans="1:34">
      <c r="A45" s="292" t="s">
        <v>613</v>
      </c>
      <c r="B45" s="398" t="e">
        <f t="shared" si="10"/>
        <v>#REF!</v>
      </c>
      <c r="C45" s="399" t="e">
        <f t="shared" si="11"/>
        <v>#REF!</v>
      </c>
      <c r="D45" s="451" t="e">
        <f t="shared" si="0"/>
        <v>#REF!</v>
      </c>
      <c r="E45" s="401" t="e">
        <f>#REF!/1000</f>
        <v>#REF!</v>
      </c>
      <c r="F45" s="399" t="e">
        <f>#REF!/1000</f>
        <v>#REF!</v>
      </c>
      <c r="G45" s="451" t="e">
        <f t="shared" si="1"/>
        <v>#REF!</v>
      </c>
      <c r="H45" s="398" t="e">
        <f>#REF!/1000</f>
        <v>#REF!</v>
      </c>
      <c r="I45" s="399" t="e">
        <f>#REF!/1000</f>
        <v>#REF!</v>
      </c>
      <c r="J45" s="451" t="e">
        <f t="shared" si="2"/>
        <v>#REF!</v>
      </c>
      <c r="K45" s="401" t="e">
        <f>#REF!/1000</f>
        <v>#REF!</v>
      </c>
      <c r="L45" s="399" t="e">
        <f>#REF!/1000</f>
        <v>#REF!</v>
      </c>
      <c r="M45" s="451" t="e">
        <f t="shared" si="3"/>
        <v>#REF!</v>
      </c>
      <c r="N45" s="398" t="e">
        <f>#REF!/1000</f>
        <v>#REF!</v>
      </c>
      <c r="O45" s="399" t="e">
        <f>#REF!/1000</f>
        <v>#REF!</v>
      </c>
      <c r="P45" s="451" t="e">
        <f t="shared" si="4"/>
        <v>#REF!</v>
      </c>
      <c r="Q45" s="401" t="e">
        <f>#REF!/1000</f>
        <v>#REF!</v>
      </c>
      <c r="R45" s="399" t="e">
        <f>#REF!/1000</f>
        <v>#REF!</v>
      </c>
      <c r="S45" s="451" t="e">
        <f t="shared" si="5"/>
        <v>#REF!</v>
      </c>
      <c r="T45" s="398" t="e">
        <f>#REF!/1000</f>
        <v>#REF!</v>
      </c>
      <c r="U45" s="399" t="e">
        <f>#REF!/1000</f>
        <v>#REF!</v>
      </c>
      <c r="V45" s="451" t="e">
        <f t="shared" si="6"/>
        <v>#REF!</v>
      </c>
      <c r="W45" s="401" t="e">
        <f>#REF!/1000</f>
        <v>#REF!</v>
      </c>
      <c r="X45" s="399" t="e">
        <f>#REF!/1000</f>
        <v>#REF!</v>
      </c>
      <c r="Y45" s="451" t="e">
        <f t="shared" si="7"/>
        <v>#REF!</v>
      </c>
      <c r="Z45" s="398" t="e">
        <f>#REF!/1000</f>
        <v>#REF!</v>
      </c>
      <c r="AA45" s="399" t="e">
        <f>#REF!/1000</f>
        <v>#REF!</v>
      </c>
      <c r="AB45" s="451">
        <f t="shared" si="9"/>
        <v>0</v>
      </c>
      <c r="AC45" s="401" t="e">
        <f>#REF!/1000</f>
        <v>#REF!</v>
      </c>
      <c r="AD45" s="399" t="e">
        <f>#REF!/1000</f>
        <v>#REF!</v>
      </c>
      <c r="AE45" s="451" t="e">
        <f t="shared" si="8"/>
        <v>#REF!</v>
      </c>
      <c r="AG45" s="450"/>
      <c r="AH45" s="450"/>
    </row>
    <row r="46" spans="1:34">
      <c r="A46" s="402" t="s">
        <v>614</v>
      </c>
      <c r="B46" s="403" t="e">
        <f t="shared" si="10"/>
        <v>#REF!</v>
      </c>
      <c r="C46" s="404" t="e">
        <f t="shared" si="11"/>
        <v>#REF!</v>
      </c>
      <c r="D46" s="452" t="e">
        <f t="shared" si="0"/>
        <v>#REF!</v>
      </c>
      <c r="E46" s="406" t="e">
        <f>#REF!/1000</f>
        <v>#REF!</v>
      </c>
      <c r="F46" s="404" t="e">
        <f>#REF!/1000</f>
        <v>#REF!</v>
      </c>
      <c r="G46" s="452" t="e">
        <f t="shared" si="1"/>
        <v>#REF!</v>
      </c>
      <c r="H46" s="403" t="e">
        <f>#REF!/1000</f>
        <v>#REF!</v>
      </c>
      <c r="I46" s="404" t="e">
        <f>#REF!/1000</f>
        <v>#REF!</v>
      </c>
      <c r="J46" s="452" t="e">
        <f t="shared" si="2"/>
        <v>#REF!</v>
      </c>
      <c r="K46" s="406" t="e">
        <f>#REF!/1000</f>
        <v>#REF!</v>
      </c>
      <c r="L46" s="404" t="e">
        <f>#REF!/1000</f>
        <v>#REF!</v>
      </c>
      <c r="M46" s="452" t="e">
        <f t="shared" si="3"/>
        <v>#REF!</v>
      </c>
      <c r="N46" s="403" t="e">
        <f>#REF!/1000</f>
        <v>#REF!</v>
      </c>
      <c r="O46" s="404" t="e">
        <f>#REF!/1000</f>
        <v>#REF!</v>
      </c>
      <c r="P46" s="452" t="e">
        <f t="shared" si="4"/>
        <v>#REF!</v>
      </c>
      <c r="Q46" s="406" t="e">
        <f>#REF!/1000</f>
        <v>#REF!</v>
      </c>
      <c r="R46" s="404" t="e">
        <f>#REF!/1000</f>
        <v>#REF!</v>
      </c>
      <c r="S46" s="452" t="e">
        <f t="shared" si="5"/>
        <v>#REF!</v>
      </c>
      <c r="T46" s="403" t="e">
        <f>#REF!/1000</f>
        <v>#REF!</v>
      </c>
      <c r="U46" s="404" t="e">
        <f>#REF!/1000</f>
        <v>#REF!</v>
      </c>
      <c r="V46" s="452" t="e">
        <f t="shared" si="6"/>
        <v>#REF!</v>
      </c>
      <c r="W46" s="406" t="e">
        <f>#REF!/1000</f>
        <v>#REF!</v>
      </c>
      <c r="X46" s="404" t="e">
        <f>#REF!/1000</f>
        <v>#REF!</v>
      </c>
      <c r="Y46" s="452" t="e">
        <f t="shared" si="7"/>
        <v>#REF!</v>
      </c>
      <c r="Z46" s="403" t="e">
        <f>#REF!/1000</f>
        <v>#REF!</v>
      </c>
      <c r="AA46" s="404" t="e">
        <f>#REF!/1000</f>
        <v>#REF!</v>
      </c>
      <c r="AB46" s="451">
        <f t="shared" si="9"/>
        <v>0</v>
      </c>
      <c r="AC46" s="406" t="e">
        <f>#REF!/1000</f>
        <v>#REF!</v>
      </c>
      <c r="AD46" s="404" t="e">
        <f>#REF!/1000</f>
        <v>#REF!</v>
      </c>
      <c r="AE46" s="452" t="e">
        <f t="shared" si="8"/>
        <v>#REF!</v>
      </c>
      <c r="AG46" s="450"/>
      <c r="AH46" s="450"/>
    </row>
    <row r="47" spans="1:34">
      <c r="A47" s="292" t="s">
        <v>615</v>
      </c>
      <c r="B47" s="407" t="e">
        <f t="shared" si="10"/>
        <v>#REF!</v>
      </c>
      <c r="C47" s="399" t="e">
        <f t="shared" si="11"/>
        <v>#REF!</v>
      </c>
      <c r="D47" s="451" t="e">
        <f t="shared" si="0"/>
        <v>#REF!</v>
      </c>
      <c r="E47" s="407" t="e">
        <f>#REF!/1000</f>
        <v>#REF!</v>
      </c>
      <c r="F47" s="399" t="e">
        <f>#REF!/1000</f>
        <v>#REF!</v>
      </c>
      <c r="G47" s="451" t="e">
        <f t="shared" si="1"/>
        <v>#REF!</v>
      </c>
      <c r="H47" s="407" t="e">
        <f>#REF!/1000</f>
        <v>#REF!</v>
      </c>
      <c r="I47" s="399" t="e">
        <f>#REF!/1000</f>
        <v>#REF!</v>
      </c>
      <c r="J47" s="451" t="e">
        <f t="shared" si="2"/>
        <v>#REF!</v>
      </c>
      <c r="K47" s="407" t="e">
        <f>#REF!/1000</f>
        <v>#REF!</v>
      </c>
      <c r="L47" s="399" t="e">
        <f>#REF!/1000</f>
        <v>#REF!</v>
      </c>
      <c r="M47" s="451" t="e">
        <f t="shared" si="3"/>
        <v>#REF!</v>
      </c>
      <c r="N47" s="407" t="e">
        <f>#REF!/1000</f>
        <v>#REF!</v>
      </c>
      <c r="O47" s="399" t="e">
        <f>#REF!/1000</f>
        <v>#REF!</v>
      </c>
      <c r="P47" s="451" t="e">
        <f t="shared" si="4"/>
        <v>#REF!</v>
      </c>
      <c r="Q47" s="407" t="e">
        <f>#REF!/1000</f>
        <v>#REF!</v>
      </c>
      <c r="R47" s="399" t="e">
        <f>#REF!/1000</f>
        <v>#REF!</v>
      </c>
      <c r="S47" s="451" t="e">
        <f t="shared" si="5"/>
        <v>#REF!</v>
      </c>
      <c r="T47" s="407" t="e">
        <f>#REF!/1000</f>
        <v>#REF!</v>
      </c>
      <c r="U47" s="399" t="e">
        <f>#REF!/1000</f>
        <v>#REF!</v>
      </c>
      <c r="V47" s="451" t="e">
        <f t="shared" si="6"/>
        <v>#REF!</v>
      </c>
      <c r="W47" s="407" t="e">
        <f>#REF!/1000</f>
        <v>#REF!</v>
      </c>
      <c r="X47" s="399" t="e">
        <f>#REF!/1000</f>
        <v>#REF!</v>
      </c>
      <c r="Y47" s="451" t="e">
        <f t="shared" si="7"/>
        <v>#REF!</v>
      </c>
      <c r="Z47" s="407" t="e">
        <f>#REF!/1000</f>
        <v>#REF!</v>
      </c>
      <c r="AA47" s="399" t="e">
        <f>#REF!/1000</f>
        <v>#REF!</v>
      </c>
      <c r="AB47" s="449">
        <f t="shared" si="9"/>
        <v>0</v>
      </c>
      <c r="AC47" s="407" t="e">
        <f>#REF!/1000</f>
        <v>#REF!</v>
      </c>
      <c r="AD47" s="399" t="e">
        <f>#REF!/1000</f>
        <v>#REF!</v>
      </c>
      <c r="AE47" s="451" t="e">
        <f t="shared" si="8"/>
        <v>#REF!</v>
      </c>
      <c r="AG47" s="450"/>
      <c r="AH47" s="450"/>
    </row>
    <row r="48" spans="1:34">
      <c r="A48" s="292" t="s">
        <v>616</v>
      </c>
      <c r="B48" s="407" t="e">
        <f t="shared" si="10"/>
        <v>#REF!</v>
      </c>
      <c r="C48" s="399" t="e">
        <f t="shared" si="11"/>
        <v>#REF!</v>
      </c>
      <c r="D48" s="451" t="e">
        <f t="shared" si="0"/>
        <v>#REF!</v>
      </c>
      <c r="E48" s="407" t="e">
        <f>#REF!/1000</f>
        <v>#REF!</v>
      </c>
      <c r="F48" s="399" t="e">
        <f>#REF!/1000</f>
        <v>#REF!</v>
      </c>
      <c r="G48" s="451" t="e">
        <f t="shared" si="1"/>
        <v>#REF!</v>
      </c>
      <c r="H48" s="407" t="e">
        <f>#REF!/1000</f>
        <v>#REF!</v>
      </c>
      <c r="I48" s="399" t="e">
        <f>#REF!/1000</f>
        <v>#REF!</v>
      </c>
      <c r="J48" s="451" t="e">
        <f t="shared" si="2"/>
        <v>#REF!</v>
      </c>
      <c r="K48" s="407" t="e">
        <f>#REF!/1000</f>
        <v>#REF!</v>
      </c>
      <c r="L48" s="399" t="e">
        <f>#REF!/1000</f>
        <v>#REF!</v>
      </c>
      <c r="M48" s="451" t="e">
        <f t="shared" si="3"/>
        <v>#REF!</v>
      </c>
      <c r="N48" s="407" t="e">
        <f>#REF!/1000</f>
        <v>#REF!</v>
      </c>
      <c r="O48" s="399" t="e">
        <f>#REF!/1000</f>
        <v>#REF!</v>
      </c>
      <c r="P48" s="451" t="e">
        <f t="shared" si="4"/>
        <v>#REF!</v>
      </c>
      <c r="Q48" s="407" t="e">
        <f>#REF!/1000</f>
        <v>#REF!</v>
      </c>
      <c r="R48" s="399" t="e">
        <f>#REF!/1000</f>
        <v>#REF!</v>
      </c>
      <c r="S48" s="451" t="e">
        <f t="shared" si="5"/>
        <v>#REF!</v>
      </c>
      <c r="T48" s="407" t="e">
        <f>#REF!/1000</f>
        <v>#REF!</v>
      </c>
      <c r="U48" s="399" t="e">
        <f>#REF!/1000</f>
        <v>#REF!</v>
      </c>
      <c r="V48" s="451" t="e">
        <f t="shared" si="6"/>
        <v>#REF!</v>
      </c>
      <c r="W48" s="407" t="e">
        <f>#REF!/1000</f>
        <v>#REF!</v>
      </c>
      <c r="X48" s="399" t="e">
        <f>#REF!/1000</f>
        <v>#REF!</v>
      </c>
      <c r="Y48" s="451" t="e">
        <f t="shared" si="7"/>
        <v>#REF!</v>
      </c>
      <c r="Z48" s="407" t="e">
        <f>#REF!/1000</f>
        <v>#REF!</v>
      </c>
      <c r="AA48" s="399" t="e">
        <f>#REF!/1000</f>
        <v>#REF!</v>
      </c>
      <c r="AB48" s="451">
        <f t="shared" si="9"/>
        <v>0</v>
      </c>
      <c r="AC48" s="407" t="e">
        <f>#REF!/1000</f>
        <v>#REF!</v>
      </c>
      <c r="AD48" s="399" t="e">
        <f>#REF!/1000</f>
        <v>#REF!</v>
      </c>
      <c r="AE48" s="451" t="e">
        <f t="shared" si="8"/>
        <v>#REF!</v>
      </c>
      <c r="AG48" s="450"/>
      <c r="AH48" s="450"/>
    </row>
    <row r="49" spans="1:34">
      <c r="A49" s="292" t="s">
        <v>617</v>
      </c>
      <c r="B49" s="407" t="e">
        <f t="shared" si="10"/>
        <v>#REF!</v>
      </c>
      <c r="C49" s="399" t="e">
        <f t="shared" si="11"/>
        <v>#REF!</v>
      </c>
      <c r="D49" s="451" t="e">
        <f t="shared" si="0"/>
        <v>#REF!</v>
      </c>
      <c r="E49" s="407" t="e">
        <f>#REF!/1000</f>
        <v>#REF!</v>
      </c>
      <c r="F49" s="399" t="e">
        <f>#REF!/1000</f>
        <v>#REF!</v>
      </c>
      <c r="G49" s="451" t="e">
        <f t="shared" si="1"/>
        <v>#REF!</v>
      </c>
      <c r="H49" s="407" t="e">
        <f>#REF!/1000</f>
        <v>#REF!</v>
      </c>
      <c r="I49" s="399" t="e">
        <f>#REF!/1000</f>
        <v>#REF!</v>
      </c>
      <c r="J49" s="451" t="e">
        <f t="shared" si="2"/>
        <v>#REF!</v>
      </c>
      <c r="K49" s="407" t="e">
        <f>#REF!/1000</f>
        <v>#REF!</v>
      </c>
      <c r="L49" s="399" t="e">
        <f>#REF!/1000</f>
        <v>#REF!</v>
      </c>
      <c r="M49" s="451" t="e">
        <f t="shared" si="3"/>
        <v>#REF!</v>
      </c>
      <c r="N49" s="407" t="e">
        <f>#REF!/1000</f>
        <v>#REF!</v>
      </c>
      <c r="O49" s="399" t="e">
        <f>#REF!/1000</f>
        <v>#REF!</v>
      </c>
      <c r="P49" s="451" t="e">
        <f t="shared" si="4"/>
        <v>#REF!</v>
      </c>
      <c r="Q49" s="407" t="e">
        <f>#REF!/1000</f>
        <v>#REF!</v>
      </c>
      <c r="R49" s="399" t="e">
        <f>#REF!/1000</f>
        <v>#REF!</v>
      </c>
      <c r="S49" s="451" t="e">
        <f t="shared" si="5"/>
        <v>#REF!</v>
      </c>
      <c r="T49" s="407" t="e">
        <f>#REF!/1000</f>
        <v>#REF!</v>
      </c>
      <c r="U49" s="399" t="e">
        <f>#REF!/1000</f>
        <v>#REF!</v>
      </c>
      <c r="V49" s="451" t="e">
        <f t="shared" si="6"/>
        <v>#REF!</v>
      </c>
      <c r="W49" s="407" t="e">
        <f>#REF!/1000</f>
        <v>#REF!</v>
      </c>
      <c r="X49" s="399" t="e">
        <f>#REF!/1000</f>
        <v>#REF!</v>
      </c>
      <c r="Y49" s="451" t="e">
        <f t="shared" si="7"/>
        <v>#REF!</v>
      </c>
      <c r="Z49" s="407" t="e">
        <f>#REF!/1000</f>
        <v>#REF!</v>
      </c>
      <c r="AA49" s="399" t="e">
        <f>#REF!/1000</f>
        <v>#REF!</v>
      </c>
      <c r="AB49" s="451">
        <f t="shared" si="9"/>
        <v>0</v>
      </c>
      <c r="AC49" s="407" t="e">
        <f>#REF!/1000</f>
        <v>#REF!</v>
      </c>
      <c r="AD49" s="399" t="e">
        <f>#REF!/1000</f>
        <v>#REF!</v>
      </c>
      <c r="AE49" s="451" t="e">
        <f t="shared" si="8"/>
        <v>#REF!</v>
      </c>
      <c r="AG49" s="450"/>
      <c r="AH49" s="450"/>
    </row>
    <row r="50" spans="1:34">
      <c r="A50" s="292" t="s">
        <v>618</v>
      </c>
      <c r="B50" s="407" t="e">
        <f t="shared" si="10"/>
        <v>#REF!</v>
      </c>
      <c r="C50" s="399" t="e">
        <f t="shared" si="11"/>
        <v>#REF!</v>
      </c>
      <c r="D50" s="451" t="e">
        <f t="shared" si="0"/>
        <v>#REF!</v>
      </c>
      <c r="E50" s="407" t="e">
        <f>#REF!/1000</f>
        <v>#REF!</v>
      </c>
      <c r="F50" s="399" t="e">
        <f>#REF!/1000</f>
        <v>#REF!</v>
      </c>
      <c r="G50" s="451" t="e">
        <f t="shared" si="1"/>
        <v>#REF!</v>
      </c>
      <c r="H50" s="407" t="e">
        <f>#REF!/1000</f>
        <v>#REF!</v>
      </c>
      <c r="I50" s="399" t="e">
        <f>#REF!/1000</f>
        <v>#REF!</v>
      </c>
      <c r="J50" s="451" t="e">
        <f t="shared" si="2"/>
        <v>#REF!</v>
      </c>
      <c r="K50" s="407" t="e">
        <f>#REF!/1000</f>
        <v>#REF!</v>
      </c>
      <c r="L50" s="399" t="e">
        <f>#REF!/1000</f>
        <v>#REF!</v>
      </c>
      <c r="M50" s="451" t="e">
        <f t="shared" si="3"/>
        <v>#REF!</v>
      </c>
      <c r="N50" s="407" t="e">
        <f>#REF!/1000</f>
        <v>#REF!</v>
      </c>
      <c r="O50" s="399" t="e">
        <f>#REF!/1000</f>
        <v>#REF!</v>
      </c>
      <c r="P50" s="451" t="e">
        <f t="shared" si="4"/>
        <v>#REF!</v>
      </c>
      <c r="Q50" s="407" t="e">
        <f>#REF!/1000</f>
        <v>#REF!</v>
      </c>
      <c r="R50" s="399" t="e">
        <f>#REF!/1000</f>
        <v>#REF!</v>
      </c>
      <c r="S50" s="451" t="e">
        <f t="shared" si="5"/>
        <v>#REF!</v>
      </c>
      <c r="T50" s="407" t="e">
        <f>#REF!/1000</f>
        <v>#REF!</v>
      </c>
      <c r="U50" s="399" t="e">
        <f>#REF!/1000</f>
        <v>#REF!</v>
      </c>
      <c r="V50" s="451" t="e">
        <f t="shared" si="6"/>
        <v>#REF!</v>
      </c>
      <c r="W50" s="407" t="e">
        <f>#REF!/1000</f>
        <v>#REF!</v>
      </c>
      <c r="X50" s="399" t="e">
        <f>#REF!/1000</f>
        <v>#REF!</v>
      </c>
      <c r="Y50" s="451" t="e">
        <f t="shared" si="7"/>
        <v>#REF!</v>
      </c>
      <c r="Z50" s="407" t="e">
        <f>#REF!/1000</f>
        <v>#REF!</v>
      </c>
      <c r="AA50" s="399" t="e">
        <f>#REF!/1000</f>
        <v>#REF!</v>
      </c>
      <c r="AB50" s="451">
        <f t="shared" si="9"/>
        <v>0</v>
      </c>
      <c r="AC50" s="407" t="e">
        <f>#REF!/1000</f>
        <v>#REF!</v>
      </c>
      <c r="AD50" s="399" t="e">
        <f>#REF!/1000</f>
        <v>#REF!</v>
      </c>
      <c r="AE50" s="451" t="e">
        <f t="shared" si="8"/>
        <v>#REF!</v>
      </c>
      <c r="AG50" s="450"/>
      <c r="AH50" s="450"/>
    </row>
    <row r="51" spans="1:34">
      <c r="A51" s="402" t="s">
        <v>619</v>
      </c>
      <c r="B51" s="407" t="e">
        <f t="shared" si="10"/>
        <v>#REF!</v>
      </c>
      <c r="C51" s="399" t="e">
        <f t="shared" si="11"/>
        <v>#REF!</v>
      </c>
      <c r="D51" s="451" t="e">
        <f t="shared" si="0"/>
        <v>#REF!</v>
      </c>
      <c r="E51" s="407" t="e">
        <f>#REF!/1000</f>
        <v>#REF!</v>
      </c>
      <c r="F51" s="399" t="e">
        <f>#REF!/1000</f>
        <v>#REF!</v>
      </c>
      <c r="G51" s="451" t="e">
        <f t="shared" si="1"/>
        <v>#REF!</v>
      </c>
      <c r="H51" s="407" t="e">
        <f>#REF!/1000</f>
        <v>#REF!</v>
      </c>
      <c r="I51" s="399" t="e">
        <f>#REF!/1000</f>
        <v>#REF!</v>
      </c>
      <c r="J51" s="451" t="e">
        <f t="shared" si="2"/>
        <v>#REF!</v>
      </c>
      <c r="K51" s="407" t="e">
        <f>#REF!/1000</f>
        <v>#REF!</v>
      </c>
      <c r="L51" s="399" t="e">
        <f>#REF!/1000</f>
        <v>#REF!</v>
      </c>
      <c r="M51" s="451" t="e">
        <f t="shared" si="3"/>
        <v>#REF!</v>
      </c>
      <c r="N51" s="407" t="e">
        <f>#REF!/1000</f>
        <v>#REF!</v>
      </c>
      <c r="O51" s="399" t="e">
        <f>#REF!/1000</f>
        <v>#REF!</v>
      </c>
      <c r="P51" s="451" t="e">
        <f t="shared" si="4"/>
        <v>#REF!</v>
      </c>
      <c r="Q51" s="407" t="e">
        <f>#REF!/1000</f>
        <v>#REF!</v>
      </c>
      <c r="R51" s="399" t="e">
        <f>#REF!/1000</f>
        <v>#REF!</v>
      </c>
      <c r="S51" s="451" t="e">
        <f t="shared" si="5"/>
        <v>#REF!</v>
      </c>
      <c r="T51" s="407" t="e">
        <f>#REF!/1000</f>
        <v>#REF!</v>
      </c>
      <c r="U51" s="399" t="e">
        <f>#REF!/1000</f>
        <v>#REF!</v>
      </c>
      <c r="V51" s="451" t="e">
        <f t="shared" si="6"/>
        <v>#REF!</v>
      </c>
      <c r="W51" s="407" t="e">
        <f>#REF!/1000</f>
        <v>#REF!</v>
      </c>
      <c r="X51" s="399" t="e">
        <f>#REF!/1000</f>
        <v>#REF!</v>
      </c>
      <c r="Y51" s="451" t="e">
        <f t="shared" si="7"/>
        <v>#REF!</v>
      </c>
      <c r="Z51" s="407" t="e">
        <f>#REF!/1000</f>
        <v>#REF!</v>
      </c>
      <c r="AA51" s="399" t="e">
        <f>#REF!/1000</f>
        <v>#REF!</v>
      </c>
      <c r="AB51" s="451">
        <f t="shared" si="9"/>
        <v>0</v>
      </c>
      <c r="AC51" s="407" t="e">
        <f>#REF!/1000</f>
        <v>#REF!</v>
      </c>
      <c r="AD51" s="399" t="e">
        <f>#REF!/1000</f>
        <v>#REF!</v>
      </c>
      <c r="AE51" s="451" t="e">
        <f t="shared" si="8"/>
        <v>#REF!</v>
      </c>
      <c r="AG51" s="450"/>
      <c r="AH51" s="450"/>
    </row>
    <row r="52" spans="1:34">
      <c r="A52" s="292" t="s">
        <v>620</v>
      </c>
      <c r="B52" s="394" t="e">
        <f t="shared" si="10"/>
        <v>#REF!</v>
      </c>
      <c r="C52" s="395" t="e">
        <f t="shared" si="11"/>
        <v>#REF!</v>
      </c>
      <c r="D52" s="449" t="e">
        <f t="shared" si="0"/>
        <v>#REF!</v>
      </c>
      <c r="E52" s="397" t="e">
        <f>#REF!/1000</f>
        <v>#REF!</v>
      </c>
      <c r="F52" s="395" t="e">
        <f>#REF!/1000</f>
        <v>#REF!</v>
      </c>
      <c r="G52" s="449" t="e">
        <f t="shared" si="1"/>
        <v>#REF!</v>
      </c>
      <c r="H52" s="394" t="e">
        <f>#REF!/1000</f>
        <v>#REF!</v>
      </c>
      <c r="I52" s="395" t="e">
        <f>#REF!/1000</f>
        <v>#REF!</v>
      </c>
      <c r="J52" s="449" t="e">
        <f t="shared" si="2"/>
        <v>#REF!</v>
      </c>
      <c r="K52" s="397" t="e">
        <f>#REF!/1000</f>
        <v>#REF!</v>
      </c>
      <c r="L52" s="395" t="e">
        <f>#REF!/1000</f>
        <v>#REF!</v>
      </c>
      <c r="M52" s="449" t="e">
        <f t="shared" si="3"/>
        <v>#REF!</v>
      </c>
      <c r="N52" s="394" t="e">
        <f>#REF!/1000</f>
        <v>#REF!</v>
      </c>
      <c r="O52" s="395" t="e">
        <f>#REF!/1000</f>
        <v>#REF!</v>
      </c>
      <c r="P52" s="449" t="e">
        <f t="shared" si="4"/>
        <v>#REF!</v>
      </c>
      <c r="Q52" s="397" t="e">
        <f>#REF!/1000</f>
        <v>#REF!</v>
      </c>
      <c r="R52" s="395" t="e">
        <f>#REF!/1000</f>
        <v>#REF!</v>
      </c>
      <c r="S52" s="449" t="e">
        <f t="shared" si="5"/>
        <v>#REF!</v>
      </c>
      <c r="T52" s="394" t="e">
        <f>#REF!/1000</f>
        <v>#REF!</v>
      </c>
      <c r="U52" s="395" t="e">
        <f>#REF!/1000</f>
        <v>#REF!</v>
      </c>
      <c r="V52" s="449" t="e">
        <f t="shared" si="6"/>
        <v>#REF!</v>
      </c>
      <c r="W52" s="397" t="e">
        <f>#REF!/1000</f>
        <v>#REF!</v>
      </c>
      <c r="X52" s="395" t="e">
        <f>#REF!/1000</f>
        <v>#REF!</v>
      </c>
      <c r="Y52" s="449" t="e">
        <f t="shared" si="7"/>
        <v>#REF!</v>
      </c>
      <c r="Z52" s="394" t="e">
        <f>#REF!/1000</f>
        <v>#REF!</v>
      </c>
      <c r="AA52" s="395" t="e">
        <f>#REF!/1000</f>
        <v>#REF!</v>
      </c>
      <c r="AB52" s="449">
        <f t="shared" si="9"/>
        <v>0</v>
      </c>
      <c r="AC52" s="397" t="e">
        <f>#REF!/1000</f>
        <v>#REF!</v>
      </c>
      <c r="AD52" s="395" t="e">
        <f>#REF!/1000</f>
        <v>#REF!</v>
      </c>
      <c r="AE52" s="449" t="e">
        <f t="shared" si="8"/>
        <v>#REF!</v>
      </c>
      <c r="AG52" s="450"/>
      <c r="AH52" s="450"/>
    </row>
    <row r="53" spans="1:34">
      <c r="A53" s="292" t="s">
        <v>621</v>
      </c>
      <c r="B53" s="398" t="e">
        <f t="shared" si="10"/>
        <v>#REF!</v>
      </c>
      <c r="C53" s="399" t="e">
        <f t="shared" si="11"/>
        <v>#REF!</v>
      </c>
      <c r="D53" s="451" t="e">
        <f t="shared" si="0"/>
        <v>#REF!</v>
      </c>
      <c r="E53" s="401" t="e">
        <f>#REF!/1000</f>
        <v>#REF!</v>
      </c>
      <c r="F53" s="399" t="e">
        <f>#REF!/1000</f>
        <v>#REF!</v>
      </c>
      <c r="G53" s="451" t="e">
        <f t="shared" si="1"/>
        <v>#REF!</v>
      </c>
      <c r="H53" s="398" t="e">
        <f>#REF!/1000</f>
        <v>#REF!</v>
      </c>
      <c r="I53" s="399" t="e">
        <f>#REF!/1000</f>
        <v>#REF!</v>
      </c>
      <c r="J53" s="451" t="e">
        <f t="shared" si="2"/>
        <v>#REF!</v>
      </c>
      <c r="K53" s="401" t="e">
        <f>#REF!/1000</f>
        <v>#REF!</v>
      </c>
      <c r="L53" s="399" t="e">
        <f>#REF!/1000</f>
        <v>#REF!</v>
      </c>
      <c r="M53" s="451" t="e">
        <f t="shared" si="3"/>
        <v>#REF!</v>
      </c>
      <c r="N53" s="398" t="e">
        <f>#REF!/1000</f>
        <v>#REF!</v>
      </c>
      <c r="O53" s="399" t="e">
        <f>#REF!/1000</f>
        <v>#REF!</v>
      </c>
      <c r="P53" s="451" t="e">
        <f t="shared" si="4"/>
        <v>#REF!</v>
      </c>
      <c r="Q53" s="401" t="e">
        <f>#REF!/1000</f>
        <v>#REF!</v>
      </c>
      <c r="R53" s="399" t="e">
        <f>#REF!/1000</f>
        <v>#REF!</v>
      </c>
      <c r="S53" s="451" t="e">
        <f t="shared" si="5"/>
        <v>#REF!</v>
      </c>
      <c r="T53" s="398" t="e">
        <f>#REF!/1000</f>
        <v>#REF!</v>
      </c>
      <c r="U53" s="399" t="e">
        <f>#REF!/1000</f>
        <v>#REF!</v>
      </c>
      <c r="V53" s="451" t="e">
        <f t="shared" si="6"/>
        <v>#REF!</v>
      </c>
      <c r="W53" s="401" t="e">
        <f>#REF!/1000</f>
        <v>#REF!</v>
      </c>
      <c r="X53" s="399" t="e">
        <f>#REF!/1000</f>
        <v>#REF!</v>
      </c>
      <c r="Y53" s="451" t="e">
        <f t="shared" si="7"/>
        <v>#REF!</v>
      </c>
      <c r="Z53" s="398" t="e">
        <f>#REF!/1000</f>
        <v>#REF!</v>
      </c>
      <c r="AA53" s="399" t="e">
        <f>#REF!/1000</f>
        <v>#REF!</v>
      </c>
      <c r="AB53" s="451">
        <f t="shared" si="9"/>
        <v>0</v>
      </c>
      <c r="AC53" s="401" t="e">
        <f>#REF!/1000</f>
        <v>#REF!</v>
      </c>
      <c r="AD53" s="399" t="e">
        <f>#REF!/1000</f>
        <v>#REF!</v>
      </c>
      <c r="AE53" s="451" t="e">
        <f t="shared" si="8"/>
        <v>#REF!</v>
      </c>
      <c r="AG53" s="450"/>
      <c r="AH53" s="450"/>
    </row>
    <row r="54" spans="1:34">
      <c r="A54" s="292" t="s">
        <v>622</v>
      </c>
      <c r="B54" s="398" t="e">
        <f t="shared" si="10"/>
        <v>#REF!</v>
      </c>
      <c r="C54" s="399" t="e">
        <f t="shared" si="11"/>
        <v>#REF!</v>
      </c>
      <c r="D54" s="451" t="e">
        <f t="shared" si="0"/>
        <v>#REF!</v>
      </c>
      <c r="E54" s="401" t="e">
        <f>#REF!/1000</f>
        <v>#REF!</v>
      </c>
      <c r="F54" s="399" t="e">
        <f>#REF!/1000</f>
        <v>#REF!</v>
      </c>
      <c r="G54" s="451" t="e">
        <f t="shared" si="1"/>
        <v>#REF!</v>
      </c>
      <c r="H54" s="398" t="e">
        <f>#REF!/1000</f>
        <v>#REF!</v>
      </c>
      <c r="I54" s="399" t="e">
        <f>#REF!/1000</f>
        <v>#REF!</v>
      </c>
      <c r="J54" s="451" t="e">
        <f t="shared" si="2"/>
        <v>#REF!</v>
      </c>
      <c r="K54" s="401" t="e">
        <f>#REF!/1000</f>
        <v>#REF!</v>
      </c>
      <c r="L54" s="399" t="e">
        <f>#REF!/1000</f>
        <v>#REF!</v>
      </c>
      <c r="M54" s="451" t="e">
        <f t="shared" si="3"/>
        <v>#REF!</v>
      </c>
      <c r="N54" s="398" t="e">
        <f>#REF!/1000</f>
        <v>#REF!</v>
      </c>
      <c r="O54" s="399" t="e">
        <f>#REF!/1000</f>
        <v>#REF!</v>
      </c>
      <c r="P54" s="451" t="e">
        <f t="shared" si="4"/>
        <v>#REF!</v>
      </c>
      <c r="Q54" s="401" t="e">
        <f>#REF!/1000</f>
        <v>#REF!</v>
      </c>
      <c r="R54" s="399" t="e">
        <f>#REF!/1000</f>
        <v>#REF!</v>
      </c>
      <c r="S54" s="451" t="e">
        <f t="shared" si="5"/>
        <v>#REF!</v>
      </c>
      <c r="T54" s="398" t="e">
        <f>#REF!/1000</f>
        <v>#REF!</v>
      </c>
      <c r="U54" s="399" t="e">
        <f>#REF!/1000</f>
        <v>#REF!</v>
      </c>
      <c r="V54" s="451" t="e">
        <f t="shared" si="6"/>
        <v>#REF!</v>
      </c>
      <c r="W54" s="401" t="e">
        <f>#REF!/1000</f>
        <v>#REF!</v>
      </c>
      <c r="X54" s="399" t="e">
        <f>#REF!/1000</f>
        <v>#REF!</v>
      </c>
      <c r="Y54" s="451" t="e">
        <f t="shared" si="7"/>
        <v>#REF!</v>
      </c>
      <c r="Z54" s="398" t="e">
        <f>#REF!/1000</f>
        <v>#REF!</v>
      </c>
      <c r="AA54" s="399" t="e">
        <f>#REF!/1000</f>
        <v>#REF!</v>
      </c>
      <c r="AB54" s="451">
        <f t="shared" si="9"/>
        <v>0</v>
      </c>
      <c r="AC54" s="401" t="e">
        <f>#REF!/1000</f>
        <v>#REF!</v>
      </c>
      <c r="AD54" s="399" t="e">
        <f>#REF!/1000</f>
        <v>#REF!</v>
      </c>
      <c r="AE54" s="451" t="e">
        <f t="shared" si="8"/>
        <v>#REF!</v>
      </c>
      <c r="AG54" s="450"/>
      <c r="AH54" s="450"/>
    </row>
    <row r="55" spans="1:34">
      <c r="A55" s="292" t="s">
        <v>623</v>
      </c>
      <c r="B55" s="398" t="e">
        <f t="shared" si="10"/>
        <v>#REF!</v>
      </c>
      <c r="C55" s="399" t="e">
        <f t="shared" si="11"/>
        <v>#REF!</v>
      </c>
      <c r="D55" s="451" t="e">
        <f t="shared" si="0"/>
        <v>#REF!</v>
      </c>
      <c r="E55" s="401" t="e">
        <f>#REF!/1000</f>
        <v>#REF!</v>
      </c>
      <c r="F55" s="399" t="e">
        <f>#REF!/1000</f>
        <v>#REF!</v>
      </c>
      <c r="G55" s="451" t="e">
        <f t="shared" si="1"/>
        <v>#REF!</v>
      </c>
      <c r="H55" s="398" t="e">
        <f>#REF!/1000</f>
        <v>#REF!</v>
      </c>
      <c r="I55" s="399" t="e">
        <f>#REF!/1000</f>
        <v>#REF!</v>
      </c>
      <c r="J55" s="451" t="e">
        <f t="shared" si="2"/>
        <v>#REF!</v>
      </c>
      <c r="K55" s="401" t="e">
        <f>#REF!/1000</f>
        <v>#REF!</v>
      </c>
      <c r="L55" s="399" t="e">
        <f>#REF!/1000</f>
        <v>#REF!</v>
      </c>
      <c r="M55" s="451" t="e">
        <f t="shared" si="3"/>
        <v>#REF!</v>
      </c>
      <c r="N55" s="398" t="e">
        <f>#REF!/1000</f>
        <v>#REF!</v>
      </c>
      <c r="O55" s="399" t="e">
        <f>#REF!/1000</f>
        <v>#REF!</v>
      </c>
      <c r="P55" s="451" t="e">
        <f t="shared" si="4"/>
        <v>#REF!</v>
      </c>
      <c r="Q55" s="401" t="e">
        <f>#REF!/1000</f>
        <v>#REF!</v>
      </c>
      <c r="R55" s="399" t="e">
        <f>#REF!/1000</f>
        <v>#REF!</v>
      </c>
      <c r="S55" s="451" t="e">
        <f t="shared" si="5"/>
        <v>#REF!</v>
      </c>
      <c r="T55" s="398" t="e">
        <f>#REF!/1000</f>
        <v>#REF!</v>
      </c>
      <c r="U55" s="399" t="e">
        <f>#REF!/1000</f>
        <v>#REF!</v>
      </c>
      <c r="V55" s="451" t="e">
        <f t="shared" si="6"/>
        <v>#REF!</v>
      </c>
      <c r="W55" s="401" t="e">
        <f>#REF!/1000</f>
        <v>#REF!</v>
      </c>
      <c r="X55" s="399" t="e">
        <f>#REF!/1000</f>
        <v>#REF!</v>
      </c>
      <c r="Y55" s="451" t="e">
        <f t="shared" si="7"/>
        <v>#REF!</v>
      </c>
      <c r="Z55" s="398" t="e">
        <f>#REF!/1000</f>
        <v>#REF!</v>
      </c>
      <c r="AA55" s="399" t="e">
        <f>#REF!/1000</f>
        <v>#REF!</v>
      </c>
      <c r="AB55" s="451">
        <f t="shared" si="9"/>
        <v>0</v>
      </c>
      <c r="AC55" s="401" t="e">
        <f>#REF!/1000</f>
        <v>#REF!</v>
      </c>
      <c r="AD55" s="399" t="e">
        <f>#REF!/1000</f>
        <v>#REF!</v>
      </c>
      <c r="AE55" s="451" t="e">
        <f t="shared" si="8"/>
        <v>#REF!</v>
      </c>
      <c r="AG55" s="450"/>
      <c r="AH55" s="450"/>
    </row>
    <row r="56" spans="1:34">
      <c r="A56" s="402" t="s">
        <v>624</v>
      </c>
      <c r="B56" s="403" t="e">
        <f t="shared" si="10"/>
        <v>#REF!</v>
      </c>
      <c r="C56" s="404" t="e">
        <f t="shared" si="11"/>
        <v>#REF!</v>
      </c>
      <c r="D56" s="452" t="e">
        <f t="shared" si="0"/>
        <v>#REF!</v>
      </c>
      <c r="E56" s="406" t="e">
        <f>#REF!/1000</f>
        <v>#REF!</v>
      </c>
      <c r="F56" s="404" t="e">
        <f>#REF!/1000</f>
        <v>#REF!</v>
      </c>
      <c r="G56" s="452" t="e">
        <f t="shared" si="1"/>
        <v>#REF!</v>
      </c>
      <c r="H56" s="403" t="e">
        <f>#REF!/1000</f>
        <v>#REF!</v>
      </c>
      <c r="I56" s="404" t="e">
        <f>#REF!/1000</f>
        <v>#REF!</v>
      </c>
      <c r="J56" s="452" t="e">
        <f t="shared" si="2"/>
        <v>#REF!</v>
      </c>
      <c r="K56" s="406" t="e">
        <f>#REF!/1000</f>
        <v>#REF!</v>
      </c>
      <c r="L56" s="404" t="e">
        <f>#REF!/1000</f>
        <v>#REF!</v>
      </c>
      <c r="M56" s="452" t="e">
        <f t="shared" si="3"/>
        <v>#REF!</v>
      </c>
      <c r="N56" s="403" t="e">
        <f>#REF!/1000</f>
        <v>#REF!</v>
      </c>
      <c r="O56" s="404" t="e">
        <f>#REF!/1000</f>
        <v>#REF!</v>
      </c>
      <c r="P56" s="452" t="e">
        <f t="shared" si="4"/>
        <v>#REF!</v>
      </c>
      <c r="Q56" s="406" t="e">
        <f>#REF!/1000</f>
        <v>#REF!</v>
      </c>
      <c r="R56" s="404" t="e">
        <f>#REF!/1000</f>
        <v>#REF!</v>
      </c>
      <c r="S56" s="452" t="e">
        <f t="shared" si="5"/>
        <v>#REF!</v>
      </c>
      <c r="T56" s="403" t="e">
        <f>#REF!/1000</f>
        <v>#REF!</v>
      </c>
      <c r="U56" s="404" t="e">
        <f>#REF!/1000</f>
        <v>#REF!</v>
      </c>
      <c r="V56" s="452" t="e">
        <f t="shared" si="6"/>
        <v>#REF!</v>
      </c>
      <c r="W56" s="406" t="e">
        <f>#REF!/1000</f>
        <v>#REF!</v>
      </c>
      <c r="X56" s="404" t="e">
        <f>#REF!/1000</f>
        <v>#REF!</v>
      </c>
      <c r="Y56" s="452" t="e">
        <f t="shared" si="7"/>
        <v>#REF!</v>
      </c>
      <c r="Z56" s="403" t="e">
        <f>#REF!/1000</f>
        <v>#REF!</v>
      </c>
      <c r="AA56" s="404" t="e">
        <f>#REF!/1000</f>
        <v>#REF!</v>
      </c>
      <c r="AB56" s="452">
        <f t="shared" si="9"/>
        <v>0</v>
      </c>
      <c r="AC56" s="406" t="e">
        <f>#REF!/1000</f>
        <v>#REF!</v>
      </c>
      <c r="AD56" s="404" t="e">
        <f>#REF!/1000</f>
        <v>#REF!</v>
      </c>
      <c r="AE56" s="452" t="e">
        <f t="shared" si="8"/>
        <v>#REF!</v>
      </c>
      <c r="AG56" s="450"/>
      <c r="AH56" s="450"/>
    </row>
    <row r="57" spans="1:34" ht="21.75" customHeight="1">
      <c r="B57" s="261" t="s">
        <v>685</v>
      </c>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H57" s="450"/>
    </row>
  </sheetData>
  <customSheetViews>
    <customSheetView guid="{6F28069D-A7F4-41D2-AA1B-4487F97E36F1}" showPageBreaks="1" printArea="1" showRuler="0">
      <pageMargins left="0.78740157480314965" right="0.39370078740157483" top="0.78740157480314965" bottom="0.59055118110236227" header="0.51181102362204722" footer="0.51181102362204722"/>
      <pageSetup paperSize="8" orientation="landscape" r:id="rId1"/>
      <headerFooter alignWithMargins="0"/>
    </customSheetView>
  </customSheetViews>
  <mergeCells count="13">
    <mergeCell ref="AC3:AE4"/>
    <mergeCell ref="T3:AB3"/>
    <mergeCell ref="T4:V4"/>
    <mergeCell ref="W4:Y4"/>
    <mergeCell ref="Z4:AB4"/>
    <mergeCell ref="A3:A5"/>
    <mergeCell ref="B3:D4"/>
    <mergeCell ref="N3:P4"/>
    <mergeCell ref="Q3:S4"/>
    <mergeCell ref="E3:M3"/>
    <mergeCell ref="E4:G4"/>
    <mergeCell ref="H4:J4"/>
    <mergeCell ref="K4:M4"/>
  </mergeCells>
  <phoneticPr fontId="2"/>
  <pageMargins left="0.78740157480314965" right="0.39370078740157483" top="0.78740157480314965" bottom="0.59055118110236227" header="0.51181102362204722" footer="0.51181102362204722"/>
  <pageSetup paperSize="8"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P22"/>
  <sheetViews>
    <sheetView workbookViewId="0">
      <pane xSplit="1" ySplit="5" topLeftCell="B6" activePane="bottomRight" state="frozen"/>
      <selection sqref="A1:R1"/>
      <selection pane="topRight" sqref="A1:R1"/>
      <selection pane="bottomLeft" sqref="A1:R1"/>
      <selection pane="bottomRight"/>
    </sheetView>
  </sheetViews>
  <sheetFormatPr defaultColWidth="9" defaultRowHeight="13.2"/>
  <cols>
    <col min="1" max="1" width="16.88671875" style="187" customWidth="1"/>
    <col min="2" max="2" width="15" style="186" bestFit="1" customWidth="1"/>
    <col min="3" max="3" width="12.6640625" style="186" customWidth="1"/>
    <col min="4" max="4" width="10.6640625" style="186" customWidth="1"/>
    <col min="5" max="5" width="13.6640625" style="186" customWidth="1"/>
    <col min="6" max="6" width="12.6640625" style="186" customWidth="1"/>
    <col min="7" max="7" width="10.6640625" style="186" customWidth="1"/>
    <col min="8" max="8" width="13.6640625" style="186" customWidth="1"/>
    <col min="9" max="9" width="12.6640625" style="186" customWidth="1"/>
    <col min="10" max="10" width="10.6640625" style="186" customWidth="1"/>
    <col min="11" max="11" width="13.6640625" style="186" customWidth="1"/>
    <col min="12" max="12" width="12.6640625" style="186" customWidth="1"/>
    <col min="13" max="13" width="10.6640625" style="186" customWidth="1"/>
    <col min="14" max="14" width="13.6640625" style="186" customWidth="1"/>
    <col min="15" max="15" width="12.6640625" style="186" customWidth="1"/>
    <col min="16" max="16" width="10.6640625" style="186" customWidth="1"/>
    <col min="17" max="16384" width="9" style="186"/>
  </cols>
  <sheetData>
    <row r="1" spans="1:16" ht="19.2">
      <c r="A1" s="184" t="s">
        <v>164</v>
      </c>
      <c r="B1" s="408"/>
      <c r="C1" s="408"/>
      <c r="D1" s="408"/>
      <c r="E1" s="408"/>
      <c r="F1" s="408"/>
      <c r="G1" s="408"/>
      <c r="H1" s="408"/>
      <c r="I1" s="408"/>
      <c r="J1" s="408"/>
      <c r="K1" s="408"/>
      <c r="L1" s="408"/>
      <c r="M1" s="408"/>
      <c r="N1" s="408"/>
      <c r="O1" s="408"/>
      <c r="P1" s="408"/>
    </row>
    <row r="2" spans="1:16">
      <c r="P2" s="189" t="s">
        <v>719</v>
      </c>
    </row>
    <row r="3" spans="1:16" ht="30" customHeight="1">
      <c r="A3" s="814" t="s">
        <v>572</v>
      </c>
      <c r="B3" s="792" t="s">
        <v>652</v>
      </c>
      <c r="C3" s="824"/>
      <c r="D3" s="793"/>
      <c r="E3" s="792" t="s">
        <v>653</v>
      </c>
      <c r="F3" s="824"/>
      <c r="G3" s="793"/>
      <c r="H3" s="792" t="s">
        <v>654</v>
      </c>
      <c r="I3" s="824"/>
      <c r="J3" s="793"/>
      <c r="K3" s="792" t="s">
        <v>655</v>
      </c>
      <c r="L3" s="824"/>
      <c r="M3" s="793"/>
      <c r="N3" s="792" t="s">
        <v>570</v>
      </c>
      <c r="O3" s="824"/>
      <c r="P3" s="793"/>
    </row>
    <row r="4" spans="1:16" ht="30" customHeight="1">
      <c r="A4" s="815"/>
      <c r="B4" s="379" t="s">
        <v>647</v>
      </c>
      <c r="C4" s="379" t="s">
        <v>649</v>
      </c>
      <c r="D4" s="379" t="s">
        <v>656</v>
      </c>
      <c r="E4" s="380" t="s">
        <v>657</v>
      </c>
      <c r="F4" s="379" t="s">
        <v>658</v>
      </c>
      <c r="G4" s="381" t="s">
        <v>656</v>
      </c>
      <c r="H4" s="379" t="s">
        <v>657</v>
      </c>
      <c r="I4" s="381" t="s">
        <v>658</v>
      </c>
      <c r="J4" s="379" t="s">
        <v>656</v>
      </c>
      <c r="K4" s="381" t="s">
        <v>657</v>
      </c>
      <c r="L4" s="379" t="s">
        <v>658</v>
      </c>
      <c r="M4" s="381" t="s">
        <v>656</v>
      </c>
      <c r="N4" s="379" t="s">
        <v>657</v>
      </c>
      <c r="O4" s="379" t="s">
        <v>658</v>
      </c>
      <c r="P4" s="379" t="s">
        <v>656</v>
      </c>
    </row>
    <row r="5" spans="1:16">
      <c r="A5" s="190"/>
      <c r="B5" s="197" t="s">
        <v>659</v>
      </c>
      <c r="C5" s="382" t="s">
        <v>659</v>
      </c>
      <c r="D5" s="197" t="s">
        <v>660</v>
      </c>
      <c r="E5" s="383" t="s">
        <v>661</v>
      </c>
      <c r="F5" s="197" t="s">
        <v>661</v>
      </c>
      <c r="G5" s="383" t="s">
        <v>660</v>
      </c>
      <c r="H5" s="197" t="s">
        <v>661</v>
      </c>
      <c r="I5" s="383" t="s">
        <v>661</v>
      </c>
      <c r="J5" s="197" t="s">
        <v>660</v>
      </c>
      <c r="K5" s="383" t="s">
        <v>661</v>
      </c>
      <c r="L5" s="197" t="s">
        <v>661</v>
      </c>
      <c r="M5" s="197" t="s">
        <v>660</v>
      </c>
      <c r="N5" s="383" t="s">
        <v>661</v>
      </c>
      <c r="O5" s="197" t="s">
        <v>661</v>
      </c>
      <c r="P5" s="409" t="s">
        <v>660</v>
      </c>
    </row>
    <row r="6" spans="1:16" s="200" customFormat="1" ht="33.75" customHeight="1">
      <c r="A6" s="308" t="s">
        <v>720</v>
      </c>
      <c r="B6" s="410">
        <v>1099263379</v>
      </c>
      <c r="C6" s="411">
        <v>5894103</v>
      </c>
      <c r="D6" s="412">
        <v>0.5361866057397332</v>
      </c>
      <c r="E6" s="411">
        <v>589645500</v>
      </c>
      <c r="F6" s="410">
        <v>3334609</v>
      </c>
      <c r="G6" s="412">
        <v>0.56552776201972199</v>
      </c>
      <c r="H6" s="410">
        <v>141631355</v>
      </c>
      <c r="I6" s="411">
        <v>1152155</v>
      </c>
      <c r="J6" s="412">
        <v>0.81348865157718775</v>
      </c>
      <c r="K6" s="411">
        <v>366615375</v>
      </c>
      <c r="L6" s="410">
        <v>1369849</v>
      </c>
      <c r="M6" s="412">
        <v>0.3736474500012445</v>
      </c>
      <c r="N6" s="411">
        <v>1371149</v>
      </c>
      <c r="O6" s="410">
        <v>37490</v>
      </c>
      <c r="P6" s="412">
        <v>2.7342032120506232</v>
      </c>
    </row>
    <row r="7" spans="1:16" s="200" customFormat="1" ht="33.75" customHeight="1">
      <c r="A7" s="308" t="s">
        <v>721</v>
      </c>
      <c r="B7" s="410">
        <v>1132380818</v>
      </c>
      <c r="C7" s="411">
        <v>6527937</v>
      </c>
      <c r="D7" s="412">
        <v>0.57647894561915825</v>
      </c>
      <c r="E7" s="411">
        <v>604055509</v>
      </c>
      <c r="F7" s="410">
        <v>3707479</v>
      </c>
      <c r="G7" s="412">
        <v>0.61376462009884591</v>
      </c>
      <c r="H7" s="410">
        <v>147002644</v>
      </c>
      <c r="I7" s="411">
        <v>1292255</v>
      </c>
      <c r="J7" s="412">
        <v>0.87906922272772192</v>
      </c>
      <c r="K7" s="411">
        <v>379698625</v>
      </c>
      <c r="L7" s="410">
        <v>1481736</v>
      </c>
      <c r="M7" s="412">
        <v>0.39024002259686874</v>
      </c>
      <c r="N7" s="411">
        <v>1624040</v>
      </c>
      <c r="O7" s="410">
        <v>46467</v>
      </c>
      <c r="P7" s="412">
        <v>2.8611980000492596</v>
      </c>
    </row>
    <row r="8" spans="1:16" s="200" customFormat="1" ht="33.75" customHeight="1">
      <c r="A8" s="309" t="s">
        <v>722</v>
      </c>
      <c r="B8" s="413">
        <v>1155799107</v>
      </c>
      <c r="C8" s="413">
        <v>6257609</v>
      </c>
      <c r="D8" s="415">
        <v>0.5414097451798775</v>
      </c>
      <c r="E8" s="413">
        <v>612057983</v>
      </c>
      <c r="F8" s="413">
        <v>3533374</v>
      </c>
      <c r="G8" s="415">
        <v>0.57729399797731262</v>
      </c>
      <c r="H8" s="413">
        <v>153966450</v>
      </c>
      <c r="I8" s="413">
        <v>1263030</v>
      </c>
      <c r="J8" s="415">
        <v>0.82032806497779232</v>
      </c>
      <c r="K8" s="413">
        <v>387918227</v>
      </c>
      <c r="L8" s="413">
        <v>1417605</v>
      </c>
      <c r="M8" s="415">
        <v>0.36543913158274977</v>
      </c>
      <c r="N8" s="413">
        <v>1856447</v>
      </c>
      <c r="O8" s="413">
        <v>43600</v>
      </c>
      <c r="P8" s="415">
        <v>2.3485722996670519</v>
      </c>
    </row>
    <row r="9" spans="1:16" ht="33.75" customHeight="1">
      <c r="A9" s="214" t="s">
        <v>543</v>
      </c>
      <c r="B9" s="416">
        <v>931887073</v>
      </c>
      <c r="C9" s="417">
        <v>4769815</v>
      </c>
      <c r="D9" s="418">
        <v>0.51184474366026533</v>
      </c>
      <c r="E9" s="417">
        <v>493522296</v>
      </c>
      <c r="F9" s="416">
        <v>2647276</v>
      </c>
      <c r="G9" s="419">
        <v>0.53640453966440449</v>
      </c>
      <c r="H9" s="416">
        <v>132687799</v>
      </c>
      <c r="I9" s="417">
        <v>1027141</v>
      </c>
      <c r="J9" s="418">
        <v>0.77410357828001952</v>
      </c>
      <c r="K9" s="417">
        <v>305052275</v>
      </c>
      <c r="L9" s="416">
        <v>1078021</v>
      </c>
      <c r="M9" s="418">
        <v>0.35338893964976986</v>
      </c>
      <c r="N9" s="417">
        <v>624703</v>
      </c>
      <c r="O9" s="416">
        <v>17377</v>
      </c>
      <c r="P9" s="420">
        <v>2.7816418362005626</v>
      </c>
    </row>
    <row r="10" spans="1:16" ht="33.75" customHeight="1">
      <c r="A10" s="214" t="s">
        <v>457</v>
      </c>
      <c r="B10" s="416">
        <v>486153693</v>
      </c>
      <c r="C10" s="417">
        <v>2910544</v>
      </c>
      <c r="D10" s="418">
        <v>0.59868803670694326</v>
      </c>
      <c r="E10" s="417">
        <v>258080393</v>
      </c>
      <c r="F10" s="416">
        <v>1597779</v>
      </c>
      <c r="G10" s="419">
        <v>0.61910127360973133</v>
      </c>
      <c r="H10" s="416">
        <v>68306393</v>
      </c>
      <c r="I10" s="417">
        <v>594118</v>
      </c>
      <c r="J10" s="418">
        <v>0.86978388684643326</v>
      </c>
      <c r="K10" s="417">
        <v>159430238</v>
      </c>
      <c r="L10" s="416">
        <v>708188</v>
      </c>
      <c r="M10" s="418">
        <v>0.44419929925714596</v>
      </c>
      <c r="N10" s="417">
        <v>336669</v>
      </c>
      <c r="O10" s="416">
        <v>10459</v>
      </c>
      <c r="P10" s="420">
        <v>3.1066121323911613</v>
      </c>
    </row>
    <row r="11" spans="1:16" ht="33.75" customHeight="1">
      <c r="A11" s="214" t="s">
        <v>545</v>
      </c>
      <c r="B11" s="416">
        <v>1349441</v>
      </c>
      <c r="C11" s="417">
        <v>5965</v>
      </c>
      <c r="D11" s="418">
        <v>0.44203488703841071</v>
      </c>
      <c r="E11" s="417">
        <v>720913</v>
      </c>
      <c r="F11" s="416">
        <v>3816</v>
      </c>
      <c r="G11" s="419">
        <v>0.52932878169765285</v>
      </c>
      <c r="H11" s="416">
        <v>175416</v>
      </c>
      <c r="I11" s="417">
        <v>1297</v>
      </c>
      <c r="J11" s="418">
        <v>0.73938523281798696</v>
      </c>
      <c r="K11" s="417">
        <v>452018</v>
      </c>
      <c r="L11" s="416">
        <v>833</v>
      </c>
      <c r="M11" s="418">
        <v>0.18428469662712546</v>
      </c>
      <c r="N11" s="417">
        <v>1094</v>
      </c>
      <c r="O11" s="416">
        <v>19</v>
      </c>
      <c r="P11" s="420">
        <v>1.7367458866544789</v>
      </c>
    </row>
    <row r="12" spans="1:16" ht="33.75" customHeight="1">
      <c r="A12" s="214" t="s">
        <v>475</v>
      </c>
      <c r="B12" s="416">
        <v>102923446</v>
      </c>
      <c r="C12" s="417">
        <v>317979</v>
      </c>
      <c r="D12" s="418">
        <v>0.30894709840943335</v>
      </c>
      <c r="E12" s="417">
        <v>54960075</v>
      </c>
      <c r="F12" s="416">
        <v>192700</v>
      </c>
      <c r="G12" s="419">
        <v>0.35061815326853174</v>
      </c>
      <c r="H12" s="416">
        <v>14387155</v>
      </c>
      <c r="I12" s="417">
        <v>76782</v>
      </c>
      <c r="J12" s="418">
        <v>0.5336843872190159</v>
      </c>
      <c r="K12" s="417">
        <v>33511878</v>
      </c>
      <c r="L12" s="416">
        <v>46901</v>
      </c>
      <c r="M12" s="418">
        <v>0.1399533622078715</v>
      </c>
      <c r="N12" s="417">
        <v>64338</v>
      </c>
      <c r="O12" s="416">
        <v>1596</v>
      </c>
      <c r="P12" s="420">
        <v>2.4806490720880348</v>
      </c>
    </row>
    <row r="13" spans="1:16" ht="33.75" customHeight="1">
      <c r="A13" s="273" t="s">
        <v>476</v>
      </c>
      <c r="B13" s="421">
        <v>341460493</v>
      </c>
      <c r="C13" s="422">
        <v>1535327</v>
      </c>
      <c r="D13" s="423">
        <v>0.44963532574762605</v>
      </c>
      <c r="E13" s="422">
        <v>179760915</v>
      </c>
      <c r="F13" s="421">
        <v>852981</v>
      </c>
      <c r="G13" s="424">
        <v>0.47450859938046042</v>
      </c>
      <c r="H13" s="421">
        <v>49818835</v>
      </c>
      <c r="I13" s="422">
        <v>354944</v>
      </c>
      <c r="J13" s="423">
        <v>0.71246949070567389</v>
      </c>
      <c r="K13" s="422">
        <v>111658141</v>
      </c>
      <c r="L13" s="421">
        <v>322099</v>
      </c>
      <c r="M13" s="423">
        <v>0.28846889005612225</v>
      </c>
      <c r="N13" s="422">
        <v>222602</v>
      </c>
      <c r="O13" s="421">
        <v>5303</v>
      </c>
      <c r="P13" s="425">
        <v>2.382278685726094</v>
      </c>
    </row>
    <row r="14" spans="1:16" ht="33.75" customHeight="1">
      <c r="A14" s="214" t="s">
        <v>146</v>
      </c>
      <c r="B14" s="416">
        <v>223909823</v>
      </c>
      <c r="C14" s="417">
        <v>1485583</v>
      </c>
      <c r="D14" s="418">
        <v>0.66347379498397441</v>
      </c>
      <c r="E14" s="417">
        <v>118534678</v>
      </c>
      <c r="F14" s="416">
        <v>885089</v>
      </c>
      <c r="G14" s="419">
        <v>0.74669203555772934</v>
      </c>
      <c r="H14" s="416">
        <v>21277985</v>
      </c>
      <c r="I14" s="417">
        <v>235223</v>
      </c>
      <c r="J14" s="418">
        <v>1.1054759179499374</v>
      </c>
      <c r="K14" s="417">
        <v>82865483</v>
      </c>
      <c r="L14" s="416">
        <v>339115</v>
      </c>
      <c r="M14" s="418">
        <v>0.40923553175934546</v>
      </c>
      <c r="N14" s="417">
        <v>1231677</v>
      </c>
      <c r="O14" s="416">
        <v>26156</v>
      </c>
      <c r="P14" s="420">
        <v>2.1236087058538886</v>
      </c>
    </row>
    <row r="15" spans="1:16" ht="33.75" customHeight="1" thickBot="1">
      <c r="A15" s="214" t="s">
        <v>147</v>
      </c>
      <c r="B15" s="426">
        <v>2211</v>
      </c>
      <c r="C15" s="427">
        <v>2211</v>
      </c>
      <c r="D15" s="428">
        <v>100</v>
      </c>
      <c r="E15" s="427">
        <v>1009</v>
      </c>
      <c r="F15" s="426">
        <v>1009</v>
      </c>
      <c r="G15" s="429">
        <v>100</v>
      </c>
      <c r="H15" s="426">
        <v>666</v>
      </c>
      <c r="I15" s="427">
        <v>666</v>
      </c>
      <c r="J15" s="428">
        <v>100</v>
      </c>
      <c r="K15" s="427">
        <v>469</v>
      </c>
      <c r="L15" s="426">
        <v>469</v>
      </c>
      <c r="M15" s="428">
        <v>100</v>
      </c>
      <c r="N15" s="427">
        <v>67</v>
      </c>
      <c r="O15" s="426">
        <v>67</v>
      </c>
      <c r="P15" s="430">
        <v>100</v>
      </c>
    </row>
    <row r="16" spans="1:16" ht="27.75" customHeight="1" thickTop="1">
      <c r="A16" s="431" t="s">
        <v>651</v>
      </c>
      <c r="B16" s="432" t="s">
        <v>672</v>
      </c>
      <c r="C16" s="432" t="s">
        <v>673</v>
      </c>
      <c r="D16" s="433" t="s">
        <v>667</v>
      </c>
      <c r="E16" s="432" t="s">
        <v>672</v>
      </c>
      <c r="F16" s="432" t="s">
        <v>673</v>
      </c>
      <c r="G16" s="434" t="s">
        <v>656</v>
      </c>
      <c r="H16" s="435" t="s">
        <v>672</v>
      </c>
      <c r="I16" s="432" t="s">
        <v>673</v>
      </c>
      <c r="J16" s="432" t="s">
        <v>656</v>
      </c>
      <c r="K16" s="436" t="s">
        <v>674</v>
      </c>
      <c r="L16" s="432" t="s">
        <v>675</v>
      </c>
      <c r="M16" s="436" t="s">
        <v>656</v>
      </c>
      <c r="N16" s="912" t="s">
        <v>698</v>
      </c>
      <c r="O16" s="912" t="s">
        <v>699</v>
      </c>
      <c r="P16" s="432" t="s">
        <v>656</v>
      </c>
    </row>
    <row r="17" spans="1:16">
      <c r="A17" s="271"/>
      <c r="B17" s="437"/>
      <c r="C17" s="438"/>
      <c r="D17" s="437" t="s">
        <v>660</v>
      </c>
      <c r="E17" s="439"/>
      <c r="F17" s="437"/>
      <c r="G17" s="437" t="s">
        <v>660</v>
      </c>
      <c r="H17" s="439"/>
      <c r="I17" s="437"/>
      <c r="J17" s="437" t="s">
        <v>660</v>
      </c>
      <c r="K17" s="439"/>
      <c r="L17" s="437"/>
      <c r="M17" s="437" t="s">
        <v>660</v>
      </c>
      <c r="N17" s="913"/>
      <c r="O17" s="913"/>
      <c r="P17" s="440" t="s">
        <v>660</v>
      </c>
    </row>
    <row r="18" spans="1:16" ht="37.5" customHeight="1">
      <c r="A18" s="273" t="s">
        <v>662</v>
      </c>
      <c r="B18" s="421">
        <v>2766197</v>
      </c>
      <c r="C18" s="422">
        <v>1551880</v>
      </c>
      <c r="D18" s="423">
        <v>56.101571941550077</v>
      </c>
      <c r="E18" s="422">
        <v>1127966</v>
      </c>
      <c r="F18" s="421">
        <v>694549</v>
      </c>
      <c r="G18" s="424">
        <v>61.575348902360524</v>
      </c>
      <c r="H18" s="421">
        <v>826582</v>
      </c>
      <c r="I18" s="422">
        <v>425808</v>
      </c>
      <c r="J18" s="423">
        <v>51.51430832028764</v>
      </c>
      <c r="K18" s="422">
        <v>697216</v>
      </c>
      <c r="L18" s="421">
        <v>413408</v>
      </c>
      <c r="M18" s="423">
        <v>59.294106847806127</v>
      </c>
      <c r="N18" s="422">
        <v>114433</v>
      </c>
      <c r="O18" s="421">
        <v>18115</v>
      </c>
      <c r="P18" s="425">
        <v>15.830223799078938</v>
      </c>
    </row>
    <row r="19" spans="1:16" ht="16.5" customHeight="1">
      <c r="A19" s="261" t="s">
        <v>664</v>
      </c>
    </row>
    <row r="20" spans="1:16" ht="16.5" customHeight="1">
      <c r="A20" s="261" t="s">
        <v>96</v>
      </c>
    </row>
    <row r="21" spans="1:16" ht="16.5" customHeight="1">
      <c r="A21" s="261" t="s">
        <v>97</v>
      </c>
    </row>
    <row r="22" spans="1:16" ht="16.5" customHeight="1">
      <c r="A22" s="261"/>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8">
    <mergeCell ref="N16:N17"/>
    <mergeCell ref="O16:O17"/>
    <mergeCell ref="N3:P3"/>
    <mergeCell ref="A3:A4"/>
    <mergeCell ref="E3:G3"/>
    <mergeCell ref="H3:J3"/>
    <mergeCell ref="K3:M3"/>
    <mergeCell ref="B3:D3"/>
  </mergeCells>
  <phoneticPr fontId="2"/>
  <pageMargins left="0.59055118110236227" right="0.39370078740157483" top="0.59055118110236227" bottom="0.78740157480314965" header="0.51181102362204722" footer="0.51181102362204722"/>
  <pageSetup paperSize="8" scale="99"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A1:P56"/>
  <sheetViews>
    <sheetView workbookViewId="0">
      <pane xSplit="1" ySplit="8" topLeftCell="B9" activePane="bottomRight" state="frozen"/>
      <selection sqref="A1:R1"/>
      <selection pane="topRight" sqref="A1:R1"/>
      <selection pane="bottomLeft" sqref="A1:R1"/>
      <selection pane="bottomRight"/>
    </sheetView>
  </sheetViews>
  <sheetFormatPr defaultColWidth="9" defaultRowHeight="13.2"/>
  <cols>
    <col min="1" max="1" width="15.6640625" style="313" customWidth="1"/>
    <col min="2" max="2" width="13.88671875" style="313" bestFit="1" customWidth="1"/>
    <col min="3" max="3" width="11.6640625" style="313" bestFit="1" customWidth="1"/>
    <col min="4" max="4" width="7.44140625" style="313" bestFit="1" customWidth="1"/>
    <col min="5" max="5" width="13.88671875" style="313" bestFit="1" customWidth="1"/>
    <col min="6" max="6" width="11.6640625" style="313" bestFit="1" customWidth="1"/>
    <col min="7" max="7" width="7.44140625" style="313" bestFit="1" customWidth="1"/>
    <col min="8" max="8" width="13.88671875" style="313" bestFit="1" customWidth="1"/>
    <col min="9" max="9" width="11.6640625" style="313" bestFit="1" customWidth="1"/>
    <col min="10" max="10" width="7.44140625" style="313" bestFit="1" customWidth="1"/>
    <col min="11" max="11" width="13.88671875" style="313" bestFit="1" customWidth="1"/>
    <col min="12" max="12" width="11.6640625" style="313" bestFit="1" customWidth="1"/>
    <col min="13" max="13" width="7.44140625" style="313" customWidth="1"/>
    <col min="14" max="15" width="9.44140625" style="313" bestFit="1" customWidth="1"/>
    <col min="16" max="16" width="7.44140625" style="313" customWidth="1"/>
    <col min="17" max="16384" width="9" style="313"/>
  </cols>
  <sheetData>
    <row r="1" spans="1:16" s="186" customFormat="1" ht="27.15" customHeight="1">
      <c r="A1" s="184" t="s">
        <v>668</v>
      </c>
      <c r="B1" s="377"/>
      <c r="C1" s="377"/>
      <c r="D1" s="377"/>
      <c r="E1" s="377"/>
      <c r="F1" s="377"/>
      <c r="G1" s="377"/>
      <c r="H1" s="377"/>
      <c r="I1" s="377"/>
      <c r="J1" s="377"/>
      <c r="K1" s="377"/>
      <c r="L1" s="377"/>
      <c r="M1" s="377"/>
      <c r="N1" s="377"/>
      <c r="O1" s="377"/>
      <c r="P1" s="377"/>
    </row>
    <row r="2" spans="1:16" s="186" customFormat="1" ht="19.5" customHeight="1">
      <c r="A2" s="187"/>
      <c r="P2" s="189" t="s">
        <v>719</v>
      </c>
    </row>
    <row r="3" spans="1:16" s="186" customFormat="1" ht="23.25" customHeight="1">
      <c r="A3" s="849" t="s">
        <v>676</v>
      </c>
      <c r="B3" s="791" t="s">
        <v>537</v>
      </c>
      <c r="C3" s="791"/>
      <c r="D3" s="791"/>
      <c r="E3" s="791" t="s">
        <v>560</v>
      </c>
      <c r="F3" s="791"/>
      <c r="G3" s="791"/>
      <c r="H3" s="791" t="s">
        <v>573</v>
      </c>
      <c r="I3" s="791"/>
      <c r="J3" s="791"/>
      <c r="K3" s="791" t="s">
        <v>479</v>
      </c>
      <c r="L3" s="791"/>
      <c r="M3" s="791"/>
      <c r="N3" s="791" t="s">
        <v>569</v>
      </c>
      <c r="O3" s="791"/>
      <c r="P3" s="791"/>
    </row>
    <row r="4" spans="1:16" s="186" customFormat="1" ht="23.25" customHeight="1">
      <c r="A4" s="795"/>
      <c r="B4" s="379" t="s">
        <v>646</v>
      </c>
      <c r="C4" s="379" t="s">
        <v>648</v>
      </c>
      <c r="D4" s="379" t="s">
        <v>650</v>
      </c>
      <c r="E4" s="380" t="s">
        <v>646</v>
      </c>
      <c r="F4" s="379" t="s">
        <v>648</v>
      </c>
      <c r="G4" s="381" t="s">
        <v>650</v>
      </c>
      <c r="H4" s="379" t="s">
        <v>646</v>
      </c>
      <c r="I4" s="381" t="s">
        <v>648</v>
      </c>
      <c r="J4" s="379" t="s">
        <v>650</v>
      </c>
      <c r="K4" s="381" t="s">
        <v>646</v>
      </c>
      <c r="L4" s="379" t="s">
        <v>648</v>
      </c>
      <c r="M4" s="381" t="s">
        <v>650</v>
      </c>
      <c r="N4" s="379" t="s">
        <v>646</v>
      </c>
      <c r="O4" s="379" t="s">
        <v>648</v>
      </c>
      <c r="P4" s="379" t="s">
        <v>650</v>
      </c>
    </row>
    <row r="5" spans="1:16" s="186" customFormat="1">
      <c r="A5" s="190"/>
      <c r="B5" s="382" t="s">
        <v>541</v>
      </c>
      <c r="C5" s="197" t="s">
        <v>541</v>
      </c>
      <c r="D5" s="383" t="s">
        <v>660</v>
      </c>
      <c r="E5" s="382" t="s">
        <v>541</v>
      </c>
      <c r="F5" s="382" t="s">
        <v>541</v>
      </c>
      <c r="G5" s="197" t="s">
        <v>660</v>
      </c>
      <c r="H5" s="382" t="s">
        <v>541</v>
      </c>
      <c r="I5" s="197" t="s">
        <v>541</v>
      </c>
      <c r="J5" s="383" t="s">
        <v>660</v>
      </c>
      <c r="K5" s="382" t="s">
        <v>541</v>
      </c>
      <c r="L5" s="382" t="s">
        <v>541</v>
      </c>
      <c r="M5" s="197" t="s">
        <v>660</v>
      </c>
      <c r="N5" s="382" t="s">
        <v>541</v>
      </c>
      <c r="O5" s="382" t="s">
        <v>541</v>
      </c>
      <c r="P5" s="197" t="s">
        <v>660</v>
      </c>
    </row>
    <row r="6" spans="1:16">
      <c r="A6" s="384" t="s">
        <v>720</v>
      </c>
      <c r="B6" s="385">
        <v>903337330</v>
      </c>
      <c r="C6" s="386">
        <v>4543985</v>
      </c>
      <c r="D6" s="387">
        <v>0.50302194419442403</v>
      </c>
      <c r="E6" s="388">
        <v>484871663</v>
      </c>
      <c r="F6" s="386">
        <v>2535098</v>
      </c>
      <c r="G6" s="387">
        <v>0.52283896821580189</v>
      </c>
      <c r="H6" s="385">
        <v>124532341</v>
      </c>
      <c r="I6" s="386">
        <v>952522</v>
      </c>
      <c r="J6" s="387">
        <v>0.76487922121370866</v>
      </c>
      <c r="K6" s="388">
        <v>293457776</v>
      </c>
      <c r="L6" s="386">
        <v>1040689</v>
      </c>
      <c r="M6" s="387">
        <v>0.35462989401241829</v>
      </c>
      <c r="N6" s="385">
        <v>475550</v>
      </c>
      <c r="O6" s="386">
        <v>15676</v>
      </c>
      <c r="P6" s="387">
        <v>3.2963936494585218</v>
      </c>
    </row>
    <row r="7" spans="1:16">
      <c r="A7" s="384" t="s">
        <v>721</v>
      </c>
      <c r="B7" s="385">
        <v>923423676</v>
      </c>
      <c r="C7" s="386">
        <v>5013297</v>
      </c>
      <c r="D7" s="387">
        <v>0.54290323394307249</v>
      </c>
      <c r="E7" s="388">
        <v>492867140</v>
      </c>
      <c r="F7" s="386">
        <v>2802068</v>
      </c>
      <c r="G7" s="387">
        <v>0.56852400425802374</v>
      </c>
      <c r="H7" s="385">
        <v>128190510</v>
      </c>
      <c r="I7" s="386">
        <v>1058812</v>
      </c>
      <c r="J7" s="387">
        <v>0.8259675384706715</v>
      </c>
      <c r="K7" s="388">
        <v>301813327</v>
      </c>
      <c r="L7" s="386">
        <v>1133498</v>
      </c>
      <c r="M7" s="387">
        <v>0.37556260728009533</v>
      </c>
      <c r="N7" s="385">
        <v>552699</v>
      </c>
      <c r="O7" s="386">
        <v>18919</v>
      </c>
      <c r="P7" s="387">
        <v>3.4230204867387135</v>
      </c>
    </row>
    <row r="8" spans="1:16">
      <c r="A8" s="389" t="s">
        <v>722</v>
      </c>
      <c r="B8" s="390">
        <v>931887073</v>
      </c>
      <c r="C8" s="391">
        <v>4769815</v>
      </c>
      <c r="D8" s="392">
        <v>0.51184474366026533</v>
      </c>
      <c r="E8" s="393">
        <v>493522296</v>
      </c>
      <c r="F8" s="391">
        <v>2647276</v>
      </c>
      <c r="G8" s="392">
        <v>0.53640453966440449</v>
      </c>
      <c r="H8" s="390">
        <v>132687799</v>
      </c>
      <c r="I8" s="391">
        <v>1027141</v>
      </c>
      <c r="J8" s="392">
        <v>0.77410357828001952</v>
      </c>
      <c r="K8" s="393">
        <v>305052275</v>
      </c>
      <c r="L8" s="391">
        <v>1078021</v>
      </c>
      <c r="M8" s="392">
        <v>0.35338893964976986</v>
      </c>
      <c r="N8" s="390">
        <v>624703</v>
      </c>
      <c r="O8" s="391">
        <v>17377</v>
      </c>
      <c r="P8" s="392">
        <v>2.7816418362005626</v>
      </c>
    </row>
    <row r="9" spans="1:16">
      <c r="A9" s="292" t="s">
        <v>578</v>
      </c>
      <c r="B9" s="394">
        <v>34711050</v>
      </c>
      <c r="C9" s="395">
        <v>164915</v>
      </c>
      <c r="D9" s="396">
        <v>0.47510807077285183</v>
      </c>
      <c r="E9" s="397">
        <v>18236027</v>
      </c>
      <c r="F9" s="395">
        <v>92998</v>
      </c>
      <c r="G9" s="396">
        <v>0.50996853645807827</v>
      </c>
      <c r="H9" s="394">
        <v>4510146</v>
      </c>
      <c r="I9" s="395">
        <v>30035</v>
      </c>
      <c r="J9" s="396">
        <v>0.6659429650392692</v>
      </c>
      <c r="K9" s="397">
        <v>11950173</v>
      </c>
      <c r="L9" s="395">
        <v>41504</v>
      </c>
      <c r="M9" s="396">
        <v>0.34730877954653877</v>
      </c>
      <c r="N9" s="394">
        <v>14704</v>
      </c>
      <c r="O9" s="395">
        <v>378</v>
      </c>
      <c r="P9" s="396">
        <v>2.570729053318825</v>
      </c>
    </row>
    <row r="10" spans="1:16">
      <c r="A10" s="292" t="s">
        <v>579</v>
      </c>
      <c r="B10" s="398">
        <v>9021825</v>
      </c>
      <c r="C10" s="399">
        <v>35925</v>
      </c>
      <c r="D10" s="400">
        <v>0.39820102917092715</v>
      </c>
      <c r="E10" s="401">
        <v>4741097</v>
      </c>
      <c r="F10" s="399">
        <v>20769</v>
      </c>
      <c r="G10" s="400">
        <v>0.43806317398694861</v>
      </c>
      <c r="H10" s="398">
        <v>997924</v>
      </c>
      <c r="I10" s="399">
        <v>6946</v>
      </c>
      <c r="J10" s="400">
        <v>0.6960449893979902</v>
      </c>
      <c r="K10" s="401">
        <v>3280245</v>
      </c>
      <c r="L10" s="399">
        <v>8093</v>
      </c>
      <c r="M10" s="400">
        <v>0.24671937614415998</v>
      </c>
      <c r="N10" s="398">
        <v>2559</v>
      </c>
      <c r="O10" s="399">
        <v>117</v>
      </c>
      <c r="P10" s="400">
        <v>4.5720984759671746</v>
      </c>
    </row>
    <row r="11" spans="1:16">
      <c r="A11" s="292" t="s">
        <v>580</v>
      </c>
      <c r="B11" s="398">
        <v>8585467</v>
      </c>
      <c r="C11" s="399">
        <v>40241</v>
      </c>
      <c r="D11" s="400">
        <v>0.46871067118422327</v>
      </c>
      <c r="E11" s="401">
        <v>4475945</v>
      </c>
      <c r="F11" s="399">
        <v>24384</v>
      </c>
      <c r="G11" s="400">
        <v>0.54477881207208756</v>
      </c>
      <c r="H11" s="398">
        <v>1085610</v>
      </c>
      <c r="I11" s="399">
        <v>6732</v>
      </c>
      <c r="J11" s="400">
        <v>0.62011219498715009</v>
      </c>
      <c r="K11" s="401">
        <v>3020564</v>
      </c>
      <c r="L11" s="399">
        <v>9036</v>
      </c>
      <c r="M11" s="400">
        <v>0.29914943037128167</v>
      </c>
      <c r="N11" s="398">
        <v>3348</v>
      </c>
      <c r="O11" s="399">
        <v>89</v>
      </c>
      <c r="P11" s="400">
        <v>2.6583034647550776</v>
      </c>
    </row>
    <row r="12" spans="1:16">
      <c r="A12" s="292" t="s">
        <v>581</v>
      </c>
      <c r="B12" s="398">
        <v>18237130</v>
      </c>
      <c r="C12" s="399">
        <v>83707</v>
      </c>
      <c r="D12" s="400">
        <v>0.45899217694889494</v>
      </c>
      <c r="E12" s="401">
        <v>9479333</v>
      </c>
      <c r="F12" s="399">
        <v>47890</v>
      </c>
      <c r="G12" s="400">
        <v>0.50520432186526198</v>
      </c>
      <c r="H12" s="398">
        <v>2431511</v>
      </c>
      <c r="I12" s="399">
        <v>16917</v>
      </c>
      <c r="J12" s="400">
        <v>0.69574022079274989</v>
      </c>
      <c r="K12" s="401">
        <v>6315405</v>
      </c>
      <c r="L12" s="399">
        <v>18707</v>
      </c>
      <c r="M12" s="400">
        <v>0.29621219858425551</v>
      </c>
      <c r="N12" s="398">
        <v>10881</v>
      </c>
      <c r="O12" s="399">
        <v>193</v>
      </c>
      <c r="P12" s="400">
        <v>1.7737340317985479</v>
      </c>
    </row>
    <row r="13" spans="1:16">
      <c r="A13" s="292" t="s">
        <v>582</v>
      </c>
      <c r="B13" s="398">
        <v>7071473</v>
      </c>
      <c r="C13" s="399">
        <v>31531</v>
      </c>
      <c r="D13" s="400">
        <v>0.44589012784182308</v>
      </c>
      <c r="E13" s="401">
        <v>3684273</v>
      </c>
      <c r="F13" s="399">
        <v>14228</v>
      </c>
      <c r="G13" s="400">
        <v>0.38618202288484055</v>
      </c>
      <c r="H13" s="398">
        <v>860891</v>
      </c>
      <c r="I13" s="399">
        <v>7313</v>
      </c>
      <c r="J13" s="400">
        <v>0.84946874807612116</v>
      </c>
      <c r="K13" s="401">
        <v>2524510</v>
      </c>
      <c r="L13" s="399">
        <v>9947</v>
      </c>
      <c r="M13" s="400">
        <v>0.39401705677537424</v>
      </c>
      <c r="N13" s="398">
        <v>1799</v>
      </c>
      <c r="O13" s="399">
        <v>43</v>
      </c>
      <c r="P13" s="400">
        <v>2.3902167871039466</v>
      </c>
    </row>
    <row r="14" spans="1:16">
      <c r="A14" s="292" t="s">
        <v>583</v>
      </c>
      <c r="B14" s="398">
        <v>8342471</v>
      </c>
      <c r="C14" s="399">
        <v>35409</v>
      </c>
      <c r="D14" s="400">
        <v>0.42444259021098185</v>
      </c>
      <c r="E14" s="401">
        <v>4468014</v>
      </c>
      <c r="F14" s="399">
        <v>20753</v>
      </c>
      <c r="G14" s="400">
        <v>0.46447929661813953</v>
      </c>
      <c r="H14" s="398">
        <v>1120997</v>
      </c>
      <c r="I14" s="399">
        <v>7062</v>
      </c>
      <c r="J14" s="400">
        <v>0.62997492410773626</v>
      </c>
      <c r="K14" s="401">
        <v>2749282</v>
      </c>
      <c r="L14" s="399">
        <v>7476</v>
      </c>
      <c r="M14" s="400">
        <v>0.27192554274170488</v>
      </c>
      <c r="N14" s="398">
        <v>4178</v>
      </c>
      <c r="O14" s="399">
        <v>118</v>
      </c>
      <c r="P14" s="400">
        <v>2.8243178554332218</v>
      </c>
    </row>
    <row r="15" spans="1:16">
      <c r="A15" s="402" t="s">
        <v>584</v>
      </c>
      <c r="B15" s="403">
        <v>13629380</v>
      </c>
      <c r="C15" s="404">
        <v>67456</v>
      </c>
      <c r="D15" s="405">
        <v>0.49493080389570177</v>
      </c>
      <c r="E15" s="406">
        <v>7281707</v>
      </c>
      <c r="F15" s="404">
        <v>34243</v>
      </c>
      <c r="G15" s="405">
        <v>0.4702606133424484</v>
      </c>
      <c r="H15" s="403">
        <v>1782946</v>
      </c>
      <c r="I15" s="404">
        <v>15045</v>
      </c>
      <c r="J15" s="405">
        <v>0.84382813612975371</v>
      </c>
      <c r="K15" s="406">
        <v>4559183</v>
      </c>
      <c r="L15" s="404">
        <v>17852</v>
      </c>
      <c r="M15" s="405">
        <v>0.39156138281793029</v>
      </c>
      <c r="N15" s="403">
        <v>5544</v>
      </c>
      <c r="O15" s="404">
        <v>316</v>
      </c>
      <c r="P15" s="405">
        <v>5.6998556998557</v>
      </c>
    </row>
    <row r="16" spans="1:16">
      <c r="A16" s="292" t="s">
        <v>585</v>
      </c>
      <c r="B16" s="407">
        <v>19330864</v>
      </c>
      <c r="C16" s="399">
        <v>106877</v>
      </c>
      <c r="D16" s="400">
        <v>0.55288268542989072</v>
      </c>
      <c r="E16" s="407">
        <v>10070243</v>
      </c>
      <c r="F16" s="399">
        <v>60580</v>
      </c>
      <c r="G16" s="400">
        <v>0.60157436121452079</v>
      </c>
      <c r="H16" s="407">
        <v>2789464</v>
      </c>
      <c r="I16" s="399">
        <v>22315</v>
      </c>
      <c r="J16" s="400">
        <v>0.7999744753830843</v>
      </c>
      <c r="K16" s="407">
        <v>6463055</v>
      </c>
      <c r="L16" s="399">
        <v>23802</v>
      </c>
      <c r="M16" s="400">
        <v>0.36827785002603258</v>
      </c>
      <c r="N16" s="407">
        <v>8102</v>
      </c>
      <c r="O16" s="399">
        <v>180</v>
      </c>
      <c r="P16" s="400">
        <v>2.221673660824488</v>
      </c>
    </row>
    <row r="17" spans="1:16">
      <c r="A17" s="292" t="s">
        <v>586</v>
      </c>
      <c r="B17" s="407">
        <v>14368394</v>
      </c>
      <c r="C17" s="399">
        <v>78492</v>
      </c>
      <c r="D17" s="400">
        <v>0.54628234721291746</v>
      </c>
      <c r="E17" s="407">
        <v>7912306</v>
      </c>
      <c r="F17" s="399">
        <v>41797</v>
      </c>
      <c r="G17" s="400">
        <v>0.52825307817973666</v>
      </c>
      <c r="H17" s="407">
        <v>2015401</v>
      </c>
      <c r="I17" s="399">
        <v>17540</v>
      </c>
      <c r="J17" s="400">
        <v>0.87029826818583489</v>
      </c>
      <c r="K17" s="407">
        <v>4433515</v>
      </c>
      <c r="L17" s="399">
        <v>18982</v>
      </c>
      <c r="M17" s="400">
        <v>0.42814786912867103</v>
      </c>
      <c r="N17" s="407">
        <v>7172</v>
      </c>
      <c r="O17" s="399">
        <v>173</v>
      </c>
      <c r="P17" s="400">
        <v>2.4121583937534856</v>
      </c>
    </row>
    <row r="18" spans="1:16">
      <c r="A18" s="292" t="s">
        <v>587</v>
      </c>
      <c r="B18" s="407">
        <v>13542900</v>
      </c>
      <c r="C18" s="399">
        <v>76763</v>
      </c>
      <c r="D18" s="400">
        <v>0.56681360712993523</v>
      </c>
      <c r="E18" s="407">
        <v>7689928</v>
      </c>
      <c r="F18" s="399">
        <v>45736</v>
      </c>
      <c r="G18" s="400">
        <v>0.59475199247639254</v>
      </c>
      <c r="H18" s="407">
        <v>1978898</v>
      </c>
      <c r="I18" s="399">
        <v>18378</v>
      </c>
      <c r="J18" s="400">
        <v>0.92869869998352617</v>
      </c>
      <c r="K18" s="407">
        <v>3866932</v>
      </c>
      <c r="L18" s="399">
        <v>12253</v>
      </c>
      <c r="M18" s="400">
        <v>0.31686618745817097</v>
      </c>
      <c r="N18" s="407">
        <v>7142</v>
      </c>
      <c r="O18" s="399">
        <v>396</v>
      </c>
      <c r="P18" s="400">
        <v>5.5446653598431812</v>
      </c>
    </row>
    <row r="19" spans="1:16">
      <c r="A19" s="292" t="s">
        <v>588</v>
      </c>
      <c r="B19" s="407">
        <v>49923876</v>
      </c>
      <c r="C19" s="399">
        <v>289239</v>
      </c>
      <c r="D19" s="400">
        <v>0.57936006411040675</v>
      </c>
      <c r="E19" s="407">
        <v>25524634</v>
      </c>
      <c r="F19" s="399">
        <v>168727</v>
      </c>
      <c r="G19" s="400">
        <v>0.66103592317915305</v>
      </c>
      <c r="H19" s="407">
        <v>7464777</v>
      </c>
      <c r="I19" s="399">
        <v>64713</v>
      </c>
      <c r="J19" s="400">
        <v>0.86691136252295287</v>
      </c>
      <c r="K19" s="407">
        <v>16902267</v>
      </c>
      <c r="L19" s="399">
        <v>54953</v>
      </c>
      <c r="M19" s="400">
        <v>0.32512206794508686</v>
      </c>
      <c r="N19" s="407">
        <v>32198</v>
      </c>
      <c r="O19" s="399">
        <v>846</v>
      </c>
      <c r="P19" s="400">
        <v>2.6274923908317289</v>
      </c>
    </row>
    <row r="20" spans="1:16">
      <c r="A20" s="402" t="s">
        <v>589</v>
      </c>
      <c r="B20" s="407">
        <v>42959506</v>
      </c>
      <c r="C20" s="399">
        <v>237550</v>
      </c>
      <c r="D20" s="400">
        <v>0.55296259691626803</v>
      </c>
      <c r="E20" s="407">
        <v>21893573</v>
      </c>
      <c r="F20" s="399">
        <v>127899</v>
      </c>
      <c r="G20" s="400">
        <v>0.58418513962979002</v>
      </c>
      <c r="H20" s="407">
        <v>6515251</v>
      </c>
      <c r="I20" s="399">
        <v>57316</v>
      </c>
      <c r="J20" s="400">
        <v>0.87972052036061243</v>
      </c>
      <c r="K20" s="407">
        <v>14526606</v>
      </c>
      <c r="L20" s="399">
        <v>51639</v>
      </c>
      <c r="M20" s="400">
        <v>0.35547876771766229</v>
      </c>
      <c r="N20" s="407">
        <v>24076</v>
      </c>
      <c r="O20" s="399">
        <v>696</v>
      </c>
      <c r="P20" s="400">
        <v>2.890845655424489</v>
      </c>
    </row>
    <row r="21" spans="1:16">
      <c r="A21" s="292" t="s">
        <v>590</v>
      </c>
      <c r="B21" s="394">
        <v>122541877</v>
      </c>
      <c r="C21" s="395">
        <v>743540</v>
      </c>
      <c r="D21" s="396">
        <v>0.60676400443907019</v>
      </c>
      <c r="E21" s="397">
        <v>63451678</v>
      </c>
      <c r="F21" s="395">
        <v>368907</v>
      </c>
      <c r="G21" s="396">
        <v>0.58139833591162082</v>
      </c>
      <c r="H21" s="394">
        <v>17332646</v>
      </c>
      <c r="I21" s="395">
        <v>190277</v>
      </c>
      <c r="J21" s="396">
        <v>1.0977954548889997</v>
      </c>
      <c r="K21" s="397">
        <v>41669838</v>
      </c>
      <c r="L21" s="395">
        <v>182349</v>
      </c>
      <c r="M21" s="396">
        <v>0.43760429306204646</v>
      </c>
      <c r="N21" s="394">
        <v>87715</v>
      </c>
      <c r="O21" s="395">
        <v>2007</v>
      </c>
      <c r="P21" s="396">
        <v>2.2880921165137091</v>
      </c>
    </row>
    <row r="22" spans="1:16">
      <c r="A22" s="292" t="s">
        <v>591</v>
      </c>
      <c r="B22" s="398">
        <v>70433772</v>
      </c>
      <c r="C22" s="399">
        <v>356971</v>
      </c>
      <c r="D22" s="400">
        <v>0.50681795091138948</v>
      </c>
      <c r="E22" s="401">
        <v>35707312</v>
      </c>
      <c r="F22" s="399">
        <v>186542</v>
      </c>
      <c r="G22" s="400">
        <v>0.52241960974267676</v>
      </c>
      <c r="H22" s="398">
        <v>9583621</v>
      </c>
      <c r="I22" s="399">
        <v>79389</v>
      </c>
      <c r="J22" s="400">
        <v>0.82838209065237456</v>
      </c>
      <c r="K22" s="401">
        <v>25098521</v>
      </c>
      <c r="L22" s="399">
        <v>89906</v>
      </c>
      <c r="M22" s="400">
        <v>0.3582123424722915</v>
      </c>
      <c r="N22" s="398">
        <v>44318</v>
      </c>
      <c r="O22" s="399">
        <v>1134</v>
      </c>
      <c r="P22" s="400">
        <v>2.5587797283270906</v>
      </c>
    </row>
    <row r="23" spans="1:16">
      <c r="A23" s="292" t="s">
        <v>592</v>
      </c>
      <c r="B23" s="398">
        <v>16028885</v>
      </c>
      <c r="C23" s="399">
        <v>65661</v>
      </c>
      <c r="D23" s="400">
        <v>0.40964171868473698</v>
      </c>
      <c r="E23" s="401">
        <v>8306626</v>
      </c>
      <c r="F23" s="399">
        <v>35711</v>
      </c>
      <c r="G23" s="400">
        <v>0.42990980934978895</v>
      </c>
      <c r="H23" s="398">
        <v>2131513</v>
      </c>
      <c r="I23" s="399">
        <v>14315</v>
      </c>
      <c r="J23" s="400">
        <v>0.67158867902752639</v>
      </c>
      <c r="K23" s="401">
        <v>5583529</v>
      </c>
      <c r="L23" s="399">
        <v>15479</v>
      </c>
      <c r="M23" s="400">
        <v>0.2772261055687183</v>
      </c>
      <c r="N23" s="398">
        <v>7217</v>
      </c>
      <c r="O23" s="399">
        <v>156</v>
      </c>
      <c r="P23" s="400">
        <v>2.1615629763059441</v>
      </c>
    </row>
    <row r="24" spans="1:16">
      <c r="A24" s="292" t="s">
        <v>593</v>
      </c>
      <c r="B24" s="398">
        <v>7215701</v>
      </c>
      <c r="C24" s="399">
        <v>31078</v>
      </c>
      <c r="D24" s="400">
        <v>0.43069966452323899</v>
      </c>
      <c r="E24" s="401">
        <v>4071754</v>
      </c>
      <c r="F24" s="399">
        <v>19484</v>
      </c>
      <c r="G24" s="400">
        <v>0.47851613825393186</v>
      </c>
      <c r="H24" s="398">
        <v>1084077</v>
      </c>
      <c r="I24" s="399">
        <v>4872</v>
      </c>
      <c r="J24" s="400">
        <v>0.44941457110518901</v>
      </c>
      <c r="K24" s="401">
        <v>2056185</v>
      </c>
      <c r="L24" s="399">
        <v>6679</v>
      </c>
      <c r="M24" s="400">
        <v>0.32482485768547092</v>
      </c>
      <c r="N24" s="398">
        <v>3685</v>
      </c>
      <c r="O24" s="399">
        <v>43</v>
      </c>
      <c r="P24" s="400">
        <v>1.1668928086838535</v>
      </c>
    </row>
    <row r="25" spans="1:16">
      <c r="A25" s="402" t="s">
        <v>594</v>
      </c>
      <c r="B25" s="403">
        <v>7785531</v>
      </c>
      <c r="C25" s="404">
        <v>38702</v>
      </c>
      <c r="D25" s="405">
        <v>0.49710161066727498</v>
      </c>
      <c r="E25" s="406">
        <v>4414074</v>
      </c>
      <c r="F25" s="404">
        <v>18374</v>
      </c>
      <c r="G25" s="405">
        <v>0.41625944648866331</v>
      </c>
      <c r="H25" s="403">
        <v>1064647</v>
      </c>
      <c r="I25" s="404">
        <v>7862</v>
      </c>
      <c r="J25" s="405">
        <v>0.73846072923701467</v>
      </c>
      <c r="K25" s="406">
        <v>2300886</v>
      </c>
      <c r="L25" s="404">
        <v>12295</v>
      </c>
      <c r="M25" s="405">
        <v>0.53435937286766921</v>
      </c>
      <c r="N25" s="403">
        <v>5924</v>
      </c>
      <c r="O25" s="404">
        <v>171</v>
      </c>
      <c r="P25" s="405">
        <v>2.8865631330182309</v>
      </c>
    </row>
    <row r="26" spans="1:16">
      <c r="A26" s="292" t="s">
        <v>595</v>
      </c>
      <c r="B26" s="407">
        <v>5043990</v>
      </c>
      <c r="C26" s="399">
        <v>28354</v>
      </c>
      <c r="D26" s="400">
        <v>0.56213434205856871</v>
      </c>
      <c r="E26" s="407">
        <v>3030869</v>
      </c>
      <c r="F26" s="399">
        <v>19120</v>
      </c>
      <c r="G26" s="400">
        <v>0.63084217760648842</v>
      </c>
      <c r="H26" s="407">
        <v>702043</v>
      </c>
      <c r="I26" s="399">
        <v>4484</v>
      </c>
      <c r="J26" s="400">
        <v>0.63870731564875649</v>
      </c>
      <c r="K26" s="407">
        <v>1304802</v>
      </c>
      <c r="L26" s="399">
        <v>4608</v>
      </c>
      <c r="M26" s="400">
        <v>0.35315703072190263</v>
      </c>
      <c r="N26" s="407">
        <v>6276</v>
      </c>
      <c r="O26" s="399">
        <v>142</v>
      </c>
      <c r="P26" s="400">
        <v>2.2625876354365837</v>
      </c>
    </row>
    <row r="27" spans="1:16">
      <c r="A27" s="292" t="s">
        <v>596</v>
      </c>
      <c r="B27" s="407">
        <v>5804627</v>
      </c>
      <c r="C27" s="399">
        <v>27914</v>
      </c>
      <c r="D27" s="400">
        <v>0.48089222614993182</v>
      </c>
      <c r="E27" s="407">
        <v>3043651</v>
      </c>
      <c r="F27" s="399">
        <v>14812</v>
      </c>
      <c r="G27" s="400">
        <v>0.48665237900140329</v>
      </c>
      <c r="H27" s="407">
        <v>799774</v>
      </c>
      <c r="I27" s="399">
        <v>6028</v>
      </c>
      <c r="J27" s="400">
        <v>0.75371292390100197</v>
      </c>
      <c r="K27" s="407">
        <v>1958338</v>
      </c>
      <c r="L27" s="399">
        <v>7016</v>
      </c>
      <c r="M27" s="400">
        <v>0.35826297605418472</v>
      </c>
      <c r="N27" s="407">
        <v>2864</v>
      </c>
      <c r="O27" s="399">
        <v>58</v>
      </c>
      <c r="P27" s="400">
        <v>2.0251396648044691</v>
      </c>
    </row>
    <row r="28" spans="1:16">
      <c r="A28" s="292" t="s">
        <v>597</v>
      </c>
      <c r="B28" s="407">
        <v>13573068</v>
      </c>
      <c r="C28" s="399">
        <v>66617</v>
      </c>
      <c r="D28" s="400">
        <v>0.49080281628295097</v>
      </c>
      <c r="E28" s="407">
        <v>7307912</v>
      </c>
      <c r="F28" s="399">
        <v>37580</v>
      </c>
      <c r="G28" s="400">
        <v>0.51423717198565067</v>
      </c>
      <c r="H28" s="407">
        <v>1911346</v>
      </c>
      <c r="I28" s="399">
        <v>10960</v>
      </c>
      <c r="J28" s="400">
        <v>0.57341789503313378</v>
      </c>
      <c r="K28" s="407">
        <v>4346663</v>
      </c>
      <c r="L28" s="399">
        <v>17795</v>
      </c>
      <c r="M28" s="400">
        <v>0.40939451712727676</v>
      </c>
      <c r="N28" s="407">
        <v>7147</v>
      </c>
      <c r="O28" s="399">
        <v>282</v>
      </c>
      <c r="P28" s="400">
        <v>3.9457114873373444</v>
      </c>
    </row>
    <row r="29" spans="1:16">
      <c r="A29" s="292" t="s">
        <v>598</v>
      </c>
      <c r="B29" s="407">
        <v>14868839</v>
      </c>
      <c r="C29" s="399">
        <v>63848</v>
      </c>
      <c r="D29" s="400">
        <v>0.42940810644328042</v>
      </c>
      <c r="E29" s="407">
        <v>7897356</v>
      </c>
      <c r="F29" s="399">
        <v>36751</v>
      </c>
      <c r="G29" s="400">
        <v>0.46535827940389163</v>
      </c>
      <c r="H29" s="407">
        <v>2397397</v>
      </c>
      <c r="I29" s="399">
        <v>12421</v>
      </c>
      <c r="J29" s="400">
        <v>0.5181035931887793</v>
      </c>
      <c r="K29" s="407">
        <v>4564259</v>
      </c>
      <c r="L29" s="399">
        <v>14397</v>
      </c>
      <c r="M29" s="400">
        <v>0.31542907622025834</v>
      </c>
      <c r="N29" s="407">
        <v>9827</v>
      </c>
      <c r="O29" s="399">
        <v>279</v>
      </c>
      <c r="P29" s="400">
        <v>2.8391167192429023</v>
      </c>
    </row>
    <row r="30" spans="1:16">
      <c r="A30" s="402" t="s">
        <v>599</v>
      </c>
      <c r="B30" s="407">
        <v>26880665</v>
      </c>
      <c r="C30" s="399">
        <v>111468</v>
      </c>
      <c r="D30" s="400">
        <v>0.41467724105783837</v>
      </c>
      <c r="E30" s="407">
        <v>14213344</v>
      </c>
      <c r="F30" s="399">
        <v>64546</v>
      </c>
      <c r="G30" s="400">
        <v>0.45412254850090167</v>
      </c>
      <c r="H30" s="407">
        <v>3668688</v>
      </c>
      <c r="I30" s="399">
        <v>22258</v>
      </c>
      <c r="J30" s="400">
        <v>0.60670190542231983</v>
      </c>
      <c r="K30" s="407">
        <v>8987232</v>
      </c>
      <c r="L30" s="399">
        <v>24369</v>
      </c>
      <c r="M30" s="400">
        <v>0.27115134003439545</v>
      </c>
      <c r="N30" s="407">
        <v>11401</v>
      </c>
      <c r="O30" s="399">
        <v>295</v>
      </c>
      <c r="P30" s="400">
        <v>2.5874923252346282</v>
      </c>
    </row>
    <row r="31" spans="1:16">
      <c r="A31" s="292" t="s">
        <v>600</v>
      </c>
      <c r="B31" s="394">
        <v>58871018</v>
      </c>
      <c r="C31" s="395">
        <v>251016</v>
      </c>
      <c r="D31" s="396">
        <v>0.42638297846318884</v>
      </c>
      <c r="E31" s="397">
        <v>31950505</v>
      </c>
      <c r="F31" s="395">
        <v>149298</v>
      </c>
      <c r="G31" s="396">
        <v>0.4672789991895277</v>
      </c>
      <c r="H31" s="394">
        <v>9407349</v>
      </c>
      <c r="I31" s="395">
        <v>54093</v>
      </c>
      <c r="J31" s="396">
        <v>0.57500790073802943</v>
      </c>
      <c r="K31" s="397">
        <v>17467833</v>
      </c>
      <c r="L31" s="395">
        <v>46660</v>
      </c>
      <c r="M31" s="396">
        <v>0.26711956772199508</v>
      </c>
      <c r="N31" s="394">
        <v>45331</v>
      </c>
      <c r="O31" s="395">
        <v>965</v>
      </c>
      <c r="P31" s="396">
        <v>2.1287860404579648</v>
      </c>
    </row>
    <row r="32" spans="1:16">
      <c r="A32" s="292" t="s">
        <v>601</v>
      </c>
      <c r="B32" s="398">
        <v>12964475</v>
      </c>
      <c r="C32" s="399">
        <v>56792</v>
      </c>
      <c r="D32" s="400">
        <v>0.43805861787692907</v>
      </c>
      <c r="E32" s="401">
        <v>7027520</v>
      </c>
      <c r="F32" s="399">
        <v>31973</v>
      </c>
      <c r="G32" s="400">
        <v>0.45496846682755798</v>
      </c>
      <c r="H32" s="398">
        <v>1929255</v>
      </c>
      <c r="I32" s="399">
        <v>12628</v>
      </c>
      <c r="J32" s="400">
        <v>0.65455318244607374</v>
      </c>
      <c r="K32" s="401">
        <v>3998130</v>
      </c>
      <c r="L32" s="399">
        <v>11932</v>
      </c>
      <c r="M32" s="400">
        <v>0.29843952047582245</v>
      </c>
      <c r="N32" s="398">
        <v>9570</v>
      </c>
      <c r="O32" s="399">
        <v>259</v>
      </c>
      <c r="P32" s="400">
        <v>2.7063740856844305</v>
      </c>
    </row>
    <row r="33" spans="1:16">
      <c r="A33" s="292" t="s">
        <v>602</v>
      </c>
      <c r="B33" s="398">
        <v>10246136</v>
      </c>
      <c r="C33" s="399">
        <v>44732</v>
      </c>
      <c r="D33" s="400">
        <v>0.43657433397331447</v>
      </c>
      <c r="E33" s="401">
        <v>5406166</v>
      </c>
      <c r="F33" s="399">
        <v>26320</v>
      </c>
      <c r="G33" s="400">
        <v>0.4868514951261208</v>
      </c>
      <c r="H33" s="398">
        <v>1497092</v>
      </c>
      <c r="I33" s="399">
        <v>7732</v>
      </c>
      <c r="J33" s="400">
        <v>0.51646792581885415</v>
      </c>
      <c r="K33" s="401">
        <v>3334090</v>
      </c>
      <c r="L33" s="399">
        <v>10504</v>
      </c>
      <c r="M33" s="400">
        <v>0.31504848399413332</v>
      </c>
      <c r="N33" s="398">
        <v>8788</v>
      </c>
      <c r="O33" s="399">
        <v>176</v>
      </c>
      <c r="P33" s="400">
        <v>2.0027309968138374</v>
      </c>
    </row>
    <row r="34" spans="1:16">
      <c r="A34" s="292" t="s">
        <v>603</v>
      </c>
      <c r="B34" s="398">
        <v>16201969</v>
      </c>
      <c r="C34" s="399">
        <v>83768</v>
      </c>
      <c r="D34" s="400">
        <v>0.51702357904770713</v>
      </c>
      <c r="E34" s="401">
        <v>9201968</v>
      </c>
      <c r="F34" s="399">
        <v>48890</v>
      </c>
      <c r="G34" s="400">
        <v>0.53129939160840378</v>
      </c>
      <c r="H34" s="398">
        <v>2425868</v>
      </c>
      <c r="I34" s="399">
        <v>16326</v>
      </c>
      <c r="J34" s="400">
        <v>0.6729962223830811</v>
      </c>
      <c r="K34" s="401">
        <v>4560425</v>
      </c>
      <c r="L34" s="399">
        <v>18027</v>
      </c>
      <c r="M34" s="400">
        <v>0.39529210545069815</v>
      </c>
      <c r="N34" s="398">
        <v>13708</v>
      </c>
      <c r="O34" s="399">
        <v>525</v>
      </c>
      <c r="P34" s="400">
        <v>3.8298803618325064</v>
      </c>
    </row>
    <row r="35" spans="1:16">
      <c r="A35" s="402" t="s">
        <v>604</v>
      </c>
      <c r="B35" s="403">
        <v>63969817</v>
      </c>
      <c r="C35" s="404">
        <v>382434</v>
      </c>
      <c r="D35" s="405">
        <v>0.59783506962353816</v>
      </c>
      <c r="E35" s="406">
        <v>34584487</v>
      </c>
      <c r="F35" s="404">
        <v>224286</v>
      </c>
      <c r="G35" s="405">
        <v>0.64851619745003009</v>
      </c>
      <c r="H35" s="403">
        <v>10148253</v>
      </c>
      <c r="I35" s="404">
        <v>69711</v>
      </c>
      <c r="J35" s="405">
        <v>0.68692611427799444</v>
      </c>
      <c r="K35" s="406">
        <v>19172063</v>
      </c>
      <c r="L35" s="404">
        <v>86017</v>
      </c>
      <c r="M35" s="405">
        <v>0.44865802913332797</v>
      </c>
      <c r="N35" s="403">
        <v>65014</v>
      </c>
      <c r="O35" s="404">
        <v>2420</v>
      </c>
      <c r="P35" s="405">
        <v>3.7222752022641274</v>
      </c>
    </row>
    <row r="36" spans="1:16">
      <c r="A36" s="292" t="s">
        <v>605</v>
      </c>
      <c r="B36" s="407">
        <v>40340409</v>
      </c>
      <c r="C36" s="399">
        <v>224187</v>
      </c>
      <c r="D36" s="400">
        <v>0.55573804420277439</v>
      </c>
      <c r="E36" s="407">
        <v>21447314</v>
      </c>
      <c r="F36" s="399">
        <v>126146</v>
      </c>
      <c r="G36" s="400">
        <v>0.58816689120138776</v>
      </c>
      <c r="H36" s="407">
        <v>5865738</v>
      </c>
      <c r="I36" s="399">
        <v>55629</v>
      </c>
      <c r="J36" s="400">
        <v>0.94837171384061136</v>
      </c>
      <c r="K36" s="407">
        <v>13002075</v>
      </c>
      <c r="L36" s="399">
        <v>41661</v>
      </c>
      <c r="M36" s="400">
        <v>0.3204180871130185</v>
      </c>
      <c r="N36" s="407">
        <v>25282</v>
      </c>
      <c r="O36" s="399">
        <v>751</v>
      </c>
      <c r="P36" s="400">
        <v>2.9704928407562692</v>
      </c>
    </row>
    <row r="37" spans="1:16">
      <c r="A37" s="292" t="s">
        <v>606</v>
      </c>
      <c r="B37" s="407">
        <v>8736007</v>
      </c>
      <c r="C37" s="399">
        <v>47921</v>
      </c>
      <c r="D37" s="400">
        <v>0.54854580588133683</v>
      </c>
      <c r="E37" s="407">
        <v>4872873</v>
      </c>
      <c r="F37" s="399">
        <v>29262</v>
      </c>
      <c r="G37" s="400">
        <v>0.60050816017573205</v>
      </c>
      <c r="H37" s="407">
        <v>1284901</v>
      </c>
      <c r="I37" s="399">
        <v>7675</v>
      </c>
      <c r="J37" s="400">
        <v>0.59732228397362908</v>
      </c>
      <c r="K37" s="407">
        <v>2568067</v>
      </c>
      <c r="L37" s="399">
        <v>10619</v>
      </c>
      <c r="M37" s="400">
        <v>0.41350167265885196</v>
      </c>
      <c r="N37" s="407">
        <v>10166</v>
      </c>
      <c r="O37" s="399">
        <v>365</v>
      </c>
      <c r="P37" s="400">
        <v>3.5903993704505215</v>
      </c>
    </row>
    <row r="38" spans="1:16">
      <c r="A38" s="292" t="s">
        <v>607</v>
      </c>
      <c r="B38" s="407">
        <v>6005658</v>
      </c>
      <c r="C38" s="399">
        <v>32526</v>
      </c>
      <c r="D38" s="400">
        <v>0.54158928130772677</v>
      </c>
      <c r="E38" s="407">
        <v>3541110</v>
      </c>
      <c r="F38" s="399">
        <v>20517</v>
      </c>
      <c r="G38" s="400">
        <v>0.57939459660953774</v>
      </c>
      <c r="H38" s="407">
        <v>847763</v>
      </c>
      <c r="I38" s="399">
        <v>5772</v>
      </c>
      <c r="J38" s="400">
        <v>0.6808506622723568</v>
      </c>
      <c r="K38" s="407">
        <v>1612482</v>
      </c>
      <c r="L38" s="399">
        <v>6095</v>
      </c>
      <c r="M38" s="400">
        <v>0.3779887155329486</v>
      </c>
      <c r="N38" s="407">
        <v>4303</v>
      </c>
      <c r="O38" s="399">
        <v>142</v>
      </c>
      <c r="P38" s="400">
        <v>3.3000232396002791</v>
      </c>
    </row>
    <row r="39" spans="1:16">
      <c r="A39" s="292" t="s">
        <v>608</v>
      </c>
      <c r="B39" s="407">
        <v>4081194</v>
      </c>
      <c r="C39" s="399">
        <v>17810</v>
      </c>
      <c r="D39" s="400">
        <v>0.43639189903738951</v>
      </c>
      <c r="E39" s="407">
        <v>2236690</v>
      </c>
      <c r="F39" s="399">
        <v>9928</v>
      </c>
      <c r="G39" s="400">
        <v>0.44387018317245569</v>
      </c>
      <c r="H39" s="407">
        <v>550499</v>
      </c>
      <c r="I39" s="399">
        <v>3601</v>
      </c>
      <c r="J39" s="400">
        <v>0.65413379497510438</v>
      </c>
      <c r="K39" s="407">
        <v>1291680</v>
      </c>
      <c r="L39" s="399">
        <v>4222</v>
      </c>
      <c r="M39" s="400">
        <v>0.3268611420785334</v>
      </c>
      <c r="N39" s="407">
        <v>2325</v>
      </c>
      <c r="O39" s="399">
        <v>59</v>
      </c>
      <c r="P39" s="400">
        <v>2.5376344086021505</v>
      </c>
    </row>
    <row r="40" spans="1:16">
      <c r="A40" s="402" t="s">
        <v>609</v>
      </c>
      <c r="B40" s="407">
        <v>5078100</v>
      </c>
      <c r="C40" s="399">
        <v>20027</v>
      </c>
      <c r="D40" s="400">
        <v>0.39437978771587801</v>
      </c>
      <c r="E40" s="407">
        <v>2698759</v>
      </c>
      <c r="F40" s="399">
        <v>11701</v>
      </c>
      <c r="G40" s="400">
        <v>0.43356965182885909</v>
      </c>
      <c r="H40" s="407">
        <v>619201</v>
      </c>
      <c r="I40" s="399">
        <v>3446</v>
      </c>
      <c r="J40" s="400">
        <v>0.55652364902511464</v>
      </c>
      <c r="K40" s="407">
        <v>1757268</v>
      </c>
      <c r="L40" s="399">
        <v>4783</v>
      </c>
      <c r="M40" s="400">
        <v>0.27218386723026883</v>
      </c>
      <c r="N40" s="407">
        <v>2872</v>
      </c>
      <c r="O40" s="399">
        <v>97</v>
      </c>
      <c r="P40" s="400">
        <v>3.3774373259052921</v>
      </c>
    </row>
    <row r="41" spans="1:16">
      <c r="A41" s="292" t="s">
        <v>610</v>
      </c>
      <c r="B41" s="394">
        <v>13853289</v>
      </c>
      <c r="C41" s="395">
        <v>75350</v>
      </c>
      <c r="D41" s="396">
        <v>0.54391415641440821</v>
      </c>
      <c r="E41" s="397">
        <v>7686845</v>
      </c>
      <c r="F41" s="395">
        <v>43642</v>
      </c>
      <c r="G41" s="396">
        <v>0.56774918708520861</v>
      </c>
      <c r="H41" s="394">
        <v>2108441</v>
      </c>
      <c r="I41" s="395">
        <v>15593</v>
      </c>
      <c r="J41" s="396">
        <v>0.73955116600369653</v>
      </c>
      <c r="K41" s="397">
        <v>4048695</v>
      </c>
      <c r="L41" s="395">
        <v>16086</v>
      </c>
      <c r="M41" s="396">
        <v>0.39731320833009154</v>
      </c>
      <c r="N41" s="394">
        <v>9308</v>
      </c>
      <c r="O41" s="395">
        <v>29</v>
      </c>
      <c r="P41" s="396">
        <v>0.31155994843145685</v>
      </c>
    </row>
    <row r="42" spans="1:16">
      <c r="A42" s="292" t="s">
        <v>611</v>
      </c>
      <c r="B42" s="398">
        <v>21383281</v>
      </c>
      <c r="C42" s="399">
        <v>90300</v>
      </c>
      <c r="D42" s="400">
        <v>0.42229253780091092</v>
      </c>
      <c r="E42" s="401">
        <v>11256863</v>
      </c>
      <c r="F42" s="399">
        <v>47414</v>
      </c>
      <c r="G42" s="400">
        <v>0.42120082655354335</v>
      </c>
      <c r="H42" s="398">
        <v>2928298</v>
      </c>
      <c r="I42" s="399">
        <v>19358</v>
      </c>
      <c r="J42" s="400">
        <v>0.6610665990961303</v>
      </c>
      <c r="K42" s="401">
        <v>7178533</v>
      </c>
      <c r="L42" s="399">
        <v>23027</v>
      </c>
      <c r="M42" s="400">
        <v>0.32077584654134766</v>
      </c>
      <c r="N42" s="398">
        <v>19587</v>
      </c>
      <c r="O42" s="399">
        <v>501</v>
      </c>
      <c r="P42" s="400">
        <v>2.5578189615561344</v>
      </c>
    </row>
    <row r="43" spans="1:16">
      <c r="A43" s="292" t="s">
        <v>612</v>
      </c>
      <c r="B43" s="398">
        <v>9817434</v>
      </c>
      <c r="C43" s="399">
        <v>37847</v>
      </c>
      <c r="D43" s="400">
        <v>0.38550806656810732</v>
      </c>
      <c r="E43" s="401">
        <v>5182229</v>
      </c>
      <c r="F43" s="399">
        <v>19890</v>
      </c>
      <c r="G43" s="400">
        <v>0.38381167640411107</v>
      </c>
      <c r="H43" s="398">
        <v>1318812</v>
      </c>
      <c r="I43" s="399">
        <v>7294</v>
      </c>
      <c r="J43" s="400">
        <v>0.55307352374712992</v>
      </c>
      <c r="K43" s="401">
        <v>3311918</v>
      </c>
      <c r="L43" s="399">
        <v>10540</v>
      </c>
      <c r="M43" s="400">
        <v>0.31824459422002599</v>
      </c>
      <c r="N43" s="398">
        <v>4475</v>
      </c>
      <c r="O43" s="399">
        <v>123</v>
      </c>
      <c r="P43" s="400">
        <v>2.7486033519553073</v>
      </c>
    </row>
    <row r="44" spans="1:16">
      <c r="A44" s="292" t="s">
        <v>613</v>
      </c>
      <c r="B44" s="398">
        <v>5116051</v>
      </c>
      <c r="C44" s="399">
        <v>31392</v>
      </c>
      <c r="D44" s="400">
        <v>0.6135982616279626</v>
      </c>
      <c r="E44" s="401">
        <v>2886928</v>
      </c>
      <c r="F44" s="399">
        <v>20012</v>
      </c>
      <c r="G44" s="400">
        <v>0.69319359540660519</v>
      </c>
      <c r="H44" s="398">
        <v>753540</v>
      </c>
      <c r="I44" s="399">
        <v>5814</v>
      </c>
      <c r="J44" s="400">
        <v>0.77155824508320725</v>
      </c>
      <c r="K44" s="401">
        <v>1472661</v>
      </c>
      <c r="L44" s="399">
        <v>5427</v>
      </c>
      <c r="M44" s="400">
        <v>0.36851658324624609</v>
      </c>
      <c r="N44" s="398">
        <v>2922</v>
      </c>
      <c r="O44" s="399">
        <v>139</v>
      </c>
      <c r="P44" s="400">
        <v>4.7570157426420261</v>
      </c>
    </row>
    <row r="45" spans="1:16">
      <c r="A45" s="402" t="s">
        <v>614</v>
      </c>
      <c r="B45" s="403">
        <v>7359584</v>
      </c>
      <c r="C45" s="404">
        <v>35624</v>
      </c>
      <c r="D45" s="405">
        <v>0.48404909842730243</v>
      </c>
      <c r="E45" s="406">
        <v>4005684</v>
      </c>
      <c r="F45" s="404">
        <v>19674</v>
      </c>
      <c r="G45" s="405">
        <v>0.49115207290440283</v>
      </c>
      <c r="H45" s="403">
        <v>1049171</v>
      </c>
      <c r="I45" s="404">
        <v>7975</v>
      </c>
      <c r="J45" s="405">
        <v>0.76012394547695272</v>
      </c>
      <c r="K45" s="406">
        <v>2301348</v>
      </c>
      <c r="L45" s="404">
        <v>7867</v>
      </c>
      <c r="M45" s="405">
        <v>0.34184312846210135</v>
      </c>
      <c r="N45" s="403">
        <v>3381</v>
      </c>
      <c r="O45" s="404">
        <v>108</v>
      </c>
      <c r="P45" s="405">
        <v>3.1943212067435667</v>
      </c>
    </row>
    <row r="46" spans="1:16">
      <c r="A46" s="292" t="s">
        <v>615</v>
      </c>
      <c r="B46" s="407">
        <v>9074211</v>
      </c>
      <c r="C46" s="399">
        <v>37406</v>
      </c>
      <c r="D46" s="400">
        <v>0.41222316739163328</v>
      </c>
      <c r="E46" s="407">
        <v>5095485</v>
      </c>
      <c r="F46" s="399">
        <v>20306</v>
      </c>
      <c r="G46" s="400">
        <v>0.39850966100381019</v>
      </c>
      <c r="H46" s="407">
        <v>1315676</v>
      </c>
      <c r="I46" s="399">
        <v>8905</v>
      </c>
      <c r="J46" s="400">
        <v>0.67683837054107543</v>
      </c>
      <c r="K46" s="407">
        <v>2654503</v>
      </c>
      <c r="L46" s="399">
        <v>7973</v>
      </c>
      <c r="M46" s="400">
        <v>0.30035754338947818</v>
      </c>
      <c r="N46" s="407">
        <v>8547</v>
      </c>
      <c r="O46" s="399">
        <v>222</v>
      </c>
      <c r="P46" s="400">
        <v>2.5974025974025974</v>
      </c>
    </row>
    <row r="47" spans="1:16">
      <c r="A47" s="292" t="s">
        <v>616</v>
      </c>
      <c r="B47" s="407">
        <v>4349842</v>
      </c>
      <c r="C47" s="399">
        <v>17258</v>
      </c>
      <c r="D47" s="400">
        <v>0.3967500428751205</v>
      </c>
      <c r="E47" s="407">
        <v>2383714</v>
      </c>
      <c r="F47" s="399">
        <v>9524</v>
      </c>
      <c r="G47" s="400">
        <v>0.39954457623691431</v>
      </c>
      <c r="H47" s="407">
        <v>599382</v>
      </c>
      <c r="I47" s="399">
        <v>3124</v>
      </c>
      <c r="J47" s="400">
        <v>0.52120350627813317</v>
      </c>
      <c r="K47" s="407">
        <v>1363594</v>
      </c>
      <c r="L47" s="399">
        <v>4516</v>
      </c>
      <c r="M47" s="400">
        <v>0.33118362210452668</v>
      </c>
      <c r="N47" s="407">
        <v>3152</v>
      </c>
      <c r="O47" s="399">
        <v>94</v>
      </c>
      <c r="P47" s="400">
        <v>2.9822335025380711</v>
      </c>
    </row>
    <row r="48" spans="1:16">
      <c r="A48" s="292" t="s">
        <v>617</v>
      </c>
      <c r="B48" s="407">
        <v>39563699</v>
      </c>
      <c r="C48" s="399">
        <v>198483</v>
      </c>
      <c r="D48" s="400">
        <v>0.50167958258907996</v>
      </c>
      <c r="E48" s="407">
        <v>20552919</v>
      </c>
      <c r="F48" s="399">
        <v>110784</v>
      </c>
      <c r="G48" s="400">
        <v>0.539018326301972</v>
      </c>
      <c r="H48" s="407">
        <v>5478625</v>
      </c>
      <c r="I48" s="399">
        <v>40452</v>
      </c>
      <c r="J48" s="400">
        <v>0.73836044627986031</v>
      </c>
      <c r="K48" s="407">
        <v>13499247</v>
      </c>
      <c r="L48" s="399">
        <v>46265</v>
      </c>
      <c r="M48" s="400">
        <v>0.34272282002099819</v>
      </c>
      <c r="N48" s="407">
        <v>32908</v>
      </c>
      <c r="O48" s="399">
        <v>982</v>
      </c>
      <c r="P48" s="400">
        <v>2.9840768202260848</v>
      </c>
    </row>
    <row r="49" spans="1:16">
      <c r="A49" s="292" t="s">
        <v>618</v>
      </c>
      <c r="B49" s="407">
        <v>6573636</v>
      </c>
      <c r="C49" s="399">
        <v>35398</v>
      </c>
      <c r="D49" s="400">
        <v>0.5384843334799797</v>
      </c>
      <c r="E49" s="407">
        <v>3361066</v>
      </c>
      <c r="F49" s="399">
        <v>21328</v>
      </c>
      <c r="G49" s="400">
        <v>0.6345605828626989</v>
      </c>
      <c r="H49" s="407">
        <v>847737</v>
      </c>
      <c r="I49" s="399">
        <v>6661</v>
      </c>
      <c r="J49" s="400">
        <v>0.78573897329006526</v>
      </c>
      <c r="K49" s="407">
        <v>2360282</v>
      </c>
      <c r="L49" s="399">
        <v>7260</v>
      </c>
      <c r="M49" s="400">
        <v>0.30759036420224362</v>
      </c>
      <c r="N49" s="407">
        <v>4551</v>
      </c>
      <c r="O49" s="399">
        <v>149</v>
      </c>
      <c r="P49" s="400">
        <v>3.2740057130301028</v>
      </c>
    </row>
    <row r="50" spans="1:16">
      <c r="A50" s="402" t="s">
        <v>619</v>
      </c>
      <c r="B50" s="407">
        <v>9294183</v>
      </c>
      <c r="C50" s="399">
        <v>38393</v>
      </c>
      <c r="D50" s="400">
        <v>0.41308633582962595</v>
      </c>
      <c r="E50" s="407">
        <v>4904455</v>
      </c>
      <c r="F50" s="399">
        <v>21327</v>
      </c>
      <c r="G50" s="400">
        <v>0.43484953985712993</v>
      </c>
      <c r="H50" s="407">
        <v>1294824</v>
      </c>
      <c r="I50" s="399">
        <v>7806</v>
      </c>
      <c r="J50" s="400">
        <v>0.60286185612870935</v>
      </c>
      <c r="K50" s="407">
        <v>3089787</v>
      </c>
      <c r="L50" s="399">
        <v>9196</v>
      </c>
      <c r="M50" s="400">
        <v>0.29762569393942045</v>
      </c>
      <c r="N50" s="407">
        <v>5117</v>
      </c>
      <c r="O50" s="399">
        <v>64</v>
      </c>
      <c r="P50" s="400">
        <v>1.2507328512800469</v>
      </c>
    </row>
    <row r="51" spans="1:16">
      <c r="A51" s="292" t="s">
        <v>620</v>
      </c>
      <c r="B51" s="394">
        <v>12622856</v>
      </c>
      <c r="C51" s="395">
        <v>55888</v>
      </c>
      <c r="D51" s="396">
        <v>0.44275241672724464</v>
      </c>
      <c r="E51" s="397">
        <v>6962464</v>
      </c>
      <c r="F51" s="395">
        <v>31729</v>
      </c>
      <c r="G51" s="396">
        <v>0.45571510315888175</v>
      </c>
      <c r="H51" s="394">
        <v>1611598</v>
      </c>
      <c r="I51" s="395">
        <v>11811</v>
      </c>
      <c r="J51" s="396">
        <v>0.73287507182312217</v>
      </c>
      <c r="K51" s="397">
        <v>4040213</v>
      </c>
      <c r="L51" s="395">
        <v>12124</v>
      </c>
      <c r="M51" s="396">
        <v>0.30008318868336892</v>
      </c>
      <c r="N51" s="394">
        <v>8581</v>
      </c>
      <c r="O51" s="395">
        <v>224</v>
      </c>
      <c r="P51" s="396">
        <v>2.6104183661577904</v>
      </c>
    </row>
    <row r="52" spans="1:16">
      <c r="A52" s="292" t="s">
        <v>621</v>
      </c>
      <c r="B52" s="398">
        <v>8055810</v>
      </c>
      <c r="C52" s="399">
        <v>42123</v>
      </c>
      <c r="D52" s="400">
        <v>0.52288969079459413</v>
      </c>
      <c r="E52" s="401">
        <v>4360202</v>
      </c>
      <c r="F52" s="399">
        <v>25716</v>
      </c>
      <c r="G52" s="400">
        <v>0.5897891886660297</v>
      </c>
      <c r="H52" s="398">
        <v>926821</v>
      </c>
      <c r="I52" s="399">
        <v>6287</v>
      </c>
      <c r="J52" s="400">
        <v>0.67834026203549547</v>
      </c>
      <c r="K52" s="401">
        <v>2763733</v>
      </c>
      <c r="L52" s="399">
        <v>9857</v>
      </c>
      <c r="M52" s="400">
        <v>0.35665529195475826</v>
      </c>
      <c r="N52" s="398">
        <v>5054</v>
      </c>
      <c r="O52" s="399">
        <v>263</v>
      </c>
      <c r="P52" s="400">
        <v>5.2037989711119907</v>
      </c>
    </row>
    <row r="53" spans="1:16">
      <c r="A53" s="292" t="s">
        <v>622</v>
      </c>
      <c r="B53" s="398">
        <v>7526241</v>
      </c>
      <c r="C53" s="399">
        <v>35436</v>
      </c>
      <c r="D53" s="400">
        <v>0.47083265072165503</v>
      </c>
      <c r="E53" s="401">
        <v>3994148</v>
      </c>
      <c r="F53" s="399">
        <v>19874</v>
      </c>
      <c r="G53" s="400">
        <v>0.4975779565504333</v>
      </c>
      <c r="H53" s="398">
        <v>891015</v>
      </c>
      <c r="I53" s="399">
        <v>8910</v>
      </c>
      <c r="J53" s="400">
        <v>0.99998316526657793</v>
      </c>
      <c r="K53" s="401">
        <v>2634999</v>
      </c>
      <c r="L53" s="399">
        <v>6531</v>
      </c>
      <c r="M53" s="400">
        <v>0.24785588153923396</v>
      </c>
      <c r="N53" s="398">
        <v>6079</v>
      </c>
      <c r="O53" s="399">
        <v>121</v>
      </c>
      <c r="P53" s="400">
        <v>1.9904589570653066</v>
      </c>
    </row>
    <row r="54" spans="1:16">
      <c r="A54" s="292" t="s">
        <v>623</v>
      </c>
      <c r="B54" s="398">
        <v>11387128</v>
      </c>
      <c r="C54" s="399">
        <v>50174</v>
      </c>
      <c r="D54" s="400">
        <v>0.44062032147175301</v>
      </c>
      <c r="E54" s="401">
        <v>6030828</v>
      </c>
      <c r="F54" s="399">
        <v>30243</v>
      </c>
      <c r="G54" s="400">
        <v>0.50147342951913065</v>
      </c>
      <c r="H54" s="398">
        <v>1520085</v>
      </c>
      <c r="I54" s="399">
        <v>8684</v>
      </c>
      <c r="J54" s="400">
        <v>0.57128384267985011</v>
      </c>
      <c r="K54" s="401">
        <v>3828192</v>
      </c>
      <c r="L54" s="399">
        <v>11041</v>
      </c>
      <c r="M54" s="400">
        <v>0.28841291136912672</v>
      </c>
      <c r="N54" s="398">
        <v>8023</v>
      </c>
      <c r="O54" s="399">
        <v>206</v>
      </c>
      <c r="P54" s="400">
        <v>2.567618097968341</v>
      </c>
    </row>
    <row r="55" spans="1:16">
      <c r="A55" s="402" t="s">
        <v>624</v>
      </c>
      <c r="B55" s="403">
        <v>9513754</v>
      </c>
      <c r="C55" s="404">
        <v>45272</v>
      </c>
      <c r="D55" s="405">
        <v>0.47585842560150282</v>
      </c>
      <c r="E55" s="406">
        <v>4989418</v>
      </c>
      <c r="F55" s="404">
        <v>25661</v>
      </c>
      <c r="G55" s="405">
        <v>0.51430848247230443</v>
      </c>
      <c r="H55" s="403">
        <v>1238287</v>
      </c>
      <c r="I55" s="404">
        <v>8676</v>
      </c>
      <c r="J55" s="405">
        <v>0.70064532697185711</v>
      </c>
      <c r="K55" s="406">
        <v>3278467</v>
      </c>
      <c r="L55" s="404">
        <v>10654</v>
      </c>
      <c r="M55" s="405">
        <v>0.32496895652754781</v>
      </c>
      <c r="N55" s="403">
        <v>7582</v>
      </c>
      <c r="O55" s="404">
        <v>281</v>
      </c>
      <c r="P55" s="405">
        <v>3.7061461355842784</v>
      </c>
    </row>
    <row r="56" spans="1:16" ht="20.25" customHeight="1">
      <c r="A56" s="186" t="s">
        <v>670</v>
      </c>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6">
    <mergeCell ref="K3:M3"/>
    <mergeCell ref="N3:P3"/>
    <mergeCell ref="A3:A4"/>
    <mergeCell ref="B3:D3"/>
    <mergeCell ref="E3:G3"/>
    <mergeCell ref="H3:J3"/>
  </mergeCells>
  <phoneticPr fontId="2"/>
  <pageMargins left="0.59055118110236227" right="0.39370078740157483" top="0.59055118110236227" bottom="0.78740157480314965" header="0.51181102362204722" footer="0.51181102362204722"/>
  <pageSetup paperSize="8"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A1:P56"/>
  <sheetViews>
    <sheetView workbookViewId="0"/>
  </sheetViews>
  <sheetFormatPr defaultColWidth="9" defaultRowHeight="13.2"/>
  <cols>
    <col min="1" max="1" width="15.6640625" style="313" customWidth="1"/>
    <col min="2" max="16" width="12.33203125" style="313" customWidth="1"/>
    <col min="17" max="16384" width="9" style="313"/>
  </cols>
  <sheetData>
    <row r="1" spans="1:16" s="186" customFormat="1" ht="27.15" customHeight="1">
      <c r="A1" s="184" t="s">
        <v>671</v>
      </c>
      <c r="B1" s="377"/>
      <c r="C1" s="377"/>
      <c r="D1" s="377"/>
      <c r="E1" s="377"/>
      <c r="F1" s="377"/>
      <c r="G1" s="377"/>
      <c r="H1" s="377"/>
      <c r="I1" s="377"/>
      <c r="J1" s="377"/>
      <c r="K1" s="377"/>
      <c r="L1" s="377"/>
      <c r="M1" s="377"/>
      <c r="N1" s="377"/>
      <c r="O1" s="377"/>
      <c r="P1" s="377"/>
    </row>
    <row r="2" spans="1:16" s="186" customFormat="1" ht="19.5" customHeight="1">
      <c r="A2" s="187"/>
      <c r="P2" s="378" t="e">
        <f>"（"&amp;#REF!&amp;"年"&amp;#REF!&amp;"月診療分）"</f>
        <v>#REF!</v>
      </c>
    </row>
    <row r="3" spans="1:16" s="186" customFormat="1" ht="23.25" customHeight="1">
      <c r="A3" s="849" t="s">
        <v>676</v>
      </c>
      <c r="B3" s="791" t="s">
        <v>537</v>
      </c>
      <c r="C3" s="791"/>
      <c r="D3" s="791"/>
      <c r="E3" s="791" t="s">
        <v>560</v>
      </c>
      <c r="F3" s="791"/>
      <c r="G3" s="791"/>
      <c r="H3" s="791" t="s">
        <v>573</v>
      </c>
      <c r="I3" s="791"/>
      <c r="J3" s="791"/>
      <c r="K3" s="791" t="s">
        <v>479</v>
      </c>
      <c r="L3" s="791"/>
      <c r="M3" s="791"/>
      <c r="N3" s="791" t="s">
        <v>569</v>
      </c>
      <c r="O3" s="791"/>
      <c r="P3" s="791"/>
    </row>
    <row r="4" spans="1:16" s="186" customFormat="1" ht="23.25" customHeight="1">
      <c r="A4" s="795"/>
      <c r="B4" s="379" t="s">
        <v>646</v>
      </c>
      <c r="C4" s="379" t="s">
        <v>648</v>
      </c>
      <c r="D4" s="379" t="s">
        <v>650</v>
      </c>
      <c r="E4" s="380" t="s">
        <v>646</v>
      </c>
      <c r="F4" s="379" t="s">
        <v>648</v>
      </c>
      <c r="G4" s="381" t="s">
        <v>650</v>
      </c>
      <c r="H4" s="379" t="s">
        <v>646</v>
      </c>
      <c r="I4" s="381" t="s">
        <v>648</v>
      </c>
      <c r="J4" s="379" t="s">
        <v>650</v>
      </c>
      <c r="K4" s="381" t="s">
        <v>646</v>
      </c>
      <c r="L4" s="379" t="s">
        <v>648</v>
      </c>
      <c r="M4" s="381" t="s">
        <v>650</v>
      </c>
      <c r="N4" s="379" t="s">
        <v>646</v>
      </c>
      <c r="O4" s="379" t="s">
        <v>648</v>
      </c>
      <c r="P4" s="379" t="s">
        <v>650</v>
      </c>
    </row>
    <row r="5" spans="1:16" s="186" customFormat="1">
      <c r="A5" s="190"/>
      <c r="B5" s="382" t="s">
        <v>541</v>
      </c>
      <c r="C5" s="197" t="s">
        <v>541</v>
      </c>
      <c r="D5" s="383" t="s">
        <v>660</v>
      </c>
      <c r="E5" s="382" t="s">
        <v>541</v>
      </c>
      <c r="F5" s="382" t="s">
        <v>541</v>
      </c>
      <c r="G5" s="197" t="s">
        <v>660</v>
      </c>
      <c r="H5" s="382" t="s">
        <v>541</v>
      </c>
      <c r="I5" s="197" t="s">
        <v>541</v>
      </c>
      <c r="J5" s="383" t="s">
        <v>660</v>
      </c>
      <c r="K5" s="382" t="s">
        <v>541</v>
      </c>
      <c r="L5" s="382" t="s">
        <v>541</v>
      </c>
      <c r="M5" s="197" t="s">
        <v>660</v>
      </c>
      <c r="N5" s="382" t="s">
        <v>541</v>
      </c>
      <c r="O5" s="382" t="s">
        <v>541</v>
      </c>
      <c r="P5" s="197" t="s">
        <v>660</v>
      </c>
    </row>
    <row r="6" spans="1:16">
      <c r="A6" s="384" t="e">
        <f>IF(#REF!&lt;=2,"平成"&amp;#REF!&amp;"年"&amp;#REF!&amp;"月","平成"&amp;#REF!&amp;"年"&amp;#REF!&amp;"月")</f>
        <v>#REF!</v>
      </c>
      <c r="B6" s="385">
        <v>4705288</v>
      </c>
      <c r="C6" s="386">
        <v>19069</v>
      </c>
      <c r="D6" s="387">
        <v>0.40526743527707554</v>
      </c>
      <c r="E6" s="388">
        <v>2966280</v>
      </c>
      <c r="F6" s="386">
        <v>13780</v>
      </c>
      <c r="G6" s="387">
        <v>0.46455493075501975</v>
      </c>
      <c r="H6" s="385">
        <v>248120</v>
      </c>
      <c r="I6" s="386">
        <v>2842</v>
      </c>
      <c r="J6" s="387">
        <v>1.145413509592133</v>
      </c>
      <c r="K6" s="388">
        <v>1486930</v>
      </c>
      <c r="L6" s="386">
        <v>2351</v>
      </c>
      <c r="M6" s="387">
        <v>0.15811100724311164</v>
      </c>
      <c r="N6" s="385">
        <v>3958</v>
      </c>
      <c r="O6" s="386">
        <v>96</v>
      </c>
      <c r="P6" s="387">
        <v>2.4254674077817078</v>
      </c>
    </row>
    <row r="7" spans="1:16">
      <c r="A7" s="384" t="e">
        <f>IF(#REF!&lt;=2,"平成"&amp;#REF!&amp;"年"&amp;#REF!&amp;"月","平成"&amp;#REF!&amp;"年"&amp;#REF!&amp;"月")</f>
        <v>#REF!</v>
      </c>
      <c r="B7" s="385">
        <v>4890611</v>
      </c>
      <c r="C7" s="386">
        <v>19943</v>
      </c>
      <c r="D7" s="387">
        <v>0.40778135901628654</v>
      </c>
      <c r="E7" s="388">
        <v>3077714</v>
      </c>
      <c r="F7" s="386">
        <v>13860</v>
      </c>
      <c r="G7" s="387">
        <v>0.45033424158320107</v>
      </c>
      <c r="H7" s="385">
        <v>262686</v>
      </c>
      <c r="I7" s="386">
        <v>2962</v>
      </c>
      <c r="J7" s="387">
        <v>1.1275819800065476</v>
      </c>
      <c r="K7" s="388">
        <v>1546140</v>
      </c>
      <c r="L7" s="386">
        <v>3018</v>
      </c>
      <c r="M7" s="387">
        <v>0.19519577787263767</v>
      </c>
      <c r="N7" s="385">
        <v>4071</v>
      </c>
      <c r="O7" s="386">
        <v>103</v>
      </c>
      <c r="P7" s="387">
        <v>2.5300908867600098</v>
      </c>
    </row>
    <row r="8" spans="1:16">
      <c r="A8" s="389" t="e">
        <f>"平成"&amp;#REF!&amp;"年"&amp;#REF!&amp;"月"</f>
        <v>#REF!</v>
      </c>
      <c r="B8" s="390" t="e">
        <f>SUM(B9:B55)</f>
        <v>#REF!</v>
      </c>
      <c r="C8" s="391" t="e">
        <f>SUM(C9:C55)</f>
        <v>#REF!</v>
      </c>
      <c r="D8" s="392" t="e">
        <f>IF(C8=0,0,C8/B8*100)</f>
        <v>#REF!</v>
      </c>
      <c r="E8" s="393" t="e">
        <f>SUM(E9:E55)</f>
        <v>#REF!</v>
      </c>
      <c r="F8" s="391" t="e">
        <f>SUM(F9:F55)</f>
        <v>#REF!</v>
      </c>
      <c r="G8" s="392" t="e">
        <f>IF(F8=0,0,F8/E8*100)</f>
        <v>#REF!</v>
      </c>
      <c r="H8" s="390" t="e">
        <f>SUM(H9:H55)</f>
        <v>#REF!</v>
      </c>
      <c r="I8" s="391" t="e">
        <f>SUM(I9:I55)</f>
        <v>#REF!</v>
      </c>
      <c r="J8" s="392" t="e">
        <f>IF(I8=0,0,I8/H8*100)</f>
        <v>#REF!</v>
      </c>
      <c r="K8" s="393" t="e">
        <f>SUM(K9:K55)</f>
        <v>#REF!</v>
      </c>
      <c r="L8" s="391" t="e">
        <f>SUM(L9:L55)</f>
        <v>#REF!</v>
      </c>
      <c r="M8" s="392" t="e">
        <f>IF(L8=0,0,L8/K8*100)</f>
        <v>#REF!</v>
      </c>
      <c r="N8" s="390" t="e">
        <f>SUM(N9:N55)</f>
        <v>#REF!</v>
      </c>
      <c r="O8" s="391" t="e">
        <f>SUM(O9:O55)</f>
        <v>#REF!</v>
      </c>
      <c r="P8" s="392" t="e">
        <f>IF(O8=0,0,O8/N8*100)</f>
        <v>#REF!</v>
      </c>
    </row>
    <row r="9" spans="1:16">
      <c r="A9" s="292" t="s">
        <v>578</v>
      </c>
      <c r="B9" s="394" t="e">
        <f>#REF!+#REF!</f>
        <v>#REF!</v>
      </c>
      <c r="C9" s="395" t="e">
        <f>#REF!</f>
        <v>#REF!</v>
      </c>
      <c r="D9" s="396" t="e">
        <f>IF(C9=0,0,C9/B9*100)</f>
        <v>#REF!</v>
      </c>
      <c r="E9" s="397" t="e">
        <f>#REF!+#REF!</f>
        <v>#REF!</v>
      </c>
      <c r="F9" s="395" t="e">
        <f>#REF!</f>
        <v>#REF!</v>
      </c>
      <c r="G9" s="396" t="e">
        <f>IF(F9=0,0,F9/E9*100)</f>
        <v>#REF!</v>
      </c>
      <c r="H9" s="394" t="e">
        <f>#REF!+#REF!</f>
        <v>#REF!</v>
      </c>
      <c r="I9" s="395" t="e">
        <f>#REF!</f>
        <v>#REF!</v>
      </c>
      <c r="J9" s="396" t="e">
        <f>IF(I9=0,0,I9/H9*100)</f>
        <v>#REF!</v>
      </c>
      <c r="K9" s="397" t="e">
        <f>#REF!+#REF!</f>
        <v>#REF!</v>
      </c>
      <c r="L9" s="395" t="e">
        <f>#REF!</f>
        <v>#REF!</v>
      </c>
      <c r="M9" s="396" t="e">
        <f>IF(L9=0,0,L9/K9*100)</f>
        <v>#REF!</v>
      </c>
      <c r="N9" s="394" t="e">
        <f>#REF!+#REF!</f>
        <v>#REF!</v>
      </c>
      <c r="O9" s="395" t="e">
        <f>#REF!</f>
        <v>#REF!</v>
      </c>
      <c r="P9" s="396" t="e">
        <f>IF(O9=0,0,O9/N9*100)</f>
        <v>#REF!</v>
      </c>
    </row>
    <row r="10" spans="1:16">
      <c r="A10" s="292" t="s">
        <v>579</v>
      </c>
      <c r="B10" s="398" t="e">
        <f>#REF!+#REF!</f>
        <v>#REF!</v>
      </c>
      <c r="C10" s="399" t="e">
        <f>#REF!</f>
        <v>#REF!</v>
      </c>
      <c r="D10" s="400" t="e">
        <f t="shared" ref="D10:D55" si="0">IF(C10=0,0,C10/B10*100)</f>
        <v>#REF!</v>
      </c>
      <c r="E10" s="401" t="e">
        <f>#REF!+#REF!</f>
        <v>#REF!</v>
      </c>
      <c r="F10" s="399" t="e">
        <f>#REF!</f>
        <v>#REF!</v>
      </c>
      <c r="G10" s="400" t="e">
        <f t="shared" ref="G10:G55" si="1">IF(F10=0,0,F10/E10*100)</f>
        <v>#REF!</v>
      </c>
      <c r="H10" s="398" t="e">
        <f>#REF!+#REF!</f>
        <v>#REF!</v>
      </c>
      <c r="I10" s="399" t="e">
        <f>#REF!</f>
        <v>#REF!</v>
      </c>
      <c r="J10" s="400" t="e">
        <f t="shared" ref="J10:J55" si="2">IF(I10=0,0,I10/H10*100)</f>
        <v>#REF!</v>
      </c>
      <c r="K10" s="401" t="e">
        <f>#REF!+#REF!</f>
        <v>#REF!</v>
      </c>
      <c r="L10" s="399" t="e">
        <f>#REF!</f>
        <v>#REF!</v>
      </c>
      <c r="M10" s="400" t="e">
        <f t="shared" ref="M10:M55" si="3">IF(L10=0,0,L10/K10*100)</f>
        <v>#REF!</v>
      </c>
      <c r="N10" s="398" t="e">
        <f>#REF!+#REF!</f>
        <v>#REF!</v>
      </c>
      <c r="O10" s="399" t="e">
        <f>#REF!</f>
        <v>#REF!</v>
      </c>
      <c r="P10" s="400" t="e">
        <f t="shared" ref="P10:P55" si="4">IF(O10=0,0,O10/N10*100)</f>
        <v>#REF!</v>
      </c>
    </row>
    <row r="11" spans="1:16">
      <c r="A11" s="292" t="s">
        <v>580</v>
      </c>
      <c r="B11" s="398" t="e">
        <f>#REF!+#REF!</f>
        <v>#REF!</v>
      </c>
      <c r="C11" s="399" t="e">
        <f>#REF!</f>
        <v>#REF!</v>
      </c>
      <c r="D11" s="400" t="e">
        <f t="shared" si="0"/>
        <v>#REF!</v>
      </c>
      <c r="E11" s="401" t="e">
        <f>#REF!+#REF!</f>
        <v>#REF!</v>
      </c>
      <c r="F11" s="399" t="e">
        <f>#REF!</f>
        <v>#REF!</v>
      </c>
      <c r="G11" s="400" t="e">
        <f t="shared" si="1"/>
        <v>#REF!</v>
      </c>
      <c r="H11" s="398" t="e">
        <f>#REF!+#REF!</f>
        <v>#REF!</v>
      </c>
      <c r="I11" s="399" t="e">
        <f>#REF!</f>
        <v>#REF!</v>
      </c>
      <c r="J11" s="400" t="e">
        <f t="shared" si="2"/>
        <v>#REF!</v>
      </c>
      <c r="K11" s="401" t="e">
        <f>#REF!+#REF!</f>
        <v>#REF!</v>
      </c>
      <c r="L11" s="399" t="e">
        <f>#REF!</f>
        <v>#REF!</v>
      </c>
      <c r="M11" s="400" t="e">
        <f t="shared" si="3"/>
        <v>#REF!</v>
      </c>
      <c r="N11" s="398" t="e">
        <f>#REF!+#REF!</f>
        <v>#REF!</v>
      </c>
      <c r="O11" s="399" t="e">
        <f>#REF!</f>
        <v>#REF!</v>
      </c>
      <c r="P11" s="400" t="e">
        <f t="shared" si="4"/>
        <v>#REF!</v>
      </c>
    </row>
    <row r="12" spans="1:16">
      <c r="A12" s="292" t="s">
        <v>581</v>
      </c>
      <c r="B12" s="398" t="e">
        <f>#REF!+#REF!</f>
        <v>#REF!</v>
      </c>
      <c r="C12" s="399" t="e">
        <f>#REF!</f>
        <v>#REF!</v>
      </c>
      <c r="D12" s="400" t="e">
        <f t="shared" si="0"/>
        <v>#REF!</v>
      </c>
      <c r="E12" s="401" t="e">
        <f>#REF!+#REF!</f>
        <v>#REF!</v>
      </c>
      <c r="F12" s="399" t="e">
        <f>#REF!</f>
        <v>#REF!</v>
      </c>
      <c r="G12" s="400" t="e">
        <f t="shared" si="1"/>
        <v>#REF!</v>
      </c>
      <c r="H12" s="398" t="e">
        <f>#REF!+#REF!</f>
        <v>#REF!</v>
      </c>
      <c r="I12" s="399" t="e">
        <f>#REF!</f>
        <v>#REF!</v>
      </c>
      <c r="J12" s="400" t="e">
        <f t="shared" si="2"/>
        <v>#REF!</v>
      </c>
      <c r="K12" s="401" t="e">
        <f>#REF!+#REF!</f>
        <v>#REF!</v>
      </c>
      <c r="L12" s="399" t="e">
        <f>#REF!</f>
        <v>#REF!</v>
      </c>
      <c r="M12" s="400" t="e">
        <f t="shared" si="3"/>
        <v>#REF!</v>
      </c>
      <c r="N12" s="398" t="e">
        <f>#REF!+#REF!</f>
        <v>#REF!</v>
      </c>
      <c r="O12" s="399" t="e">
        <f>#REF!</f>
        <v>#REF!</v>
      </c>
      <c r="P12" s="400" t="e">
        <f t="shared" si="4"/>
        <v>#REF!</v>
      </c>
    </row>
    <row r="13" spans="1:16">
      <c r="A13" s="292" t="s">
        <v>582</v>
      </c>
      <c r="B13" s="398" t="e">
        <f>#REF!+#REF!</f>
        <v>#REF!</v>
      </c>
      <c r="C13" s="399" t="e">
        <f>#REF!</f>
        <v>#REF!</v>
      </c>
      <c r="D13" s="400" t="e">
        <f t="shared" si="0"/>
        <v>#REF!</v>
      </c>
      <c r="E13" s="401" t="e">
        <f>#REF!+#REF!</f>
        <v>#REF!</v>
      </c>
      <c r="F13" s="399" t="e">
        <f>#REF!</f>
        <v>#REF!</v>
      </c>
      <c r="G13" s="400" t="e">
        <f t="shared" si="1"/>
        <v>#REF!</v>
      </c>
      <c r="H13" s="398" t="e">
        <f>#REF!+#REF!</f>
        <v>#REF!</v>
      </c>
      <c r="I13" s="399" t="e">
        <f>#REF!</f>
        <v>#REF!</v>
      </c>
      <c r="J13" s="400" t="e">
        <f t="shared" si="2"/>
        <v>#REF!</v>
      </c>
      <c r="K13" s="401" t="e">
        <f>#REF!+#REF!</f>
        <v>#REF!</v>
      </c>
      <c r="L13" s="399" t="e">
        <f>#REF!</f>
        <v>#REF!</v>
      </c>
      <c r="M13" s="400" t="e">
        <f t="shared" si="3"/>
        <v>#REF!</v>
      </c>
      <c r="N13" s="398" t="e">
        <f>#REF!+#REF!</f>
        <v>#REF!</v>
      </c>
      <c r="O13" s="399" t="e">
        <f>#REF!</f>
        <v>#REF!</v>
      </c>
      <c r="P13" s="400" t="e">
        <f t="shared" si="4"/>
        <v>#REF!</v>
      </c>
    </row>
    <row r="14" spans="1:16">
      <c r="A14" s="292" t="s">
        <v>583</v>
      </c>
      <c r="B14" s="398" t="e">
        <f>#REF!+#REF!</f>
        <v>#REF!</v>
      </c>
      <c r="C14" s="399" t="e">
        <f>#REF!</f>
        <v>#REF!</v>
      </c>
      <c r="D14" s="400" t="e">
        <f t="shared" si="0"/>
        <v>#REF!</v>
      </c>
      <c r="E14" s="401" t="e">
        <f>#REF!+#REF!</f>
        <v>#REF!</v>
      </c>
      <c r="F14" s="399" t="e">
        <f>#REF!</f>
        <v>#REF!</v>
      </c>
      <c r="G14" s="400" t="e">
        <f t="shared" si="1"/>
        <v>#REF!</v>
      </c>
      <c r="H14" s="398" t="e">
        <f>#REF!+#REF!</f>
        <v>#REF!</v>
      </c>
      <c r="I14" s="399" t="e">
        <f>#REF!</f>
        <v>#REF!</v>
      </c>
      <c r="J14" s="400" t="e">
        <f t="shared" si="2"/>
        <v>#REF!</v>
      </c>
      <c r="K14" s="401" t="e">
        <f>#REF!+#REF!</f>
        <v>#REF!</v>
      </c>
      <c r="L14" s="399" t="e">
        <f>#REF!</f>
        <v>#REF!</v>
      </c>
      <c r="M14" s="400" t="e">
        <f t="shared" si="3"/>
        <v>#REF!</v>
      </c>
      <c r="N14" s="398" t="e">
        <f>#REF!+#REF!</f>
        <v>#REF!</v>
      </c>
      <c r="O14" s="399" t="e">
        <f>#REF!</f>
        <v>#REF!</v>
      </c>
      <c r="P14" s="400" t="e">
        <f t="shared" si="4"/>
        <v>#REF!</v>
      </c>
    </row>
    <row r="15" spans="1:16">
      <c r="A15" s="402" t="s">
        <v>584</v>
      </c>
      <c r="B15" s="403" t="e">
        <f>#REF!+#REF!</f>
        <v>#REF!</v>
      </c>
      <c r="C15" s="404" t="e">
        <f>#REF!</f>
        <v>#REF!</v>
      </c>
      <c r="D15" s="405" t="e">
        <f t="shared" si="0"/>
        <v>#REF!</v>
      </c>
      <c r="E15" s="406" t="e">
        <f>#REF!+#REF!</f>
        <v>#REF!</v>
      </c>
      <c r="F15" s="404" t="e">
        <f>#REF!</f>
        <v>#REF!</v>
      </c>
      <c r="G15" s="405" t="e">
        <f t="shared" si="1"/>
        <v>#REF!</v>
      </c>
      <c r="H15" s="403" t="e">
        <f>#REF!+#REF!</f>
        <v>#REF!</v>
      </c>
      <c r="I15" s="404" t="e">
        <f>#REF!</f>
        <v>#REF!</v>
      </c>
      <c r="J15" s="405" t="e">
        <f t="shared" si="2"/>
        <v>#REF!</v>
      </c>
      <c r="K15" s="406" t="e">
        <f>#REF!+#REF!</f>
        <v>#REF!</v>
      </c>
      <c r="L15" s="404" t="e">
        <f>#REF!</f>
        <v>#REF!</v>
      </c>
      <c r="M15" s="405" t="e">
        <f t="shared" si="3"/>
        <v>#REF!</v>
      </c>
      <c r="N15" s="403" t="e">
        <f>#REF!+#REF!</f>
        <v>#REF!</v>
      </c>
      <c r="O15" s="404" t="e">
        <f>#REF!</f>
        <v>#REF!</v>
      </c>
      <c r="P15" s="405" t="e">
        <f t="shared" si="4"/>
        <v>#REF!</v>
      </c>
    </row>
    <row r="16" spans="1:16">
      <c r="A16" s="292" t="s">
        <v>585</v>
      </c>
      <c r="B16" s="407" t="e">
        <f>#REF!+#REF!</f>
        <v>#REF!</v>
      </c>
      <c r="C16" s="399" t="e">
        <f>#REF!</f>
        <v>#REF!</v>
      </c>
      <c r="D16" s="400" t="e">
        <f t="shared" si="0"/>
        <v>#REF!</v>
      </c>
      <c r="E16" s="407" t="e">
        <f>#REF!+#REF!</f>
        <v>#REF!</v>
      </c>
      <c r="F16" s="399" t="e">
        <f>#REF!</f>
        <v>#REF!</v>
      </c>
      <c r="G16" s="400" t="e">
        <f t="shared" si="1"/>
        <v>#REF!</v>
      </c>
      <c r="H16" s="407" t="e">
        <f>#REF!+#REF!</f>
        <v>#REF!</v>
      </c>
      <c r="I16" s="399" t="e">
        <f>#REF!</f>
        <v>#REF!</v>
      </c>
      <c r="J16" s="400" t="e">
        <f t="shared" si="2"/>
        <v>#REF!</v>
      </c>
      <c r="K16" s="407" t="e">
        <f>#REF!+#REF!</f>
        <v>#REF!</v>
      </c>
      <c r="L16" s="399" t="e">
        <f>#REF!</f>
        <v>#REF!</v>
      </c>
      <c r="M16" s="400" t="e">
        <f t="shared" si="3"/>
        <v>#REF!</v>
      </c>
      <c r="N16" s="407" t="e">
        <f>#REF!+#REF!</f>
        <v>#REF!</v>
      </c>
      <c r="O16" s="399" t="e">
        <f>#REF!</f>
        <v>#REF!</v>
      </c>
      <c r="P16" s="400" t="e">
        <f t="shared" si="4"/>
        <v>#REF!</v>
      </c>
    </row>
    <row r="17" spans="1:16">
      <c r="A17" s="292" t="s">
        <v>586</v>
      </c>
      <c r="B17" s="407" t="e">
        <f>#REF!+#REF!</f>
        <v>#REF!</v>
      </c>
      <c r="C17" s="399" t="e">
        <f>#REF!</f>
        <v>#REF!</v>
      </c>
      <c r="D17" s="400" t="e">
        <f t="shared" si="0"/>
        <v>#REF!</v>
      </c>
      <c r="E17" s="407" t="e">
        <f>#REF!+#REF!</f>
        <v>#REF!</v>
      </c>
      <c r="F17" s="399" t="e">
        <f>#REF!</f>
        <v>#REF!</v>
      </c>
      <c r="G17" s="400" t="e">
        <f t="shared" si="1"/>
        <v>#REF!</v>
      </c>
      <c r="H17" s="407" t="e">
        <f>#REF!+#REF!</f>
        <v>#REF!</v>
      </c>
      <c r="I17" s="399" t="e">
        <f>#REF!</f>
        <v>#REF!</v>
      </c>
      <c r="J17" s="400" t="e">
        <f t="shared" si="2"/>
        <v>#REF!</v>
      </c>
      <c r="K17" s="407" t="e">
        <f>#REF!+#REF!</f>
        <v>#REF!</v>
      </c>
      <c r="L17" s="399" t="e">
        <f>#REF!</f>
        <v>#REF!</v>
      </c>
      <c r="M17" s="400" t="e">
        <f t="shared" si="3"/>
        <v>#REF!</v>
      </c>
      <c r="N17" s="407" t="e">
        <f>#REF!+#REF!</f>
        <v>#REF!</v>
      </c>
      <c r="O17" s="399" t="e">
        <f>#REF!</f>
        <v>#REF!</v>
      </c>
      <c r="P17" s="400" t="e">
        <f t="shared" si="4"/>
        <v>#REF!</v>
      </c>
    </row>
    <row r="18" spans="1:16">
      <c r="A18" s="292" t="s">
        <v>587</v>
      </c>
      <c r="B18" s="407" t="e">
        <f>#REF!+#REF!</f>
        <v>#REF!</v>
      </c>
      <c r="C18" s="399" t="e">
        <f>#REF!</f>
        <v>#REF!</v>
      </c>
      <c r="D18" s="400" t="e">
        <f t="shared" si="0"/>
        <v>#REF!</v>
      </c>
      <c r="E18" s="407" t="e">
        <f>#REF!+#REF!</f>
        <v>#REF!</v>
      </c>
      <c r="F18" s="399" t="e">
        <f>#REF!</f>
        <v>#REF!</v>
      </c>
      <c r="G18" s="400" t="e">
        <f t="shared" si="1"/>
        <v>#REF!</v>
      </c>
      <c r="H18" s="407" t="e">
        <f>#REF!+#REF!</f>
        <v>#REF!</v>
      </c>
      <c r="I18" s="399" t="e">
        <f>#REF!</f>
        <v>#REF!</v>
      </c>
      <c r="J18" s="400" t="e">
        <f t="shared" si="2"/>
        <v>#REF!</v>
      </c>
      <c r="K18" s="407" t="e">
        <f>#REF!+#REF!</f>
        <v>#REF!</v>
      </c>
      <c r="L18" s="399" t="e">
        <f>#REF!</f>
        <v>#REF!</v>
      </c>
      <c r="M18" s="400" t="e">
        <f t="shared" si="3"/>
        <v>#REF!</v>
      </c>
      <c r="N18" s="407" t="e">
        <f>#REF!+#REF!</f>
        <v>#REF!</v>
      </c>
      <c r="O18" s="399" t="e">
        <f>#REF!</f>
        <v>#REF!</v>
      </c>
      <c r="P18" s="400" t="e">
        <f t="shared" si="4"/>
        <v>#REF!</v>
      </c>
    </row>
    <row r="19" spans="1:16">
      <c r="A19" s="292" t="s">
        <v>588</v>
      </c>
      <c r="B19" s="407" t="e">
        <f>#REF!+#REF!</f>
        <v>#REF!</v>
      </c>
      <c r="C19" s="399" t="e">
        <f>#REF!</f>
        <v>#REF!</v>
      </c>
      <c r="D19" s="400" t="e">
        <f t="shared" si="0"/>
        <v>#REF!</v>
      </c>
      <c r="E19" s="407" t="e">
        <f>#REF!+#REF!</f>
        <v>#REF!</v>
      </c>
      <c r="F19" s="399" t="e">
        <f>#REF!</f>
        <v>#REF!</v>
      </c>
      <c r="G19" s="400" t="e">
        <f t="shared" si="1"/>
        <v>#REF!</v>
      </c>
      <c r="H19" s="407" t="e">
        <f>#REF!+#REF!</f>
        <v>#REF!</v>
      </c>
      <c r="I19" s="399" t="e">
        <f>#REF!</f>
        <v>#REF!</v>
      </c>
      <c r="J19" s="400" t="e">
        <f t="shared" si="2"/>
        <v>#REF!</v>
      </c>
      <c r="K19" s="407" t="e">
        <f>#REF!+#REF!</f>
        <v>#REF!</v>
      </c>
      <c r="L19" s="399" t="e">
        <f>#REF!</f>
        <v>#REF!</v>
      </c>
      <c r="M19" s="400" t="e">
        <f t="shared" si="3"/>
        <v>#REF!</v>
      </c>
      <c r="N19" s="407" t="e">
        <f>#REF!+#REF!</f>
        <v>#REF!</v>
      </c>
      <c r="O19" s="399" t="e">
        <f>#REF!</f>
        <v>#REF!</v>
      </c>
      <c r="P19" s="400" t="e">
        <f t="shared" si="4"/>
        <v>#REF!</v>
      </c>
    </row>
    <row r="20" spans="1:16">
      <c r="A20" s="402" t="s">
        <v>589</v>
      </c>
      <c r="B20" s="407" t="e">
        <f>#REF!+#REF!</f>
        <v>#REF!</v>
      </c>
      <c r="C20" s="399" t="e">
        <f>#REF!</f>
        <v>#REF!</v>
      </c>
      <c r="D20" s="400" t="e">
        <f t="shared" si="0"/>
        <v>#REF!</v>
      </c>
      <c r="E20" s="407" t="e">
        <f>#REF!+#REF!</f>
        <v>#REF!</v>
      </c>
      <c r="F20" s="399" t="e">
        <f>#REF!</f>
        <v>#REF!</v>
      </c>
      <c r="G20" s="400" t="e">
        <f t="shared" si="1"/>
        <v>#REF!</v>
      </c>
      <c r="H20" s="407" t="e">
        <f>#REF!+#REF!</f>
        <v>#REF!</v>
      </c>
      <c r="I20" s="399" t="e">
        <f>#REF!</f>
        <v>#REF!</v>
      </c>
      <c r="J20" s="400" t="e">
        <f t="shared" si="2"/>
        <v>#REF!</v>
      </c>
      <c r="K20" s="407" t="e">
        <f>#REF!+#REF!</f>
        <v>#REF!</v>
      </c>
      <c r="L20" s="399" t="e">
        <f>#REF!</f>
        <v>#REF!</v>
      </c>
      <c r="M20" s="400" t="e">
        <f t="shared" si="3"/>
        <v>#REF!</v>
      </c>
      <c r="N20" s="407" t="e">
        <f>#REF!+#REF!</f>
        <v>#REF!</v>
      </c>
      <c r="O20" s="399" t="e">
        <f>#REF!</f>
        <v>#REF!</v>
      </c>
      <c r="P20" s="400" t="e">
        <f t="shared" si="4"/>
        <v>#REF!</v>
      </c>
    </row>
    <row r="21" spans="1:16">
      <c r="A21" s="292" t="s">
        <v>590</v>
      </c>
      <c r="B21" s="394" t="e">
        <f>#REF!+#REF!</f>
        <v>#REF!</v>
      </c>
      <c r="C21" s="395" t="e">
        <f>#REF!</f>
        <v>#REF!</v>
      </c>
      <c r="D21" s="396" t="e">
        <f t="shared" si="0"/>
        <v>#REF!</v>
      </c>
      <c r="E21" s="397" t="e">
        <f>#REF!+#REF!</f>
        <v>#REF!</v>
      </c>
      <c r="F21" s="395" t="e">
        <f>#REF!</f>
        <v>#REF!</v>
      </c>
      <c r="G21" s="396" t="e">
        <f t="shared" si="1"/>
        <v>#REF!</v>
      </c>
      <c r="H21" s="394" t="e">
        <f>#REF!+#REF!</f>
        <v>#REF!</v>
      </c>
      <c r="I21" s="395" t="e">
        <f>#REF!</f>
        <v>#REF!</v>
      </c>
      <c r="J21" s="396" t="e">
        <f t="shared" si="2"/>
        <v>#REF!</v>
      </c>
      <c r="K21" s="397" t="e">
        <f>#REF!+#REF!</f>
        <v>#REF!</v>
      </c>
      <c r="L21" s="395" t="e">
        <f>#REF!</f>
        <v>#REF!</v>
      </c>
      <c r="M21" s="396" t="e">
        <f t="shared" si="3"/>
        <v>#REF!</v>
      </c>
      <c r="N21" s="394" t="e">
        <f>#REF!+#REF!</f>
        <v>#REF!</v>
      </c>
      <c r="O21" s="395" t="e">
        <f>#REF!</f>
        <v>#REF!</v>
      </c>
      <c r="P21" s="396" t="e">
        <f t="shared" si="4"/>
        <v>#REF!</v>
      </c>
    </row>
    <row r="22" spans="1:16">
      <c r="A22" s="292" t="s">
        <v>591</v>
      </c>
      <c r="B22" s="398" t="e">
        <f>#REF!+#REF!</f>
        <v>#REF!</v>
      </c>
      <c r="C22" s="399" t="e">
        <f>#REF!</f>
        <v>#REF!</v>
      </c>
      <c r="D22" s="400" t="e">
        <f t="shared" si="0"/>
        <v>#REF!</v>
      </c>
      <c r="E22" s="401" t="e">
        <f>#REF!+#REF!</f>
        <v>#REF!</v>
      </c>
      <c r="F22" s="399" t="e">
        <f>#REF!</f>
        <v>#REF!</v>
      </c>
      <c r="G22" s="400" t="e">
        <f t="shared" si="1"/>
        <v>#REF!</v>
      </c>
      <c r="H22" s="398" t="e">
        <f>#REF!+#REF!</f>
        <v>#REF!</v>
      </c>
      <c r="I22" s="399" t="e">
        <f>#REF!</f>
        <v>#REF!</v>
      </c>
      <c r="J22" s="400" t="e">
        <f t="shared" si="2"/>
        <v>#REF!</v>
      </c>
      <c r="K22" s="401" t="e">
        <f>#REF!+#REF!</f>
        <v>#REF!</v>
      </c>
      <c r="L22" s="399" t="e">
        <f>#REF!</f>
        <v>#REF!</v>
      </c>
      <c r="M22" s="400" t="e">
        <f t="shared" si="3"/>
        <v>#REF!</v>
      </c>
      <c r="N22" s="398" t="e">
        <f>#REF!+#REF!</f>
        <v>#REF!</v>
      </c>
      <c r="O22" s="399" t="e">
        <f>#REF!</f>
        <v>#REF!</v>
      </c>
      <c r="P22" s="400" t="e">
        <f t="shared" si="4"/>
        <v>#REF!</v>
      </c>
    </row>
    <row r="23" spans="1:16">
      <c r="A23" s="292" t="s">
        <v>592</v>
      </c>
      <c r="B23" s="398" t="e">
        <f>#REF!+#REF!</f>
        <v>#REF!</v>
      </c>
      <c r="C23" s="399" t="e">
        <f>#REF!</f>
        <v>#REF!</v>
      </c>
      <c r="D23" s="400" t="e">
        <f t="shared" si="0"/>
        <v>#REF!</v>
      </c>
      <c r="E23" s="401" t="e">
        <f>#REF!+#REF!</f>
        <v>#REF!</v>
      </c>
      <c r="F23" s="399" t="e">
        <f>#REF!</f>
        <v>#REF!</v>
      </c>
      <c r="G23" s="400" t="e">
        <f t="shared" si="1"/>
        <v>#REF!</v>
      </c>
      <c r="H23" s="398" t="e">
        <f>#REF!+#REF!</f>
        <v>#REF!</v>
      </c>
      <c r="I23" s="399" t="e">
        <f>#REF!</f>
        <v>#REF!</v>
      </c>
      <c r="J23" s="400" t="e">
        <f t="shared" si="2"/>
        <v>#REF!</v>
      </c>
      <c r="K23" s="401" t="e">
        <f>#REF!+#REF!</f>
        <v>#REF!</v>
      </c>
      <c r="L23" s="399" t="e">
        <f>#REF!</f>
        <v>#REF!</v>
      </c>
      <c r="M23" s="400" t="e">
        <f t="shared" si="3"/>
        <v>#REF!</v>
      </c>
      <c r="N23" s="398" t="e">
        <f>#REF!+#REF!</f>
        <v>#REF!</v>
      </c>
      <c r="O23" s="399" t="e">
        <f>#REF!</f>
        <v>#REF!</v>
      </c>
      <c r="P23" s="400" t="e">
        <f t="shared" si="4"/>
        <v>#REF!</v>
      </c>
    </row>
    <row r="24" spans="1:16">
      <c r="A24" s="292" t="s">
        <v>593</v>
      </c>
      <c r="B24" s="398" t="e">
        <f>#REF!+#REF!</f>
        <v>#REF!</v>
      </c>
      <c r="C24" s="399" t="e">
        <f>#REF!</f>
        <v>#REF!</v>
      </c>
      <c r="D24" s="400" t="e">
        <f t="shared" si="0"/>
        <v>#REF!</v>
      </c>
      <c r="E24" s="401" t="e">
        <f>#REF!+#REF!</f>
        <v>#REF!</v>
      </c>
      <c r="F24" s="399" t="e">
        <f>#REF!</f>
        <v>#REF!</v>
      </c>
      <c r="G24" s="400" t="e">
        <f t="shared" si="1"/>
        <v>#REF!</v>
      </c>
      <c r="H24" s="398" t="e">
        <f>#REF!+#REF!</f>
        <v>#REF!</v>
      </c>
      <c r="I24" s="399" t="e">
        <f>#REF!</f>
        <v>#REF!</v>
      </c>
      <c r="J24" s="400" t="e">
        <f t="shared" si="2"/>
        <v>#REF!</v>
      </c>
      <c r="K24" s="401" t="e">
        <f>#REF!+#REF!</f>
        <v>#REF!</v>
      </c>
      <c r="L24" s="399" t="e">
        <f>#REF!</f>
        <v>#REF!</v>
      </c>
      <c r="M24" s="400" t="e">
        <f t="shared" si="3"/>
        <v>#REF!</v>
      </c>
      <c r="N24" s="398" t="e">
        <f>#REF!+#REF!</f>
        <v>#REF!</v>
      </c>
      <c r="O24" s="399" t="e">
        <f>#REF!</f>
        <v>#REF!</v>
      </c>
      <c r="P24" s="400" t="e">
        <f t="shared" si="4"/>
        <v>#REF!</v>
      </c>
    </row>
    <row r="25" spans="1:16">
      <c r="A25" s="402" t="s">
        <v>594</v>
      </c>
      <c r="B25" s="403" t="e">
        <f>#REF!+#REF!</f>
        <v>#REF!</v>
      </c>
      <c r="C25" s="404" t="e">
        <f>#REF!</f>
        <v>#REF!</v>
      </c>
      <c r="D25" s="405" t="e">
        <f t="shared" si="0"/>
        <v>#REF!</v>
      </c>
      <c r="E25" s="406" t="e">
        <f>#REF!+#REF!</f>
        <v>#REF!</v>
      </c>
      <c r="F25" s="404" t="e">
        <f>#REF!</f>
        <v>#REF!</v>
      </c>
      <c r="G25" s="405" t="e">
        <f t="shared" si="1"/>
        <v>#REF!</v>
      </c>
      <c r="H25" s="403" t="e">
        <f>#REF!+#REF!</f>
        <v>#REF!</v>
      </c>
      <c r="I25" s="404" t="e">
        <f>#REF!</f>
        <v>#REF!</v>
      </c>
      <c r="J25" s="405" t="e">
        <f t="shared" si="2"/>
        <v>#REF!</v>
      </c>
      <c r="K25" s="406" t="e">
        <f>#REF!+#REF!</f>
        <v>#REF!</v>
      </c>
      <c r="L25" s="404" t="e">
        <f>#REF!</f>
        <v>#REF!</v>
      </c>
      <c r="M25" s="405" t="e">
        <f t="shared" si="3"/>
        <v>#REF!</v>
      </c>
      <c r="N25" s="403" t="e">
        <f>#REF!+#REF!</f>
        <v>#REF!</v>
      </c>
      <c r="O25" s="404" t="e">
        <f>#REF!</f>
        <v>#REF!</v>
      </c>
      <c r="P25" s="405" t="e">
        <f t="shared" si="4"/>
        <v>#REF!</v>
      </c>
    </row>
    <row r="26" spans="1:16">
      <c r="A26" s="292" t="s">
        <v>595</v>
      </c>
      <c r="B26" s="407" t="e">
        <f>#REF!+#REF!</f>
        <v>#REF!</v>
      </c>
      <c r="C26" s="399" t="e">
        <f>#REF!</f>
        <v>#REF!</v>
      </c>
      <c r="D26" s="400" t="e">
        <f t="shared" si="0"/>
        <v>#REF!</v>
      </c>
      <c r="E26" s="407" t="e">
        <f>#REF!+#REF!</f>
        <v>#REF!</v>
      </c>
      <c r="F26" s="399" t="e">
        <f>#REF!</f>
        <v>#REF!</v>
      </c>
      <c r="G26" s="400" t="e">
        <f t="shared" si="1"/>
        <v>#REF!</v>
      </c>
      <c r="H26" s="407" t="e">
        <f>#REF!+#REF!</f>
        <v>#REF!</v>
      </c>
      <c r="I26" s="399" t="e">
        <f>#REF!</f>
        <v>#REF!</v>
      </c>
      <c r="J26" s="400" t="e">
        <f t="shared" si="2"/>
        <v>#REF!</v>
      </c>
      <c r="K26" s="407" t="e">
        <f>#REF!+#REF!</f>
        <v>#REF!</v>
      </c>
      <c r="L26" s="399" t="e">
        <f>#REF!</f>
        <v>#REF!</v>
      </c>
      <c r="M26" s="400" t="e">
        <f t="shared" si="3"/>
        <v>#REF!</v>
      </c>
      <c r="N26" s="407" t="e">
        <f>#REF!+#REF!</f>
        <v>#REF!</v>
      </c>
      <c r="O26" s="399" t="e">
        <f>#REF!</f>
        <v>#REF!</v>
      </c>
      <c r="P26" s="400" t="e">
        <f t="shared" si="4"/>
        <v>#REF!</v>
      </c>
    </row>
    <row r="27" spans="1:16">
      <c r="A27" s="292" t="s">
        <v>596</v>
      </c>
      <c r="B27" s="407" t="e">
        <f>#REF!+#REF!</f>
        <v>#REF!</v>
      </c>
      <c r="C27" s="399" t="e">
        <f>#REF!</f>
        <v>#REF!</v>
      </c>
      <c r="D27" s="400" t="e">
        <f t="shared" si="0"/>
        <v>#REF!</v>
      </c>
      <c r="E27" s="407" t="e">
        <f>#REF!+#REF!</f>
        <v>#REF!</v>
      </c>
      <c r="F27" s="399" t="e">
        <f>#REF!</f>
        <v>#REF!</v>
      </c>
      <c r="G27" s="400" t="e">
        <f t="shared" si="1"/>
        <v>#REF!</v>
      </c>
      <c r="H27" s="407" t="e">
        <f>#REF!+#REF!</f>
        <v>#REF!</v>
      </c>
      <c r="I27" s="399" t="e">
        <f>#REF!</f>
        <v>#REF!</v>
      </c>
      <c r="J27" s="400" t="e">
        <f t="shared" si="2"/>
        <v>#REF!</v>
      </c>
      <c r="K27" s="407" t="e">
        <f>#REF!+#REF!</f>
        <v>#REF!</v>
      </c>
      <c r="L27" s="399" t="e">
        <f>#REF!</f>
        <v>#REF!</v>
      </c>
      <c r="M27" s="400" t="e">
        <f t="shared" si="3"/>
        <v>#REF!</v>
      </c>
      <c r="N27" s="407" t="e">
        <f>#REF!+#REF!</f>
        <v>#REF!</v>
      </c>
      <c r="O27" s="399" t="e">
        <f>#REF!</f>
        <v>#REF!</v>
      </c>
      <c r="P27" s="400" t="e">
        <f t="shared" si="4"/>
        <v>#REF!</v>
      </c>
    </row>
    <row r="28" spans="1:16">
      <c r="A28" s="292" t="s">
        <v>597</v>
      </c>
      <c r="B28" s="407" t="e">
        <f>#REF!+#REF!</f>
        <v>#REF!</v>
      </c>
      <c r="C28" s="399" t="e">
        <f>#REF!</f>
        <v>#REF!</v>
      </c>
      <c r="D28" s="400" t="e">
        <f t="shared" si="0"/>
        <v>#REF!</v>
      </c>
      <c r="E28" s="407" t="e">
        <f>#REF!+#REF!</f>
        <v>#REF!</v>
      </c>
      <c r="F28" s="399" t="e">
        <f>#REF!</f>
        <v>#REF!</v>
      </c>
      <c r="G28" s="400" t="e">
        <f t="shared" si="1"/>
        <v>#REF!</v>
      </c>
      <c r="H28" s="407" t="e">
        <f>#REF!+#REF!</f>
        <v>#REF!</v>
      </c>
      <c r="I28" s="399" t="e">
        <f>#REF!</f>
        <v>#REF!</v>
      </c>
      <c r="J28" s="400" t="e">
        <f t="shared" si="2"/>
        <v>#REF!</v>
      </c>
      <c r="K28" s="407" t="e">
        <f>#REF!+#REF!</f>
        <v>#REF!</v>
      </c>
      <c r="L28" s="399" t="e">
        <f>#REF!</f>
        <v>#REF!</v>
      </c>
      <c r="M28" s="400" t="e">
        <f t="shared" si="3"/>
        <v>#REF!</v>
      </c>
      <c r="N28" s="407" t="e">
        <f>#REF!+#REF!</f>
        <v>#REF!</v>
      </c>
      <c r="O28" s="399" t="e">
        <f>#REF!</f>
        <v>#REF!</v>
      </c>
      <c r="P28" s="400" t="e">
        <f t="shared" si="4"/>
        <v>#REF!</v>
      </c>
    </row>
    <row r="29" spans="1:16">
      <c r="A29" s="292" t="s">
        <v>598</v>
      </c>
      <c r="B29" s="407" t="e">
        <f>#REF!+#REF!</f>
        <v>#REF!</v>
      </c>
      <c r="C29" s="399" t="e">
        <f>#REF!</f>
        <v>#REF!</v>
      </c>
      <c r="D29" s="400" t="e">
        <f t="shared" si="0"/>
        <v>#REF!</v>
      </c>
      <c r="E29" s="407" t="e">
        <f>#REF!+#REF!</f>
        <v>#REF!</v>
      </c>
      <c r="F29" s="399" t="e">
        <f>#REF!</f>
        <v>#REF!</v>
      </c>
      <c r="G29" s="400" t="e">
        <f t="shared" si="1"/>
        <v>#REF!</v>
      </c>
      <c r="H29" s="407" t="e">
        <f>#REF!+#REF!</f>
        <v>#REF!</v>
      </c>
      <c r="I29" s="399" t="e">
        <f>#REF!</f>
        <v>#REF!</v>
      </c>
      <c r="J29" s="400" t="e">
        <f t="shared" si="2"/>
        <v>#REF!</v>
      </c>
      <c r="K29" s="407" t="e">
        <f>#REF!+#REF!</f>
        <v>#REF!</v>
      </c>
      <c r="L29" s="399" t="e">
        <f>#REF!</f>
        <v>#REF!</v>
      </c>
      <c r="M29" s="400" t="e">
        <f t="shared" si="3"/>
        <v>#REF!</v>
      </c>
      <c r="N29" s="407" t="e">
        <f>#REF!+#REF!</f>
        <v>#REF!</v>
      </c>
      <c r="O29" s="399" t="e">
        <f>#REF!</f>
        <v>#REF!</v>
      </c>
      <c r="P29" s="400" t="e">
        <f t="shared" si="4"/>
        <v>#REF!</v>
      </c>
    </row>
    <row r="30" spans="1:16">
      <c r="A30" s="402" t="s">
        <v>599</v>
      </c>
      <c r="B30" s="407" t="e">
        <f>#REF!+#REF!</f>
        <v>#REF!</v>
      </c>
      <c r="C30" s="399" t="e">
        <f>#REF!</f>
        <v>#REF!</v>
      </c>
      <c r="D30" s="400" t="e">
        <f t="shared" si="0"/>
        <v>#REF!</v>
      </c>
      <c r="E30" s="407" t="e">
        <f>#REF!+#REF!</f>
        <v>#REF!</v>
      </c>
      <c r="F30" s="399" t="e">
        <f>#REF!</f>
        <v>#REF!</v>
      </c>
      <c r="G30" s="400" t="e">
        <f t="shared" si="1"/>
        <v>#REF!</v>
      </c>
      <c r="H30" s="407" t="e">
        <f>#REF!+#REF!</f>
        <v>#REF!</v>
      </c>
      <c r="I30" s="399" t="e">
        <f>#REF!</f>
        <v>#REF!</v>
      </c>
      <c r="J30" s="400" t="e">
        <f t="shared" si="2"/>
        <v>#REF!</v>
      </c>
      <c r="K30" s="407" t="e">
        <f>#REF!+#REF!</f>
        <v>#REF!</v>
      </c>
      <c r="L30" s="399" t="e">
        <f>#REF!</f>
        <v>#REF!</v>
      </c>
      <c r="M30" s="400" t="e">
        <f t="shared" si="3"/>
        <v>#REF!</v>
      </c>
      <c r="N30" s="407" t="e">
        <f>#REF!+#REF!</f>
        <v>#REF!</v>
      </c>
      <c r="O30" s="399" t="e">
        <f>#REF!</f>
        <v>#REF!</v>
      </c>
      <c r="P30" s="400" t="e">
        <f t="shared" si="4"/>
        <v>#REF!</v>
      </c>
    </row>
    <row r="31" spans="1:16">
      <c r="A31" s="292" t="s">
        <v>600</v>
      </c>
      <c r="B31" s="394" t="e">
        <f>#REF!+#REF!</f>
        <v>#REF!</v>
      </c>
      <c r="C31" s="395" t="e">
        <f>#REF!</f>
        <v>#REF!</v>
      </c>
      <c r="D31" s="396" t="e">
        <f t="shared" si="0"/>
        <v>#REF!</v>
      </c>
      <c r="E31" s="397" t="e">
        <f>#REF!+#REF!</f>
        <v>#REF!</v>
      </c>
      <c r="F31" s="395" t="e">
        <f>#REF!</f>
        <v>#REF!</v>
      </c>
      <c r="G31" s="396" t="e">
        <f t="shared" si="1"/>
        <v>#REF!</v>
      </c>
      <c r="H31" s="394" t="e">
        <f>#REF!+#REF!</f>
        <v>#REF!</v>
      </c>
      <c r="I31" s="395" t="e">
        <f>#REF!</f>
        <v>#REF!</v>
      </c>
      <c r="J31" s="396" t="e">
        <f t="shared" si="2"/>
        <v>#REF!</v>
      </c>
      <c r="K31" s="397" t="e">
        <f>#REF!+#REF!</f>
        <v>#REF!</v>
      </c>
      <c r="L31" s="395" t="e">
        <f>#REF!</f>
        <v>#REF!</v>
      </c>
      <c r="M31" s="396" t="e">
        <f t="shared" si="3"/>
        <v>#REF!</v>
      </c>
      <c r="N31" s="394" t="e">
        <f>#REF!+#REF!</f>
        <v>#REF!</v>
      </c>
      <c r="O31" s="395" t="e">
        <f>#REF!</f>
        <v>#REF!</v>
      </c>
      <c r="P31" s="396" t="e">
        <f t="shared" si="4"/>
        <v>#REF!</v>
      </c>
    </row>
    <row r="32" spans="1:16">
      <c r="A32" s="292" t="s">
        <v>601</v>
      </c>
      <c r="B32" s="398" t="e">
        <f>#REF!+#REF!</f>
        <v>#REF!</v>
      </c>
      <c r="C32" s="399" t="e">
        <f>#REF!</f>
        <v>#REF!</v>
      </c>
      <c r="D32" s="400" t="e">
        <f t="shared" si="0"/>
        <v>#REF!</v>
      </c>
      <c r="E32" s="401" t="e">
        <f>#REF!+#REF!</f>
        <v>#REF!</v>
      </c>
      <c r="F32" s="399" t="e">
        <f>#REF!</f>
        <v>#REF!</v>
      </c>
      <c r="G32" s="400" t="e">
        <f t="shared" si="1"/>
        <v>#REF!</v>
      </c>
      <c r="H32" s="398" t="e">
        <f>#REF!+#REF!</f>
        <v>#REF!</v>
      </c>
      <c r="I32" s="399" t="e">
        <f>#REF!</f>
        <v>#REF!</v>
      </c>
      <c r="J32" s="400" t="e">
        <f t="shared" si="2"/>
        <v>#REF!</v>
      </c>
      <c r="K32" s="401" t="e">
        <f>#REF!+#REF!</f>
        <v>#REF!</v>
      </c>
      <c r="L32" s="399" t="e">
        <f>#REF!</f>
        <v>#REF!</v>
      </c>
      <c r="M32" s="400" t="e">
        <f t="shared" si="3"/>
        <v>#REF!</v>
      </c>
      <c r="N32" s="398" t="e">
        <f>#REF!+#REF!</f>
        <v>#REF!</v>
      </c>
      <c r="O32" s="399" t="e">
        <f>#REF!</f>
        <v>#REF!</v>
      </c>
      <c r="P32" s="400" t="e">
        <f t="shared" si="4"/>
        <v>#REF!</v>
      </c>
    </row>
    <row r="33" spans="1:16">
      <c r="A33" s="292" t="s">
        <v>602</v>
      </c>
      <c r="B33" s="398" t="e">
        <f>#REF!+#REF!</f>
        <v>#REF!</v>
      </c>
      <c r="C33" s="399" t="e">
        <f>#REF!</f>
        <v>#REF!</v>
      </c>
      <c r="D33" s="400" t="e">
        <f t="shared" si="0"/>
        <v>#REF!</v>
      </c>
      <c r="E33" s="401" t="e">
        <f>#REF!+#REF!</f>
        <v>#REF!</v>
      </c>
      <c r="F33" s="399" t="e">
        <f>#REF!</f>
        <v>#REF!</v>
      </c>
      <c r="G33" s="400" t="e">
        <f t="shared" si="1"/>
        <v>#REF!</v>
      </c>
      <c r="H33" s="398" t="e">
        <f>#REF!+#REF!</f>
        <v>#REF!</v>
      </c>
      <c r="I33" s="399" t="e">
        <f>#REF!</f>
        <v>#REF!</v>
      </c>
      <c r="J33" s="400" t="e">
        <f t="shared" si="2"/>
        <v>#REF!</v>
      </c>
      <c r="K33" s="401" t="e">
        <f>#REF!+#REF!</f>
        <v>#REF!</v>
      </c>
      <c r="L33" s="399" t="e">
        <f>#REF!</f>
        <v>#REF!</v>
      </c>
      <c r="M33" s="400" t="e">
        <f t="shared" si="3"/>
        <v>#REF!</v>
      </c>
      <c r="N33" s="398" t="e">
        <f>#REF!+#REF!</f>
        <v>#REF!</v>
      </c>
      <c r="O33" s="399" t="e">
        <f>#REF!</f>
        <v>#REF!</v>
      </c>
      <c r="P33" s="400" t="e">
        <f t="shared" si="4"/>
        <v>#REF!</v>
      </c>
    </row>
    <row r="34" spans="1:16">
      <c r="A34" s="292" t="s">
        <v>603</v>
      </c>
      <c r="B34" s="398" t="e">
        <f>#REF!+#REF!</f>
        <v>#REF!</v>
      </c>
      <c r="C34" s="399" t="e">
        <f>#REF!</f>
        <v>#REF!</v>
      </c>
      <c r="D34" s="400" t="e">
        <f t="shared" si="0"/>
        <v>#REF!</v>
      </c>
      <c r="E34" s="401" t="e">
        <f>#REF!+#REF!</f>
        <v>#REF!</v>
      </c>
      <c r="F34" s="399" t="e">
        <f>#REF!</f>
        <v>#REF!</v>
      </c>
      <c r="G34" s="400" t="e">
        <f t="shared" si="1"/>
        <v>#REF!</v>
      </c>
      <c r="H34" s="398" t="e">
        <f>#REF!+#REF!</f>
        <v>#REF!</v>
      </c>
      <c r="I34" s="399" t="e">
        <f>#REF!</f>
        <v>#REF!</v>
      </c>
      <c r="J34" s="400" t="e">
        <f t="shared" si="2"/>
        <v>#REF!</v>
      </c>
      <c r="K34" s="401" t="e">
        <f>#REF!+#REF!</f>
        <v>#REF!</v>
      </c>
      <c r="L34" s="399" t="e">
        <f>#REF!</f>
        <v>#REF!</v>
      </c>
      <c r="M34" s="400" t="e">
        <f t="shared" si="3"/>
        <v>#REF!</v>
      </c>
      <c r="N34" s="398" t="e">
        <f>#REF!+#REF!</f>
        <v>#REF!</v>
      </c>
      <c r="O34" s="399" t="e">
        <f>#REF!</f>
        <v>#REF!</v>
      </c>
      <c r="P34" s="400" t="e">
        <f t="shared" si="4"/>
        <v>#REF!</v>
      </c>
    </row>
    <row r="35" spans="1:16">
      <c r="A35" s="402" t="s">
        <v>604</v>
      </c>
      <c r="B35" s="403" t="e">
        <f>#REF!+#REF!</f>
        <v>#REF!</v>
      </c>
      <c r="C35" s="404" t="e">
        <f>#REF!</f>
        <v>#REF!</v>
      </c>
      <c r="D35" s="405" t="e">
        <f t="shared" si="0"/>
        <v>#REF!</v>
      </c>
      <c r="E35" s="406" t="e">
        <f>#REF!+#REF!</f>
        <v>#REF!</v>
      </c>
      <c r="F35" s="404" t="e">
        <f>#REF!</f>
        <v>#REF!</v>
      </c>
      <c r="G35" s="405" t="e">
        <f t="shared" si="1"/>
        <v>#REF!</v>
      </c>
      <c r="H35" s="403" t="e">
        <f>#REF!+#REF!</f>
        <v>#REF!</v>
      </c>
      <c r="I35" s="404" t="e">
        <f>#REF!</f>
        <v>#REF!</v>
      </c>
      <c r="J35" s="405" t="e">
        <f t="shared" si="2"/>
        <v>#REF!</v>
      </c>
      <c r="K35" s="406" t="e">
        <f>#REF!+#REF!</f>
        <v>#REF!</v>
      </c>
      <c r="L35" s="404" t="e">
        <f>#REF!</f>
        <v>#REF!</v>
      </c>
      <c r="M35" s="405" t="e">
        <f t="shared" si="3"/>
        <v>#REF!</v>
      </c>
      <c r="N35" s="403" t="e">
        <f>#REF!+#REF!</f>
        <v>#REF!</v>
      </c>
      <c r="O35" s="404" t="e">
        <f>#REF!</f>
        <v>#REF!</v>
      </c>
      <c r="P35" s="405" t="e">
        <f t="shared" si="4"/>
        <v>#REF!</v>
      </c>
    </row>
    <row r="36" spans="1:16">
      <c r="A36" s="292" t="s">
        <v>605</v>
      </c>
      <c r="B36" s="407" t="e">
        <f>#REF!+#REF!</f>
        <v>#REF!</v>
      </c>
      <c r="C36" s="399" t="e">
        <f>#REF!</f>
        <v>#REF!</v>
      </c>
      <c r="D36" s="400" t="e">
        <f t="shared" si="0"/>
        <v>#REF!</v>
      </c>
      <c r="E36" s="407" t="e">
        <f>#REF!+#REF!</f>
        <v>#REF!</v>
      </c>
      <c r="F36" s="399" t="e">
        <f>#REF!</f>
        <v>#REF!</v>
      </c>
      <c r="G36" s="400" t="e">
        <f t="shared" si="1"/>
        <v>#REF!</v>
      </c>
      <c r="H36" s="407" t="e">
        <f>#REF!+#REF!</f>
        <v>#REF!</v>
      </c>
      <c r="I36" s="399" t="e">
        <f>#REF!</f>
        <v>#REF!</v>
      </c>
      <c r="J36" s="400" t="e">
        <f t="shared" si="2"/>
        <v>#REF!</v>
      </c>
      <c r="K36" s="407" t="e">
        <f>#REF!+#REF!</f>
        <v>#REF!</v>
      </c>
      <c r="L36" s="399" t="e">
        <f>#REF!</f>
        <v>#REF!</v>
      </c>
      <c r="M36" s="400" t="e">
        <f t="shared" si="3"/>
        <v>#REF!</v>
      </c>
      <c r="N36" s="407" t="e">
        <f>#REF!+#REF!</f>
        <v>#REF!</v>
      </c>
      <c r="O36" s="399" t="e">
        <f>#REF!</f>
        <v>#REF!</v>
      </c>
      <c r="P36" s="400" t="e">
        <f t="shared" si="4"/>
        <v>#REF!</v>
      </c>
    </row>
    <row r="37" spans="1:16">
      <c r="A37" s="292" t="s">
        <v>606</v>
      </c>
      <c r="B37" s="407" t="e">
        <f>#REF!+#REF!</f>
        <v>#REF!</v>
      </c>
      <c r="C37" s="399" t="e">
        <f>#REF!</f>
        <v>#REF!</v>
      </c>
      <c r="D37" s="400" t="e">
        <f t="shared" si="0"/>
        <v>#REF!</v>
      </c>
      <c r="E37" s="407" t="e">
        <f>#REF!+#REF!</f>
        <v>#REF!</v>
      </c>
      <c r="F37" s="399" t="e">
        <f>#REF!</f>
        <v>#REF!</v>
      </c>
      <c r="G37" s="400" t="e">
        <f t="shared" si="1"/>
        <v>#REF!</v>
      </c>
      <c r="H37" s="407" t="e">
        <f>#REF!+#REF!</f>
        <v>#REF!</v>
      </c>
      <c r="I37" s="399" t="e">
        <f>#REF!</f>
        <v>#REF!</v>
      </c>
      <c r="J37" s="400" t="e">
        <f t="shared" si="2"/>
        <v>#REF!</v>
      </c>
      <c r="K37" s="407" t="e">
        <f>#REF!+#REF!</f>
        <v>#REF!</v>
      </c>
      <c r="L37" s="399" t="e">
        <f>#REF!</f>
        <v>#REF!</v>
      </c>
      <c r="M37" s="400" t="e">
        <f t="shared" si="3"/>
        <v>#REF!</v>
      </c>
      <c r="N37" s="407" t="e">
        <f>#REF!+#REF!</f>
        <v>#REF!</v>
      </c>
      <c r="O37" s="399" t="e">
        <f>#REF!</f>
        <v>#REF!</v>
      </c>
      <c r="P37" s="400" t="e">
        <f t="shared" si="4"/>
        <v>#REF!</v>
      </c>
    </row>
    <row r="38" spans="1:16">
      <c r="A38" s="292" t="s">
        <v>607</v>
      </c>
      <c r="B38" s="407" t="e">
        <f>#REF!+#REF!</f>
        <v>#REF!</v>
      </c>
      <c r="C38" s="399" t="e">
        <f>#REF!</f>
        <v>#REF!</v>
      </c>
      <c r="D38" s="400" t="e">
        <f t="shared" si="0"/>
        <v>#REF!</v>
      </c>
      <c r="E38" s="407" t="e">
        <f>#REF!+#REF!</f>
        <v>#REF!</v>
      </c>
      <c r="F38" s="399" t="e">
        <f>#REF!</f>
        <v>#REF!</v>
      </c>
      <c r="G38" s="400" t="e">
        <f t="shared" si="1"/>
        <v>#REF!</v>
      </c>
      <c r="H38" s="407" t="e">
        <f>#REF!+#REF!</f>
        <v>#REF!</v>
      </c>
      <c r="I38" s="399" t="e">
        <f>#REF!</f>
        <v>#REF!</v>
      </c>
      <c r="J38" s="400" t="e">
        <f t="shared" si="2"/>
        <v>#REF!</v>
      </c>
      <c r="K38" s="407" t="e">
        <f>#REF!+#REF!</f>
        <v>#REF!</v>
      </c>
      <c r="L38" s="399" t="e">
        <f>#REF!</f>
        <v>#REF!</v>
      </c>
      <c r="M38" s="400" t="e">
        <f t="shared" si="3"/>
        <v>#REF!</v>
      </c>
      <c r="N38" s="407" t="e">
        <f>#REF!+#REF!</f>
        <v>#REF!</v>
      </c>
      <c r="O38" s="399" t="e">
        <f>#REF!</f>
        <v>#REF!</v>
      </c>
      <c r="P38" s="400" t="e">
        <f t="shared" si="4"/>
        <v>#REF!</v>
      </c>
    </row>
    <row r="39" spans="1:16">
      <c r="A39" s="292" t="s">
        <v>608</v>
      </c>
      <c r="B39" s="407" t="e">
        <f>#REF!+#REF!</f>
        <v>#REF!</v>
      </c>
      <c r="C39" s="399" t="e">
        <f>#REF!</f>
        <v>#REF!</v>
      </c>
      <c r="D39" s="400" t="e">
        <f t="shared" si="0"/>
        <v>#REF!</v>
      </c>
      <c r="E39" s="407" t="e">
        <f>#REF!+#REF!</f>
        <v>#REF!</v>
      </c>
      <c r="F39" s="399" t="e">
        <f>#REF!</f>
        <v>#REF!</v>
      </c>
      <c r="G39" s="400" t="e">
        <f t="shared" si="1"/>
        <v>#REF!</v>
      </c>
      <c r="H39" s="407" t="e">
        <f>#REF!+#REF!</f>
        <v>#REF!</v>
      </c>
      <c r="I39" s="399" t="e">
        <f>#REF!</f>
        <v>#REF!</v>
      </c>
      <c r="J39" s="400" t="e">
        <f t="shared" si="2"/>
        <v>#REF!</v>
      </c>
      <c r="K39" s="407" t="e">
        <f>#REF!+#REF!</f>
        <v>#REF!</v>
      </c>
      <c r="L39" s="399" t="e">
        <f>#REF!</f>
        <v>#REF!</v>
      </c>
      <c r="M39" s="400" t="e">
        <f t="shared" si="3"/>
        <v>#REF!</v>
      </c>
      <c r="N39" s="407" t="e">
        <f>#REF!+#REF!</f>
        <v>#REF!</v>
      </c>
      <c r="O39" s="399" t="e">
        <f>#REF!</f>
        <v>#REF!</v>
      </c>
      <c r="P39" s="400" t="e">
        <f t="shared" si="4"/>
        <v>#REF!</v>
      </c>
    </row>
    <row r="40" spans="1:16">
      <c r="A40" s="402" t="s">
        <v>609</v>
      </c>
      <c r="B40" s="407" t="e">
        <f>#REF!+#REF!</f>
        <v>#REF!</v>
      </c>
      <c r="C40" s="399" t="e">
        <f>#REF!</f>
        <v>#REF!</v>
      </c>
      <c r="D40" s="400" t="e">
        <f t="shared" si="0"/>
        <v>#REF!</v>
      </c>
      <c r="E40" s="407" t="e">
        <f>#REF!+#REF!</f>
        <v>#REF!</v>
      </c>
      <c r="F40" s="399" t="e">
        <f>#REF!</f>
        <v>#REF!</v>
      </c>
      <c r="G40" s="400" t="e">
        <f t="shared" si="1"/>
        <v>#REF!</v>
      </c>
      <c r="H40" s="407" t="e">
        <f>#REF!+#REF!</f>
        <v>#REF!</v>
      </c>
      <c r="I40" s="399" t="e">
        <f>#REF!</f>
        <v>#REF!</v>
      </c>
      <c r="J40" s="400" t="e">
        <f t="shared" si="2"/>
        <v>#REF!</v>
      </c>
      <c r="K40" s="407" t="e">
        <f>#REF!+#REF!</f>
        <v>#REF!</v>
      </c>
      <c r="L40" s="399" t="e">
        <f>#REF!</f>
        <v>#REF!</v>
      </c>
      <c r="M40" s="400" t="e">
        <f t="shared" si="3"/>
        <v>#REF!</v>
      </c>
      <c r="N40" s="407" t="e">
        <f>#REF!+#REF!</f>
        <v>#REF!</v>
      </c>
      <c r="O40" s="399" t="e">
        <f>#REF!</f>
        <v>#REF!</v>
      </c>
      <c r="P40" s="400" t="e">
        <f t="shared" si="4"/>
        <v>#REF!</v>
      </c>
    </row>
    <row r="41" spans="1:16">
      <c r="A41" s="292" t="s">
        <v>610</v>
      </c>
      <c r="B41" s="394" t="e">
        <f>#REF!+#REF!</f>
        <v>#REF!</v>
      </c>
      <c r="C41" s="395" t="e">
        <f>#REF!</f>
        <v>#REF!</v>
      </c>
      <c r="D41" s="396" t="e">
        <f t="shared" si="0"/>
        <v>#REF!</v>
      </c>
      <c r="E41" s="397" t="e">
        <f>#REF!+#REF!</f>
        <v>#REF!</v>
      </c>
      <c r="F41" s="395" t="e">
        <f>#REF!</f>
        <v>#REF!</v>
      </c>
      <c r="G41" s="396" t="e">
        <f t="shared" si="1"/>
        <v>#REF!</v>
      </c>
      <c r="H41" s="394" t="e">
        <f>#REF!+#REF!</f>
        <v>#REF!</v>
      </c>
      <c r="I41" s="395" t="e">
        <f>#REF!</f>
        <v>#REF!</v>
      </c>
      <c r="J41" s="396" t="e">
        <f t="shared" si="2"/>
        <v>#REF!</v>
      </c>
      <c r="K41" s="397" t="e">
        <f>#REF!+#REF!</f>
        <v>#REF!</v>
      </c>
      <c r="L41" s="395" t="e">
        <f>#REF!</f>
        <v>#REF!</v>
      </c>
      <c r="M41" s="396" t="e">
        <f t="shared" si="3"/>
        <v>#REF!</v>
      </c>
      <c r="N41" s="394" t="e">
        <f>#REF!+#REF!</f>
        <v>#REF!</v>
      </c>
      <c r="O41" s="395" t="e">
        <f>#REF!</f>
        <v>#REF!</v>
      </c>
      <c r="P41" s="396" t="e">
        <f t="shared" si="4"/>
        <v>#REF!</v>
      </c>
    </row>
    <row r="42" spans="1:16">
      <c r="A42" s="292" t="s">
        <v>611</v>
      </c>
      <c r="B42" s="398" t="e">
        <f>#REF!+#REF!</f>
        <v>#REF!</v>
      </c>
      <c r="C42" s="399" t="e">
        <f>#REF!</f>
        <v>#REF!</v>
      </c>
      <c r="D42" s="400" t="e">
        <f t="shared" si="0"/>
        <v>#REF!</v>
      </c>
      <c r="E42" s="401" t="e">
        <f>#REF!+#REF!</f>
        <v>#REF!</v>
      </c>
      <c r="F42" s="399" t="e">
        <f>#REF!</f>
        <v>#REF!</v>
      </c>
      <c r="G42" s="400" t="e">
        <f t="shared" si="1"/>
        <v>#REF!</v>
      </c>
      <c r="H42" s="398" t="e">
        <f>#REF!+#REF!</f>
        <v>#REF!</v>
      </c>
      <c r="I42" s="399" t="e">
        <f>#REF!</f>
        <v>#REF!</v>
      </c>
      <c r="J42" s="400" t="e">
        <f t="shared" si="2"/>
        <v>#REF!</v>
      </c>
      <c r="K42" s="401" t="e">
        <f>#REF!+#REF!</f>
        <v>#REF!</v>
      </c>
      <c r="L42" s="399" t="e">
        <f>#REF!</f>
        <v>#REF!</v>
      </c>
      <c r="M42" s="400" t="e">
        <f t="shared" si="3"/>
        <v>#REF!</v>
      </c>
      <c r="N42" s="398" t="e">
        <f>#REF!+#REF!</f>
        <v>#REF!</v>
      </c>
      <c r="O42" s="399" t="e">
        <f>#REF!</f>
        <v>#REF!</v>
      </c>
      <c r="P42" s="400" t="e">
        <f t="shared" si="4"/>
        <v>#REF!</v>
      </c>
    </row>
    <row r="43" spans="1:16">
      <c r="A43" s="292" t="s">
        <v>612</v>
      </c>
      <c r="B43" s="398" t="e">
        <f>#REF!+#REF!</f>
        <v>#REF!</v>
      </c>
      <c r="C43" s="399" t="e">
        <f>#REF!</f>
        <v>#REF!</v>
      </c>
      <c r="D43" s="400" t="e">
        <f t="shared" si="0"/>
        <v>#REF!</v>
      </c>
      <c r="E43" s="401" t="e">
        <f>#REF!+#REF!</f>
        <v>#REF!</v>
      </c>
      <c r="F43" s="399" t="e">
        <f>#REF!</f>
        <v>#REF!</v>
      </c>
      <c r="G43" s="400" t="e">
        <f t="shared" si="1"/>
        <v>#REF!</v>
      </c>
      <c r="H43" s="398" t="e">
        <f>#REF!+#REF!</f>
        <v>#REF!</v>
      </c>
      <c r="I43" s="399" t="e">
        <f>#REF!</f>
        <v>#REF!</v>
      </c>
      <c r="J43" s="400" t="e">
        <f t="shared" si="2"/>
        <v>#REF!</v>
      </c>
      <c r="K43" s="401" t="e">
        <f>#REF!+#REF!</f>
        <v>#REF!</v>
      </c>
      <c r="L43" s="399" t="e">
        <f>#REF!</f>
        <v>#REF!</v>
      </c>
      <c r="M43" s="400" t="e">
        <f t="shared" si="3"/>
        <v>#REF!</v>
      </c>
      <c r="N43" s="398" t="e">
        <f>#REF!+#REF!</f>
        <v>#REF!</v>
      </c>
      <c r="O43" s="399" t="e">
        <f>#REF!</f>
        <v>#REF!</v>
      </c>
      <c r="P43" s="400" t="e">
        <f t="shared" si="4"/>
        <v>#REF!</v>
      </c>
    </row>
    <row r="44" spans="1:16">
      <c r="A44" s="292" t="s">
        <v>613</v>
      </c>
      <c r="B44" s="398" t="e">
        <f>#REF!+#REF!</f>
        <v>#REF!</v>
      </c>
      <c r="C44" s="399" t="e">
        <f>#REF!</f>
        <v>#REF!</v>
      </c>
      <c r="D44" s="400" t="e">
        <f t="shared" si="0"/>
        <v>#REF!</v>
      </c>
      <c r="E44" s="401" t="e">
        <f>#REF!+#REF!</f>
        <v>#REF!</v>
      </c>
      <c r="F44" s="399" t="e">
        <f>#REF!</f>
        <v>#REF!</v>
      </c>
      <c r="G44" s="400" t="e">
        <f t="shared" si="1"/>
        <v>#REF!</v>
      </c>
      <c r="H44" s="398" t="e">
        <f>#REF!+#REF!</f>
        <v>#REF!</v>
      </c>
      <c r="I44" s="399" t="e">
        <f>#REF!</f>
        <v>#REF!</v>
      </c>
      <c r="J44" s="400" t="e">
        <f t="shared" si="2"/>
        <v>#REF!</v>
      </c>
      <c r="K44" s="401" t="e">
        <f>#REF!+#REF!</f>
        <v>#REF!</v>
      </c>
      <c r="L44" s="399" t="e">
        <f>#REF!</f>
        <v>#REF!</v>
      </c>
      <c r="M44" s="400" t="e">
        <f t="shared" si="3"/>
        <v>#REF!</v>
      </c>
      <c r="N44" s="398" t="e">
        <f>#REF!+#REF!</f>
        <v>#REF!</v>
      </c>
      <c r="O44" s="399" t="e">
        <f>#REF!</f>
        <v>#REF!</v>
      </c>
      <c r="P44" s="400" t="e">
        <f t="shared" si="4"/>
        <v>#REF!</v>
      </c>
    </row>
    <row r="45" spans="1:16">
      <c r="A45" s="402" t="s">
        <v>614</v>
      </c>
      <c r="B45" s="403" t="e">
        <f>#REF!+#REF!</f>
        <v>#REF!</v>
      </c>
      <c r="C45" s="404" t="e">
        <f>#REF!</f>
        <v>#REF!</v>
      </c>
      <c r="D45" s="405" t="e">
        <f t="shared" si="0"/>
        <v>#REF!</v>
      </c>
      <c r="E45" s="406" t="e">
        <f>#REF!+#REF!</f>
        <v>#REF!</v>
      </c>
      <c r="F45" s="404" t="e">
        <f>#REF!</f>
        <v>#REF!</v>
      </c>
      <c r="G45" s="405" t="e">
        <f t="shared" si="1"/>
        <v>#REF!</v>
      </c>
      <c r="H45" s="403" t="e">
        <f>#REF!+#REF!</f>
        <v>#REF!</v>
      </c>
      <c r="I45" s="404" t="e">
        <f>#REF!</f>
        <v>#REF!</v>
      </c>
      <c r="J45" s="405" t="e">
        <f t="shared" si="2"/>
        <v>#REF!</v>
      </c>
      <c r="K45" s="406" t="e">
        <f>#REF!+#REF!</f>
        <v>#REF!</v>
      </c>
      <c r="L45" s="404" t="e">
        <f>#REF!</f>
        <v>#REF!</v>
      </c>
      <c r="M45" s="405" t="e">
        <f t="shared" si="3"/>
        <v>#REF!</v>
      </c>
      <c r="N45" s="403" t="e">
        <f>#REF!+#REF!</f>
        <v>#REF!</v>
      </c>
      <c r="O45" s="404" t="e">
        <f>#REF!</f>
        <v>#REF!</v>
      </c>
      <c r="P45" s="405" t="e">
        <f t="shared" si="4"/>
        <v>#REF!</v>
      </c>
    </row>
    <row r="46" spans="1:16">
      <c r="A46" s="292" t="s">
        <v>615</v>
      </c>
      <c r="B46" s="407" t="e">
        <f>#REF!+#REF!</f>
        <v>#REF!</v>
      </c>
      <c r="C46" s="399" t="e">
        <f>#REF!</f>
        <v>#REF!</v>
      </c>
      <c r="D46" s="400" t="e">
        <f t="shared" si="0"/>
        <v>#REF!</v>
      </c>
      <c r="E46" s="407" t="e">
        <f>#REF!+#REF!</f>
        <v>#REF!</v>
      </c>
      <c r="F46" s="399" t="e">
        <f>#REF!</f>
        <v>#REF!</v>
      </c>
      <c r="G46" s="400" t="e">
        <f t="shared" si="1"/>
        <v>#REF!</v>
      </c>
      <c r="H46" s="407" t="e">
        <f>#REF!+#REF!</f>
        <v>#REF!</v>
      </c>
      <c r="I46" s="399" t="e">
        <f>#REF!</f>
        <v>#REF!</v>
      </c>
      <c r="J46" s="400" t="e">
        <f t="shared" si="2"/>
        <v>#REF!</v>
      </c>
      <c r="K46" s="407" t="e">
        <f>#REF!+#REF!</f>
        <v>#REF!</v>
      </c>
      <c r="L46" s="399" t="e">
        <f>#REF!</f>
        <v>#REF!</v>
      </c>
      <c r="M46" s="400" t="e">
        <f t="shared" si="3"/>
        <v>#REF!</v>
      </c>
      <c r="N46" s="407" t="e">
        <f>#REF!+#REF!</f>
        <v>#REF!</v>
      </c>
      <c r="O46" s="399" t="e">
        <f>#REF!</f>
        <v>#REF!</v>
      </c>
      <c r="P46" s="400" t="e">
        <f t="shared" si="4"/>
        <v>#REF!</v>
      </c>
    </row>
    <row r="47" spans="1:16">
      <c r="A47" s="292" t="s">
        <v>616</v>
      </c>
      <c r="B47" s="407" t="e">
        <f>#REF!+#REF!</f>
        <v>#REF!</v>
      </c>
      <c r="C47" s="399" t="e">
        <f>#REF!</f>
        <v>#REF!</v>
      </c>
      <c r="D47" s="400" t="e">
        <f t="shared" si="0"/>
        <v>#REF!</v>
      </c>
      <c r="E47" s="407" t="e">
        <f>#REF!+#REF!</f>
        <v>#REF!</v>
      </c>
      <c r="F47" s="399" t="e">
        <f>#REF!</f>
        <v>#REF!</v>
      </c>
      <c r="G47" s="400" t="e">
        <f t="shared" si="1"/>
        <v>#REF!</v>
      </c>
      <c r="H47" s="407" t="e">
        <f>#REF!+#REF!</f>
        <v>#REF!</v>
      </c>
      <c r="I47" s="399" t="e">
        <f>#REF!</f>
        <v>#REF!</v>
      </c>
      <c r="J47" s="400" t="e">
        <f t="shared" si="2"/>
        <v>#REF!</v>
      </c>
      <c r="K47" s="407" t="e">
        <f>#REF!+#REF!</f>
        <v>#REF!</v>
      </c>
      <c r="L47" s="399" t="e">
        <f>#REF!</f>
        <v>#REF!</v>
      </c>
      <c r="M47" s="400" t="e">
        <f t="shared" si="3"/>
        <v>#REF!</v>
      </c>
      <c r="N47" s="407" t="e">
        <f>#REF!+#REF!</f>
        <v>#REF!</v>
      </c>
      <c r="O47" s="399" t="e">
        <f>#REF!</f>
        <v>#REF!</v>
      </c>
      <c r="P47" s="400" t="e">
        <f t="shared" si="4"/>
        <v>#REF!</v>
      </c>
    </row>
    <row r="48" spans="1:16">
      <c r="A48" s="292" t="s">
        <v>617</v>
      </c>
      <c r="B48" s="407" t="e">
        <f>#REF!+#REF!</f>
        <v>#REF!</v>
      </c>
      <c r="C48" s="399" t="e">
        <f>#REF!</f>
        <v>#REF!</v>
      </c>
      <c r="D48" s="400" t="e">
        <f t="shared" si="0"/>
        <v>#REF!</v>
      </c>
      <c r="E48" s="407" t="e">
        <f>#REF!+#REF!</f>
        <v>#REF!</v>
      </c>
      <c r="F48" s="399" t="e">
        <f>#REF!</f>
        <v>#REF!</v>
      </c>
      <c r="G48" s="400" t="e">
        <f t="shared" si="1"/>
        <v>#REF!</v>
      </c>
      <c r="H48" s="407" t="e">
        <f>#REF!+#REF!</f>
        <v>#REF!</v>
      </c>
      <c r="I48" s="399" t="e">
        <f>#REF!</f>
        <v>#REF!</v>
      </c>
      <c r="J48" s="400" t="e">
        <f t="shared" si="2"/>
        <v>#REF!</v>
      </c>
      <c r="K48" s="407" t="e">
        <f>#REF!+#REF!</f>
        <v>#REF!</v>
      </c>
      <c r="L48" s="399" t="e">
        <f>#REF!</f>
        <v>#REF!</v>
      </c>
      <c r="M48" s="400" t="e">
        <f t="shared" si="3"/>
        <v>#REF!</v>
      </c>
      <c r="N48" s="407" t="e">
        <f>#REF!+#REF!</f>
        <v>#REF!</v>
      </c>
      <c r="O48" s="399" t="e">
        <f>#REF!</f>
        <v>#REF!</v>
      </c>
      <c r="P48" s="400" t="e">
        <f t="shared" si="4"/>
        <v>#REF!</v>
      </c>
    </row>
    <row r="49" spans="1:16">
      <c r="A49" s="292" t="s">
        <v>618</v>
      </c>
      <c r="B49" s="407" t="e">
        <f>#REF!+#REF!</f>
        <v>#REF!</v>
      </c>
      <c r="C49" s="399" t="e">
        <f>#REF!</f>
        <v>#REF!</v>
      </c>
      <c r="D49" s="400" t="e">
        <f t="shared" si="0"/>
        <v>#REF!</v>
      </c>
      <c r="E49" s="407" t="e">
        <f>#REF!+#REF!</f>
        <v>#REF!</v>
      </c>
      <c r="F49" s="399" t="e">
        <f>#REF!</f>
        <v>#REF!</v>
      </c>
      <c r="G49" s="400" t="e">
        <f t="shared" si="1"/>
        <v>#REF!</v>
      </c>
      <c r="H49" s="407" t="e">
        <f>#REF!+#REF!</f>
        <v>#REF!</v>
      </c>
      <c r="I49" s="399" t="e">
        <f>#REF!</f>
        <v>#REF!</v>
      </c>
      <c r="J49" s="400" t="e">
        <f t="shared" si="2"/>
        <v>#REF!</v>
      </c>
      <c r="K49" s="407" t="e">
        <f>#REF!+#REF!</f>
        <v>#REF!</v>
      </c>
      <c r="L49" s="399" t="e">
        <f>#REF!</f>
        <v>#REF!</v>
      </c>
      <c r="M49" s="400" t="e">
        <f t="shared" si="3"/>
        <v>#REF!</v>
      </c>
      <c r="N49" s="407" t="e">
        <f>#REF!+#REF!</f>
        <v>#REF!</v>
      </c>
      <c r="O49" s="399" t="e">
        <f>#REF!</f>
        <v>#REF!</v>
      </c>
      <c r="P49" s="400" t="e">
        <f t="shared" si="4"/>
        <v>#REF!</v>
      </c>
    </row>
    <row r="50" spans="1:16">
      <c r="A50" s="402" t="s">
        <v>619</v>
      </c>
      <c r="B50" s="407" t="e">
        <f>#REF!+#REF!</f>
        <v>#REF!</v>
      </c>
      <c r="C50" s="399" t="e">
        <f>#REF!</f>
        <v>#REF!</v>
      </c>
      <c r="D50" s="400" t="e">
        <f t="shared" si="0"/>
        <v>#REF!</v>
      </c>
      <c r="E50" s="407" t="e">
        <f>#REF!+#REF!</f>
        <v>#REF!</v>
      </c>
      <c r="F50" s="399" t="e">
        <f>#REF!</f>
        <v>#REF!</v>
      </c>
      <c r="G50" s="400" t="e">
        <f t="shared" si="1"/>
        <v>#REF!</v>
      </c>
      <c r="H50" s="407" t="e">
        <f>#REF!+#REF!</f>
        <v>#REF!</v>
      </c>
      <c r="I50" s="399" t="e">
        <f>#REF!</f>
        <v>#REF!</v>
      </c>
      <c r="J50" s="400" t="e">
        <f t="shared" si="2"/>
        <v>#REF!</v>
      </c>
      <c r="K50" s="407" t="e">
        <f>#REF!+#REF!</f>
        <v>#REF!</v>
      </c>
      <c r="L50" s="399" t="e">
        <f>#REF!</f>
        <v>#REF!</v>
      </c>
      <c r="M50" s="400" t="e">
        <f t="shared" si="3"/>
        <v>#REF!</v>
      </c>
      <c r="N50" s="407" t="e">
        <f>#REF!+#REF!</f>
        <v>#REF!</v>
      </c>
      <c r="O50" s="399" t="e">
        <f>#REF!</f>
        <v>#REF!</v>
      </c>
      <c r="P50" s="400" t="e">
        <f t="shared" si="4"/>
        <v>#REF!</v>
      </c>
    </row>
    <row r="51" spans="1:16">
      <c r="A51" s="292" t="s">
        <v>620</v>
      </c>
      <c r="B51" s="394" t="e">
        <f>#REF!+#REF!</f>
        <v>#REF!</v>
      </c>
      <c r="C51" s="395" t="e">
        <f>#REF!</f>
        <v>#REF!</v>
      </c>
      <c r="D51" s="396" t="e">
        <f t="shared" si="0"/>
        <v>#REF!</v>
      </c>
      <c r="E51" s="397" t="e">
        <f>#REF!+#REF!</f>
        <v>#REF!</v>
      </c>
      <c r="F51" s="395" t="e">
        <f>#REF!</f>
        <v>#REF!</v>
      </c>
      <c r="G51" s="396" t="e">
        <f t="shared" si="1"/>
        <v>#REF!</v>
      </c>
      <c r="H51" s="394" t="e">
        <f>#REF!+#REF!</f>
        <v>#REF!</v>
      </c>
      <c r="I51" s="395" t="e">
        <f>#REF!</f>
        <v>#REF!</v>
      </c>
      <c r="J51" s="396" t="e">
        <f t="shared" si="2"/>
        <v>#REF!</v>
      </c>
      <c r="K51" s="397" t="e">
        <f>#REF!+#REF!</f>
        <v>#REF!</v>
      </c>
      <c r="L51" s="395" t="e">
        <f>#REF!</f>
        <v>#REF!</v>
      </c>
      <c r="M51" s="396" t="e">
        <f t="shared" si="3"/>
        <v>#REF!</v>
      </c>
      <c r="N51" s="394" t="e">
        <f>#REF!+#REF!</f>
        <v>#REF!</v>
      </c>
      <c r="O51" s="395" t="e">
        <f>#REF!</f>
        <v>#REF!</v>
      </c>
      <c r="P51" s="396" t="e">
        <f t="shared" si="4"/>
        <v>#REF!</v>
      </c>
    </row>
    <row r="52" spans="1:16">
      <c r="A52" s="292" t="s">
        <v>621</v>
      </c>
      <c r="B52" s="398" t="e">
        <f>#REF!+#REF!</f>
        <v>#REF!</v>
      </c>
      <c r="C52" s="399" t="e">
        <f>#REF!</f>
        <v>#REF!</v>
      </c>
      <c r="D52" s="400" t="e">
        <f t="shared" si="0"/>
        <v>#REF!</v>
      </c>
      <c r="E52" s="401" t="e">
        <f>#REF!+#REF!</f>
        <v>#REF!</v>
      </c>
      <c r="F52" s="399" t="e">
        <f>#REF!</f>
        <v>#REF!</v>
      </c>
      <c r="G52" s="400" t="e">
        <f t="shared" si="1"/>
        <v>#REF!</v>
      </c>
      <c r="H52" s="398" t="e">
        <f>#REF!+#REF!</f>
        <v>#REF!</v>
      </c>
      <c r="I52" s="399" t="e">
        <f>#REF!</f>
        <v>#REF!</v>
      </c>
      <c r="J52" s="400" t="e">
        <f t="shared" si="2"/>
        <v>#REF!</v>
      </c>
      <c r="K52" s="401" t="e">
        <f>#REF!+#REF!</f>
        <v>#REF!</v>
      </c>
      <c r="L52" s="399" t="e">
        <f>#REF!</f>
        <v>#REF!</v>
      </c>
      <c r="M52" s="400" t="e">
        <f t="shared" si="3"/>
        <v>#REF!</v>
      </c>
      <c r="N52" s="398" t="e">
        <f>#REF!+#REF!</f>
        <v>#REF!</v>
      </c>
      <c r="O52" s="399" t="e">
        <f>#REF!</f>
        <v>#REF!</v>
      </c>
      <c r="P52" s="400" t="e">
        <f t="shared" si="4"/>
        <v>#REF!</v>
      </c>
    </row>
    <row r="53" spans="1:16">
      <c r="A53" s="292" t="s">
        <v>622</v>
      </c>
      <c r="B53" s="398" t="e">
        <f>#REF!+#REF!</f>
        <v>#REF!</v>
      </c>
      <c r="C53" s="399" t="e">
        <f>#REF!</f>
        <v>#REF!</v>
      </c>
      <c r="D53" s="400" t="e">
        <f t="shared" si="0"/>
        <v>#REF!</v>
      </c>
      <c r="E53" s="401" t="e">
        <f>#REF!+#REF!</f>
        <v>#REF!</v>
      </c>
      <c r="F53" s="399" t="e">
        <f>#REF!</f>
        <v>#REF!</v>
      </c>
      <c r="G53" s="400" t="e">
        <f t="shared" si="1"/>
        <v>#REF!</v>
      </c>
      <c r="H53" s="398" t="e">
        <f>#REF!+#REF!</f>
        <v>#REF!</v>
      </c>
      <c r="I53" s="399" t="e">
        <f>#REF!</f>
        <v>#REF!</v>
      </c>
      <c r="J53" s="400" t="e">
        <f t="shared" si="2"/>
        <v>#REF!</v>
      </c>
      <c r="K53" s="401" t="e">
        <f>#REF!+#REF!</f>
        <v>#REF!</v>
      </c>
      <c r="L53" s="399" t="e">
        <f>#REF!</f>
        <v>#REF!</v>
      </c>
      <c r="M53" s="400" t="e">
        <f t="shared" si="3"/>
        <v>#REF!</v>
      </c>
      <c r="N53" s="398" t="e">
        <f>#REF!+#REF!</f>
        <v>#REF!</v>
      </c>
      <c r="O53" s="399" t="e">
        <f>#REF!</f>
        <v>#REF!</v>
      </c>
      <c r="P53" s="400" t="e">
        <f t="shared" si="4"/>
        <v>#REF!</v>
      </c>
    </row>
    <row r="54" spans="1:16">
      <c r="A54" s="292" t="s">
        <v>623</v>
      </c>
      <c r="B54" s="398" t="e">
        <f>#REF!+#REF!</f>
        <v>#REF!</v>
      </c>
      <c r="C54" s="399" t="e">
        <f>#REF!</f>
        <v>#REF!</v>
      </c>
      <c r="D54" s="400" t="e">
        <f t="shared" si="0"/>
        <v>#REF!</v>
      </c>
      <c r="E54" s="401" t="e">
        <f>#REF!+#REF!</f>
        <v>#REF!</v>
      </c>
      <c r="F54" s="399" t="e">
        <f>#REF!</f>
        <v>#REF!</v>
      </c>
      <c r="G54" s="400" t="e">
        <f t="shared" si="1"/>
        <v>#REF!</v>
      </c>
      <c r="H54" s="398" t="e">
        <f>#REF!+#REF!</f>
        <v>#REF!</v>
      </c>
      <c r="I54" s="399" t="e">
        <f>#REF!</f>
        <v>#REF!</v>
      </c>
      <c r="J54" s="400" t="e">
        <f t="shared" si="2"/>
        <v>#REF!</v>
      </c>
      <c r="K54" s="401" t="e">
        <f>#REF!+#REF!</f>
        <v>#REF!</v>
      </c>
      <c r="L54" s="399" t="e">
        <f>#REF!</f>
        <v>#REF!</v>
      </c>
      <c r="M54" s="400" t="e">
        <f t="shared" si="3"/>
        <v>#REF!</v>
      </c>
      <c r="N54" s="398" t="e">
        <f>#REF!+#REF!</f>
        <v>#REF!</v>
      </c>
      <c r="O54" s="399" t="e">
        <f>#REF!</f>
        <v>#REF!</v>
      </c>
      <c r="P54" s="400" t="e">
        <f t="shared" si="4"/>
        <v>#REF!</v>
      </c>
    </row>
    <row r="55" spans="1:16">
      <c r="A55" s="402" t="s">
        <v>624</v>
      </c>
      <c r="B55" s="403" t="e">
        <f>#REF!+#REF!</f>
        <v>#REF!</v>
      </c>
      <c r="C55" s="404" t="e">
        <f>#REF!</f>
        <v>#REF!</v>
      </c>
      <c r="D55" s="405" t="e">
        <f t="shared" si="0"/>
        <v>#REF!</v>
      </c>
      <c r="E55" s="406" t="e">
        <f>#REF!+#REF!</f>
        <v>#REF!</v>
      </c>
      <c r="F55" s="404" t="e">
        <f>#REF!</f>
        <v>#REF!</v>
      </c>
      <c r="G55" s="405" t="e">
        <f t="shared" si="1"/>
        <v>#REF!</v>
      </c>
      <c r="H55" s="403" t="e">
        <f>#REF!+#REF!</f>
        <v>#REF!</v>
      </c>
      <c r="I55" s="404" t="e">
        <f>#REF!</f>
        <v>#REF!</v>
      </c>
      <c r="J55" s="405" t="e">
        <f t="shared" si="2"/>
        <v>#REF!</v>
      </c>
      <c r="K55" s="406" t="e">
        <f>#REF!+#REF!</f>
        <v>#REF!</v>
      </c>
      <c r="L55" s="404" t="e">
        <f>#REF!</f>
        <v>#REF!</v>
      </c>
      <c r="M55" s="405" t="e">
        <f t="shared" si="3"/>
        <v>#REF!</v>
      </c>
      <c r="N55" s="403" t="e">
        <f>#REF!+#REF!</f>
        <v>#REF!</v>
      </c>
      <c r="O55" s="404" t="e">
        <f>#REF!</f>
        <v>#REF!</v>
      </c>
      <c r="P55" s="405" t="e">
        <f t="shared" si="4"/>
        <v>#REF!</v>
      </c>
    </row>
    <row r="56" spans="1:16" ht="20.25" customHeight="1">
      <c r="A56" s="186" t="s">
        <v>669</v>
      </c>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6">
    <mergeCell ref="K3:M3"/>
    <mergeCell ref="N3:P3"/>
    <mergeCell ref="A3:A4"/>
    <mergeCell ref="B3:D3"/>
    <mergeCell ref="E3:G3"/>
    <mergeCell ref="H3:J3"/>
  </mergeCells>
  <phoneticPr fontId="2"/>
  <pageMargins left="0.59055118110236227" right="0.39370078740157483" top="0.78740157480314965" bottom="0.78740157480314965" header="0.51181102362204722" footer="0.51181102362204722"/>
  <pageSetup paperSize="8" orientation="landscape"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1:AH62"/>
  <sheetViews>
    <sheetView zoomScaleNormal="100" workbookViewId="0">
      <pane xSplit="1" ySplit="7" topLeftCell="B8" activePane="bottomRight" state="frozen"/>
      <selection sqref="A1:R1"/>
      <selection pane="topRight" sqref="A1:R1"/>
      <selection pane="bottomLeft" sqref="A1:R1"/>
      <selection pane="bottomRight"/>
    </sheetView>
  </sheetViews>
  <sheetFormatPr defaultColWidth="9" defaultRowHeight="13.2"/>
  <cols>
    <col min="1" max="1" width="15.88671875" style="262" customWidth="1"/>
    <col min="2" max="2" width="13" style="262" customWidth="1"/>
    <col min="3" max="3" width="15.21875" style="262" customWidth="1"/>
    <col min="4" max="4" width="7.44140625" style="376" customWidth="1"/>
    <col min="5" max="5" width="7.33203125" style="376" customWidth="1"/>
    <col min="6" max="6" width="13.6640625" style="262" customWidth="1"/>
    <col min="7" max="7" width="15" style="262" customWidth="1"/>
    <col min="8" max="9" width="7.44140625" style="376" customWidth="1"/>
    <col min="10" max="10" width="12.88671875" style="262" customWidth="1"/>
    <col min="11" max="11" width="15" style="262" customWidth="1"/>
    <col min="12" max="12" width="7.44140625" style="376" customWidth="1"/>
    <col min="13" max="13" width="7.33203125" style="376" customWidth="1"/>
    <col min="14" max="14" width="12.88671875" style="262" customWidth="1"/>
    <col min="15" max="15" width="15" style="262" customWidth="1"/>
    <col min="16" max="17" width="7.33203125" style="376" customWidth="1"/>
    <col min="18" max="18" width="16.6640625" style="262" customWidth="1"/>
    <col min="19" max="19" width="14.77734375" style="262" customWidth="1"/>
    <col min="20" max="20" width="16.77734375" style="262" customWidth="1"/>
    <col min="21" max="22" width="6.77734375" style="376" customWidth="1"/>
    <col min="23" max="23" width="14.77734375" style="262" customWidth="1"/>
    <col min="24" max="24" width="16.6640625" style="262" customWidth="1"/>
    <col min="25" max="25" width="6.77734375" style="376" customWidth="1"/>
    <col min="26" max="26" width="6.88671875" style="376" customWidth="1"/>
    <col min="27" max="27" width="11.6640625" style="262" customWidth="1"/>
    <col min="28" max="28" width="12.6640625" style="262" customWidth="1"/>
    <col min="29" max="30" width="6.77734375" style="376" customWidth="1"/>
    <col min="31" max="31" width="9.6640625" style="262" customWidth="1"/>
    <col min="32" max="32" width="12.6640625" style="262" customWidth="1"/>
    <col min="33" max="34" width="6.77734375" style="376" customWidth="1"/>
    <col min="35" max="16384" width="9" style="262"/>
  </cols>
  <sheetData>
    <row r="1" spans="1:34" s="362" customFormat="1" ht="16.2">
      <c r="A1" s="362" t="s">
        <v>296</v>
      </c>
      <c r="B1" s="914" t="s">
        <v>369</v>
      </c>
      <c r="C1" s="914"/>
      <c r="D1" s="914"/>
      <c r="E1" s="914"/>
      <c r="F1" s="914"/>
      <c r="G1" s="914"/>
      <c r="H1" s="914"/>
      <c r="I1" s="914"/>
      <c r="J1" s="914"/>
      <c r="K1" s="914"/>
      <c r="L1" s="914"/>
      <c r="M1" s="914"/>
      <c r="N1" s="914"/>
      <c r="O1" s="914"/>
      <c r="P1" s="914"/>
      <c r="Q1" s="914"/>
      <c r="R1" s="362" t="s">
        <v>297</v>
      </c>
      <c r="T1" s="914" t="s">
        <v>370</v>
      </c>
      <c r="U1" s="914"/>
      <c r="V1" s="914"/>
      <c r="W1" s="914"/>
      <c r="X1" s="914"/>
      <c r="Y1" s="914"/>
      <c r="Z1" s="914"/>
      <c r="AA1" s="914"/>
      <c r="AB1" s="914"/>
      <c r="AC1" s="914"/>
      <c r="AD1" s="914"/>
      <c r="AE1" s="914"/>
      <c r="AF1" s="914"/>
      <c r="AG1" s="914"/>
      <c r="AH1" s="914"/>
    </row>
    <row r="3" spans="1:34">
      <c r="A3" s="917" t="s">
        <v>56</v>
      </c>
      <c r="B3" s="915" t="s">
        <v>537</v>
      </c>
      <c r="C3" s="911"/>
      <c r="D3" s="911"/>
      <c r="E3" s="911"/>
      <c r="F3" s="915" t="s">
        <v>560</v>
      </c>
      <c r="G3" s="911"/>
      <c r="H3" s="911"/>
      <c r="I3" s="911"/>
      <c r="J3" s="911"/>
      <c r="K3" s="911"/>
      <c r="L3" s="911"/>
      <c r="M3" s="911"/>
      <c r="N3" s="911"/>
      <c r="O3" s="911"/>
      <c r="P3" s="911"/>
      <c r="Q3" s="911"/>
      <c r="R3" s="917" t="s">
        <v>56</v>
      </c>
      <c r="S3" s="915" t="s">
        <v>165</v>
      </c>
      <c r="T3" s="911"/>
      <c r="U3" s="911"/>
      <c r="V3" s="911"/>
      <c r="W3" s="915" t="s">
        <v>479</v>
      </c>
      <c r="X3" s="911"/>
      <c r="Y3" s="911"/>
      <c r="Z3" s="911"/>
      <c r="AA3" s="915" t="s">
        <v>244</v>
      </c>
      <c r="AB3" s="911"/>
      <c r="AC3" s="911"/>
      <c r="AD3" s="911"/>
      <c r="AE3" s="915" t="s">
        <v>569</v>
      </c>
      <c r="AF3" s="911"/>
      <c r="AG3" s="911"/>
      <c r="AH3" s="911"/>
    </row>
    <row r="4" spans="1:34" ht="13.5" customHeight="1">
      <c r="A4" s="917"/>
      <c r="B4" s="911"/>
      <c r="C4" s="911"/>
      <c r="D4" s="911"/>
      <c r="E4" s="911"/>
      <c r="F4" s="915" t="s">
        <v>544</v>
      </c>
      <c r="G4" s="911"/>
      <c r="H4" s="911"/>
      <c r="I4" s="911"/>
      <c r="J4" s="915" t="s">
        <v>565</v>
      </c>
      <c r="K4" s="911"/>
      <c r="L4" s="911"/>
      <c r="M4" s="911"/>
      <c r="N4" s="915" t="s">
        <v>566</v>
      </c>
      <c r="O4" s="911"/>
      <c r="P4" s="911"/>
      <c r="Q4" s="911"/>
      <c r="R4" s="917"/>
      <c r="S4" s="911"/>
      <c r="T4" s="911"/>
      <c r="U4" s="911"/>
      <c r="V4" s="911"/>
      <c r="W4" s="911"/>
      <c r="X4" s="911"/>
      <c r="Y4" s="911"/>
      <c r="Z4" s="911"/>
      <c r="AA4" s="911"/>
      <c r="AB4" s="911"/>
      <c r="AC4" s="911"/>
      <c r="AD4" s="911"/>
      <c r="AE4" s="911"/>
      <c r="AF4" s="911"/>
      <c r="AG4" s="911"/>
      <c r="AH4" s="911"/>
    </row>
    <row r="5" spans="1:34">
      <c r="A5" s="917"/>
      <c r="B5" s="915" t="s">
        <v>538</v>
      </c>
      <c r="C5" s="915" t="s">
        <v>539</v>
      </c>
      <c r="D5" s="916" t="s">
        <v>57</v>
      </c>
      <c r="E5" s="916"/>
      <c r="F5" s="915" t="s">
        <v>538</v>
      </c>
      <c r="G5" s="915" t="s">
        <v>539</v>
      </c>
      <c r="H5" s="916" t="s">
        <v>57</v>
      </c>
      <c r="I5" s="916"/>
      <c r="J5" s="915" t="s">
        <v>538</v>
      </c>
      <c r="K5" s="915" t="s">
        <v>539</v>
      </c>
      <c r="L5" s="916" t="s">
        <v>57</v>
      </c>
      <c r="M5" s="916"/>
      <c r="N5" s="915" t="s">
        <v>538</v>
      </c>
      <c r="O5" s="915" t="s">
        <v>539</v>
      </c>
      <c r="P5" s="916" t="s">
        <v>57</v>
      </c>
      <c r="Q5" s="916"/>
      <c r="R5" s="917"/>
      <c r="S5" s="915" t="s">
        <v>538</v>
      </c>
      <c r="T5" s="915" t="s">
        <v>539</v>
      </c>
      <c r="U5" s="916" t="s">
        <v>57</v>
      </c>
      <c r="V5" s="916"/>
      <c r="W5" s="915" t="s">
        <v>538</v>
      </c>
      <c r="X5" s="915" t="s">
        <v>539</v>
      </c>
      <c r="Y5" s="916" t="s">
        <v>57</v>
      </c>
      <c r="Z5" s="916"/>
      <c r="AA5" s="915" t="s">
        <v>538</v>
      </c>
      <c r="AB5" s="915" t="s">
        <v>539</v>
      </c>
      <c r="AC5" s="916" t="s">
        <v>57</v>
      </c>
      <c r="AD5" s="916"/>
      <c r="AE5" s="915" t="s">
        <v>538</v>
      </c>
      <c r="AF5" s="915" t="s">
        <v>539</v>
      </c>
      <c r="AG5" s="916" t="s">
        <v>57</v>
      </c>
      <c r="AH5" s="916"/>
    </row>
    <row r="6" spans="1:34">
      <c r="A6" s="917"/>
      <c r="B6" s="915"/>
      <c r="C6" s="915"/>
      <c r="D6" s="363" t="s">
        <v>538</v>
      </c>
      <c r="E6" s="363" t="s">
        <v>539</v>
      </c>
      <c r="F6" s="915"/>
      <c r="G6" s="915"/>
      <c r="H6" s="363" t="s">
        <v>538</v>
      </c>
      <c r="I6" s="363" t="s">
        <v>539</v>
      </c>
      <c r="J6" s="915"/>
      <c r="K6" s="915"/>
      <c r="L6" s="363" t="s">
        <v>538</v>
      </c>
      <c r="M6" s="363" t="s">
        <v>539</v>
      </c>
      <c r="N6" s="915"/>
      <c r="O6" s="915"/>
      <c r="P6" s="363" t="s">
        <v>538</v>
      </c>
      <c r="Q6" s="363" t="s">
        <v>539</v>
      </c>
      <c r="R6" s="917"/>
      <c r="S6" s="915"/>
      <c r="T6" s="915"/>
      <c r="U6" s="363" t="s">
        <v>538</v>
      </c>
      <c r="V6" s="363" t="s">
        <v>539</v>
      </c>
      <c r="W6" s="915"/>
      <c r="X6" s="915"/>
      <c r="Y6" s="363" t="s">
        <v>538</v>
      </c>
      <c r="Z6" s="363" t="s">
        <v>539</v>
      </c>
      <c r="AA6" s="915"/>
      <c r="AB6" s="915"/>
      <c r="AC6" s="363" t="s">
        <v>538</v>
      </c>
      <c r="AD6" s="363" t="s">
        <v>539</v>
      </c>
      <c r="AE6" s="915"/>
      <c r="AF6" s="915"/>
      <c r="AG6" s="363" t="s">
        <v>538</v>
      </c>
      <c r="AH6" s="363" t="s">
        <v>539</v>
      </c>
    </row>
    <row r="7" spans="1:34">
      <c r="A7" s="264"/>
      <c r="B7" s="364" t="s">
        <v>540</v>
      </c>
      <c r="C7" s="364" t="s">
        <v>542</v>
      </c>
      <c r="D7" s="365" t="s">
        <v>576</v>
      </c>
      <c r="E7" s="366" t="s">
        <v>576</v>
      </c>
      <c r="F7" s="367" t="s">
        <v>540</v>
      </c>
      <c r="G7" s="364" t="s">
        <v>542</v>
      </c>
      <c r="H7" s="365" t="s">
        <v>576</v>
      </c>
      <c r="I7" s="366" t="s">
        <v>576</v>
      </c>
      <c r="J7" s="368" t="s">
        <v>540</v>
      </c>
      <c r="K7" s="364" t="s">
        <v>542</v>
      </c>
      <c r="L7" s="365" t="s">
        <v>576</v>
      </c>
      <c r="M7" s="366" t="s">
        <v>576</v>
      </c>
      <c r="N7" s="368" t="s">
        <v>540</v>
      </c>
      <c r="O7" s="364" t="s">
        <v>542</v>
      </c>
      <c r="P7" s="365" t="s">
        <v>576</v>
      </c>
      <c r="Q7" s="366" t="s">
        <v>576</v>
      </c>
      <c r="R7" s="267"/>
      <c r="S7" s="364" t="s">
        <v>540</v>
      </c>
      <c r="T7" s="368" t="s">
        <v>542</v>
      </c>
      <c r="U7" s="366" t="s">
        <v>576</v>
      </c>
      <c r="V7" s="365" t="s">
        <v>576</v>
      </c>
      <c r="W7" s="364" t="s">
        <v>540</v>
      </c>
      <c r="X7" s="368" t="s">
        <v>542</v>
      </c>
      <c r="Y7" s="366" t="s">
        <v>576</v>
      </c>
      <c r="Z7" s="365" t="s">
        <v>576</v>
      </c>
      <c r="AA7" s="364" t="s">
        <v>540</v>
      </c>
      <c r="AB7" s="368" t="s">
        <v>542</v>
      </c>
      <c r="AC7" s="366" t="s">
        <v>576</v>
      </c>
      <c r="AD7" s="365" t="s">
        <v>576</v>
      </c>
      <c r="AE7" s="364" t="s">
        <v>540</v>
      </c>
      <c r="AF7" s="368" t="s">
        <v>542</v>
      </c>
      <c r="AG7" s="366" t="s">
        <v>576</v>
      </c>
      <c r="AH7" s="369" t="s">
        <v>576</v>
      </c>
    </row>
    <row r="8" spans="1:34">
      <c r="A8" s="674" t="s">
        <v>472</v>
      </c>
      <c r="B8" s="264">
        <v>692596895</v>
      </c>
      <c r="C8" s="264">
        <v>11319170133.247</v>
      </c>
      <c r="D8" s="265"/>
      <c r="E8" s="266"/>
      <c r="F8" s="267">
        <v>491753701</v>
      </c>
      <c r="G8" s="264">
        <v>9012315664.1030006</v>
      </c>
      <c r="H8" s="265"/>
      <c r="I8" s="266"/>
      <c r="J8" s="268">
        <v>14670661</v>
      </c>
      <c r="K8" s="264">
        <v>3947060950.6090002</v>
      </c>
      <c r="L8" s="265"/>
      <c r="M8" s="266"/>
      <c r="N8" s="268">
        <v>477083040</v>
      </c>
      <c r="O8" s="264">
        <v>5065254428.5839996</v>
      </c>
      <c r="P8" s="265"/>
      <c r="Q8" s="266"/>
      <c r="R8" s="674" t="s">
        <v>472</v>
      </c>
      <c r="S8" s="264">
        <v>105015737</v>
      </c>
      <c r="T8" s="268">
        <v>1239987254.3970001</v>
      </c>
      <c r="U8" s="266"/>
      <c r="V8" s="265"/>
      <c r="W8" s="264">
        <v>94991578</v>
      </c>
      <c r="X8" s="268">
        <v>571051713.10099995</v>
      </c>
      <c r="Y8" s="266"/>
      <c r="Z8" s="265"/>
      <c r="AA8" s="264">
        <v>13634981</v>
      </c>
      <c r="AB8" s="268">
        <v>367004510.74599999</v>
      </c>
      <c r="AC8" s="266"/>
      <c r="AD8" s="265"/>
      <c r="AE8" s="264">
        <v>164379</v>
      </c>
      <c r="AF8" s="268">
        <v>6494482.7659999998</v>
      </c>
      <c r="AG8" s="266"/>
      <c r="AH8" s="269"/>
    </row>
    <row r="9" spans="1:34">
      <c r="A9" s="674" t="s">
        <v>58</v>
      </c>
      <c r="B9" s="264">
        <v>718288130</v>
      </c>
      <c r="C9" s="264">
        <v>11812667852.118</v>
      </c>
      <c r="D9" s="265">
        <v>103.70940660945354</v>
      </c>
      <c r="E9" s="266">
        <v>104.35984010366171</v>
      </c>
      <c r="F9" s="267">
        <v>502173271</v>
      </c>
      <c r="G9" s="264">
        <v>9335789618.7639999</v>
      </c>
      <c r="H9" s="265">
        <v>102.11885949791764</v>
      </c>
      <c r="I9" s="266">
        <v>103.5892435054115</v>
      </c>
      <c r="J9" s="268">
        <v>14631879</v>
      </c>
      <c r="K9" s="264">
        <v>4115495519.0819998</v>
      </c>
      <c r="L9" s="265">
        <v>99.735649266246412</v>
      </c>
      <c r="M9" s="266">
        <v>104.26734146193033</v>
      </c>
      <c r="N9" s="268">
        <v>487541392</v>
      </c>
      <c r="O9" s="264">
        <v>5220294099.6820002</v>
      </c>
      <c r="P9" s="265">
        <v>102.19214499848914</v>
      </c>
      <c r="Q9" s="266">
        <v>103.06084666197788</v>
      </c>
      <c r="R9" s="674" t="s">
        <v>58</v>
      </c>
      <c r="S9" s="264">
        <v>107514753</v>
      </c>
      <c r="T9" s="268">
        <v>1323084974.8929999</v>
      </c>
      <c r="U9" s="266">
        <v>102.37965858393206</v>
      </c>
      <c r="V9" s="265">
        <v>106.70149795502614</v>
      </c>
      <c r="W9" s="264">
        <v>107426775</v>
      </c>
      <c r="X9" s="268">
        <v>639599075.80900002</v>
      </c>
      <c r="Y9" s="266">
        <v>113.09084159018813</v>
      </c>
      <c r="Z9" s="265">
        <v>112.00370494219607</v>
      </c>
      <c r="AA9" s="264">
        <v>13586130</v>
      </c>
      <c r="AB9" s="268">
        <v>347962370.79500002</v>
      </c>
      <c r="AC9" s="266">
        <v>99.641723006434702</v>
      </c>
      <c r="AD9" s="265">
        <v>94.811469779405826</v>
      </c>
      <c r="AE9" s="264">
        <v>275758</v>
      </c>
      <c r="AF9" s="268">
        <v>12170667.970000001</v>
      </c>
      <c r="AG9" s="266">
        <v>167.75743860225452</v>
      </c>
      <c r="AH9" s="269">
        <v>187.40011188752456</v>
      </c>
    </row>
    <row r="10" spans="1:34">
      <c r="A10" s="674" t="s">
        <v>59</v>
      </c>
      <c r="B10" s="264">
        <v>721774032</v>
      </c>
      <c r="C10" s="264">
        <v>11379061988.615</v>
      </c>
      <c r="D10" s="265">
        <v>100.48530691994033</v>
      </c>
      <c r="E10" s="266">
        <v>96.329314690539988</v>
      </c>
      <c r="F10" s="267">
        <v>493934777</v>
      </c>
      <c r="G10" s="264">
        <v>8920955582.9880009</v>
      </c>
      <c r="H10" s="265">
        <v>98.35943199772575</v>
      </c>
      <c r="I10" s="266">
        <v>95.556519022855611</v>
      </c>
      <c r="J10" s="268">
        <v>14400139</v>
      </c>
      <c r="K10" s="264">
        <v>4055543330.572</v>
      </c>
      <c r="L10" s="265">
        <v>98.416197946962242</v>
      </c>
      <c r="M10" s="266">
        <v>98.543257106415879</v>
      </c>
      <c r="N10" s="268">
        <v>479534638</v>
      </c>
      <c r="O10" s="264">
        <v>4865412252.4160004</v>
      </c>
      <c r="P10" s="265">
        <v>98.357728362887386</v>
      </c>
      <c r="Q10" s="266">
        <v>93.201880191240221</v>
      </c>
      <c r="R10" s="674" t="s">
        <v>59</v>
      </c>
      <c r="S10" s="264">
        <v>105657354</v>
      </c>
      <c r="T10" s="268">
        <v>1239236159.6140001</v>
      </c>
      <c r="U10" s="266">
        <v>98.272424064444436</v>
      </c>
      <c r="V10" s="265">
        <v>93.6626281100516</v>
      </c>
      <c r="W10" s="264">
        <v>120656992</v>
      </c>
      <c r="X10" s="268">
        <v>681652652.38800001</v>
      </c>
      <c r="Y10" s="266">
        <v>112.31556751098597</v>
      </c>
      <c r="Z10" s="265">
        <v>106.57499020395056</v>
      </c>
      <c r="AA10" s="264">
        <v>13345751</v>
      </c>
      <c r="AB10" s="268">
        <v>330264436.09100002</v>
      </c>
      <c r="AC10" s="266">
        <v>98.230702930120657</v>
      </c>
      <c r="AD10" s="265">
        <v>94.913836612974848</v>
      </c>
      <c r="AE10" s="264">
        <v>400598</v>
      </c>
      <c r="AF10" s="268">
        <v>17773569.999000002</v>
      </c>
      <c r="AG10" s="266">
        <v>145.27157870306573</v>
      </c>
      <c r="AH10" s="269">
        <v>146.03610946260989</v>
      </c>
    </row>
    <row r="11" spans="1:34">
      <c r="A11" s="674" t="s">
        <v>60</v>
      </c>
      <c r="B11" s="264">
        <v>743442253</v>
      </c>
      <c r="C11" s="264">
        <v>11096170458.490999</v>
      </c>
      <c r="D11" s="265">
        <v>103.00207821829754</v>
      </c>
      <c r="E11" s="266">
        <v>97.513929264054994</v>
      </c>
      <c r="F11" s="267">
        <v>496198660</v>
      </c>
      <c r="G11" s="264">
        <v>8605376389.2849998</v>
      </c>
      <c r="H11" s="265">
        <v>100.45833642525641</v>
      </c>
      <c r="I11" s="266">
        <v>96.462495628777688</v>
      </c>
      <c r="J11" s="268">
        <v>14274599</v>
      </c>
      <c r="K11" s="264">
        <v>4010726033.131</v>
      </c>
      <c r="L11" s="265">
        <v>99.128202859708509</v>
      </c>
      <c r="M11" s="266">
        <v>98.894912622356841</v>
      </c>
      <c r="N11" s="268">
        <v>481924061</v>
      </c>
      <c r="O11" s="264">
        <v>4594650356.1540003</v>
      </c>
      <c r="P11" s="265">
        <v>100.49827954242588</v>
      </c>
      <c r="Q11" s="266">
        <v>94.434964968743415</v>
      </c>
      <c r="R11" s="674" t="s">
        <v>60</v>
      </c>
      <c r="S11" s="264">
        <v>103739376</v>
      </c>
      <c r="T11" s="268">
        <v>1172614999.652</v>
      </c>
      <c r="U11" s="266">
        <v>98.184718879104238</v>
      </c>
      <c r="V11" s="265">
        <v>94.624014200590196</v>
      </c>
      <c r="W11" s="264">
        <v>141648783</v>
      </c>
      <c r="X11" s="268">
        <v>749424619.84300005</v>
      </c>
      <c r="Y11" s="266">
        <v>117.39790678686902</v>
      </c>
      <c r="Z11" s="265">
        <v>109.94230231740136</v>
      </c>
      <c r="AA11" s="264">
        <v>13204950</v>
      </c>
      <c r="AB11" s="268">
        <v>322355651.50099999</v>
      </c>
      <c r="AC11" s="266">
        <v>98.944975071091918</v>
      </c>
      <c r="AD11" s="265">
        <v>97.605317519619078</v>
      </c>
      <c r="AE11" s="264">
        <v>524737</v>
      </c>
      <c r="AF11" s="268">
        <v>23601772.495999999</v>
      </c>
      <c r="AG11" s="266">
        <v>130.98842230864858</v>
      </c>
      <c r="AH11" s="269">
        <v>132.79140036204268</v>
      </c>
    </row>
    <row r="12" spans="1:34">
      <c r="A12" s="674" t="s">
        <v>61</v>
      </c>
      <c r="B12" s="264">
        <v>750409339</v>
      </c>
      <c r="C12" s="264">
        <v>11160496905.193001</v>
      </c>
      <c r="D12" s="265">
        <v>100.93713882576432</v>
      </c>
      <c r="E12" s="266">
        <v>100.57971754257593</v>
      </c>
      <c r="F12" s="267">
        <v>489797745</v>
      </c>
      <c r="G12" s="264">
        <v>8541487034.8739996</v>
      </c>
      <c r="H12" s="265">
        <v>98.710009615906657</v>
      </c>
      <c r="I12" s="266">
        <v>99.257564672121106</v>
      </c>
      <c r="J12" s="268">
        <v>13910575</v>
      </c>
      <c r="K12" s="264">
        <v>3994858569.6999998</v>
      </c>
      <c r="L12" s="265">
        <v>97.449847803080146</v>
      </c>
      <c r="M12" s="266">
        <v>99.604374287848998</v>
      </c>
      <c r="N12" s="268">
        <v>475887170</v>
      </c>
      <c r="O12" s="264">
        <v>4546628465.1739998</v>
      </c>
      <c r="P12" s="265">
        <v>98.747335630540348</v>
      </c>
      <c r="Q12" s="266">
        <v>98.954830351439455</v>
      </c>
      <c r="R12" s="674" t="s">
        <v>61</v>
      </c>
      <c r="S12" s="264">
        <v>101998995</v>
      </c>
      <c r="T12" s="268">
        <v>1151302770.9579999</v>
      </c>
      <c r="U12" s="266">
        <v>98.32235254625013</v>
      </c>
      <c r="V12" s="265">
        <v>98.182504172270953</v>
      </c>
      <c r="W12" s="264">
        <v>156484772</v>
      </c>
      <c r="X12" s="268">
        <v>876996183.63399994</v>
      </c>
      <c r="Y12" s="266">
        <v>110.47378500950482</v>
      </c>
      <c r="Z12" s="265">
        <v>117.02260112801277</v>
      </c>
      <c r="AA12" s="264">
        <v>12842292</v>
      </c>
      <c r="AB12" s="268">
        <v>315632207.801</v>
      </c>
      <c r="AC12" s="266">
        <v>97.253620801290424</v>
      </c>
      <c r="AD12" s="265">
        <v>97.914277702688537</v>
      </c>
      <c r="AE12" s="264">
        <v>651174</v>
      </c>
      <c r="AF12" s="268">
        <v>29450434.068999998</v>
      </c>
      <c r="AG12" s="266">
        <v>124.09530869749989</v>
      </c>
      <c r="AH12" s="269">
        <v>124.78060312627461</v>
      </c>
    </row>
    <row r="13" spans="1:34">
      <c r="A13" s="674" t="s">
        <v>62</v>
      </c>
      <c r="B13" s="264">
        <v>766212843</v>
      </c>
      <c r="C13" s="264">
        <v>10815747988.503</v>
      </c>
      <c r="D13" s="265">
        <v>102.10598445124094</v>
      </c>
      <c r="E13" s="266">
        <v>96.910989540890526</v>
      </c>
      <c r="F13" s="267">
        <v>490516019</v>
      </c>
      <c r="G13" s="264">
        <v>8388205895.4949999</v>
      </c>
      <c r="H13" s="265">
        <v>100.14664706143147</v>
      </c>
      <c r="I13" s="266">
        <v>98.205451360481277</v>
      </c>
      <c r="J13" s="268">
        <v>13330256</v>
      </c>
      <c r="K13" s="264">
        <v>3920529285.6820002</v>
      </c>
      <c r="L13" s="265">
        <v>95.828217021941938</v>
      </c>
      <c r="M13" s="266">
        <v>98.139376332825179</v>
      </c>
      <c r="N13" s="268">
        <v>477185763</v>
      </c>
      <c r="O13" s="264">
        <v>4467676609.8129997</v>
      </c>
      <c r="P13" s="265">
        <v>100.2728783379472</v>
      </c>
      <c r="Q13" s="266">
        <v>98.263507652632029</v>
      </c>
      <c r="R13" s="674" t="s">
        <v>62</v>
      </c>
      <c r="S13" s="264">
        <v>100933672</v>
      </c>
      <c r="T13" s="268">
        <v>1134513207.652</v>
      </c>
      <c r="U13" s="266">
        <v>98.955555395423261</v>
      </c>
      <c r="V13" s="265">
        <v>98.541690011565819</v>
      </c>
      <c r="W13" s="264">
        <v>174542015</v>
      </c>
      <c r="X13" s="268">
        <v>993203619.42200005</v>
      </c>
      <c r="Y13" s="266">
        <v>111.53929725507092</v>
      </c>
      <c r="Z13" s="265">
        <v>113.25062046524224</v>
      </c>
      <c r="AA13" s="264">
        <v>12266313</v>
      </c>
      <c r="AB13" s="268">
        <v>291430662.59200001</v>
      </c>
      <c r="AC13" s="266">
        <v>95.514982839511831</v>
      </c>
      <c r="AD13" s="265">
        <v>92.332358798992203</v>
      </c>
      <c r="AE13" s="264">
        <v>220368</v>
      </c>
      <c r="AF13" s="268">
        <v>8404834.3080000002</v>
      </c>
      <c r="AG13" s="266">
        <v>33.841646011665084</v>
      </c>
      <c r="AH13" s="269">
        <v>28.538914870687982</v>
      </c>
    </row>
    <row r="14" spans="1:34">
      <c r="A14" s="674" t="s">
        <v>63</v>
      </c>
      <c r="B14" s="264">
        <v>788819928</v>
      </c>
      <c r="C14" s="264">
        <v>10917961851.177</v>
      </c>
      <c r="D14" s="265">
        <v>102.95049674598053</v>
      </c>
      <c r="E14" s="266">
        <v>100.9450466373907</v>
      </c>
      <c r="F14" s="267">
        <v>495838203</v>
      </c>
      <c r="G14" s="264">
        <v>8351860389.0209999</v>
      </c>
      <c r="H14" s="265">
        <v>101.08501736820953</v>
      </c>
      <c r="I14" s="266">
        <v>99.566707029765212</v>
      </c>
      <c r="J14" s="268">
        <v>13063386</v>
      </c>
      <c r="K14" s="264">
        <v>3886103783.1409998</v>
      </c>
      <c r="L14" s="265">
        <v>97.998012941386875</v>
      </c>
      <c r="M14" s="266">
        <v>99.121916964968875</v>
      </c>
      <c r="N14" s="268">
        <v>482774817</v>
      </c>
      <c r="O14" s="264">
        <v>4465756605.8800001</v>
      </c>
      <c r="P14" s="265">
        <v>101.17125330078215</v>
      </c>
      <c r="Q14" s="266">
        <v>99.957024554356011</v>
      </c>
      <c r="R14" s="674" t="s">
        <v>63</v>
      </c>
      <c r="S14" s="264">
        <v>100920553</v>
      </c>
      <c r="T14" s="268">
        <v>1136067928.7260001</v>
      </c>
      <c r="U14" s="266">
        <v>99.987002355368588</v>
      </c>
      <c r="V14" s="265">
        <v>100.13703860506109</v>
      </c>
      <c r="W14" s="264">
        <v>191813159</v>
      </c>
      <c r="X14" s="268">
        <v>1137736086.4979999</v>
      </c>
      <c r="Y14" s="266">
        <v>109.89512124057923</v>
      </c>
      <c r="Z14" s="265">
        <v>114.55214864803969</v>
      </c>
      <c r="AA14" s="264">
        <v>11999371</v>
      </c>
      <c r="AB14" s="268">
        <v>282673533.079</v>
      </c>
      <c r="AC14" s="266">
        <v>97.823779647559945</v>
      </c>
      <c r="AD14" s="265">
        <v>96.995124179757326</v>
      </c>
      <c r="AE14" s="264">
        <v>247718</v>
      </c>
      <c r="AF14" s="268">
        <v>9588709.1600000001</v>
      </c>
      <c r="AG14" s="266">
        <v>112.41105786684091</v>
      </c>
      <c r="AH14" s="269">
        <v>114.08564177015541</v>
      </c>
    </row>
    <row r="15" spans="1:34">
      <c r="A15" s="674" t="s">
        <v>137</v>
      </c>
      <c r="B15" s="264">
        <v>792624475</v>
      </c>
      <c r="C15" s="264">
        <v>10599623352.478001</v>
      </c>
      <c r="D15" s="265">
        <v>100.48230868224211</v>
      </c>
      <c r="E15" s="266">
        <v>97.084268080084186</v>
      </c>
      <c r="F15" s="267">
        <v>487995007</v>
      </c>
      <c r="G15" s="264">
        <v>7991501400.8280001</v>
      </c>
      <c r="H15" s="265">
        <v>98.418194493174212</v>
      </c>
      <c r="I15" s="266">
        <v>95.685284817898633</v>
      </c>
      <c r="J15" s="268">
        <v>12666053</v>
      </c>
      <c r="K15" s="264">
        <v>3757281191.9060001</v>
      </c>
      <c r="L15" s="265">
        <v>96.958422571299664</v>
      </c>
      <c r="M15" s="266">
        <v>96.685045011050192</v>
      </c>
      <c r="N15" s="268">
        <v>475328954</v>
      </c>
      <c r="O15" s="264">
        <v>4234220208.9219999</v>
      </c>
      <c r="P15" s="265">
        <v>98.45769440786718</v>
      </c>
      <c r="Q15" s="266">
        <v>94.81529296394838</v>
      </c>
      <c r="R15" s="674" t="s">
        <v>137</v>
      </c>
      <c r="S15" s="264">
        <v>101654508</v>
      </c>
      <c r="T15" s="268">
        <v>1113874989.247</v>
      </c>
      <c r="U15" s="266">
        <v>100.72726018455329</v>
      </c>
      <c r="V15" s="265">
        <v>98.04651298414106</v>
      </c>
      <c r="W15" s="264">
        <v>202707775</v>
      </c>
      <c r="X15" s="268">
        <v>1213122182.1800001</v>
      </c>
      <c r="Y15" s="266">
        <v>105.67980635781093</v>
      </c>
      <c r="Z15" s="265">
        <v>106.62597385954784</v>
      </c>
      <c r="AA15" s="264">
        <v>11600267</v>
      </c>
      <c r="AB15" s="268">
        <v>271039333.52100003</v>
      </c>
      <c r="AC15" s="266">
        <v>96.673958993350567</v>
      </c>
      <c r="AD15" s="265">
        <v>95.884227493364762</v>
      </c>
      <c r="AE15" s="264">
        <v>267135</v>
      </c>
      <c r="AF15" s="268">
        <v>10079888.175000001</v>
      </c>
      <c r="AG15" s="266">
        <v>107.83834844460233</v>
      </c>
      <c r="AH15" s="269">
        <v>105.12247276253814</v>
      </c>
    </row>
    <row r="16" spans="1:34">
      <c r="A16" s="674" t="s">
        <v>168</v>
      </c>
      <c r="B16" s="264">
        <v>784655807</v>
      </c>
      <c r="C16" s="264">
        <v>10049258584.591</v>
      </c>
      <c r="D16" s="265">
        <v>98.994647749175286</v>
      </c>
      <c r="E16" s="266">
        <v>94.807695051179948</v>
      </c>
      <c r="F16" s="267">
        <v>477690762</v>
      </c>
      <c r="G16" s="264">
        <v>7523488228.7700005</v>
      </c>
      <c r="H16" s="265">
        <v>97.888452780829368</v>
      </c>
      <c r="I16" s="266">
        <v>94.143613964586066</v>
      </c>
      <c r="J16" s="268">
        <v>12217305</v>
      </c>
      <c r="K16" s="264">
        <v>3507077523.8049998</v>
      </c>
      <c r="L16" s="265">
        <v>96.457080986476214</v>
      </c>
      <c r="M16" s="266">
        <v>93.340831965411766</v>
      </c>
      <c r="N16" s="268">
        <v>465473457</v>
      </c>
      <c r="O16" s="264">
        <v>4016410704.9650002</v>
      </c>
      <c r="P16" s="265">
        <v>97.926594431695406</v>
      </c>
      <c r="Q16" s="266">
        <v>94.855971271922755</v>
      </c>
      <c r="R16" s="674" t="s">
        <v>168</v>
      </c>
      <c r="S16" s="264">
        <v>99018597</v>
      </c>
      <c r="T16" s="268">
        <v>983502873.73399997</v>
      </c>
      <c r="U16" s="266">
        <v>97.406990548810683</v>
      </c>
      <c r="V16" s="265">
        <v>88.295624125546269</v>
      </c>
      <c r="W16" s="264">
        <v>207661813</v>
      </c>
      <c r="X16" s="268">
        <v>1271404885.9690001</v>
      </c>
      <c r="Y16" s="266">
        <v>102.44393092470183</v>
      </c>
      <c r="Z16" s="265">
        <v>104.80435562428387</v>
      </c>
      <c r="AA16" s="264">
        <v>11170775</v>
      </c>
      <c r="AB16" s="268">
        <v>260428012.45899999</v>
      </c>
      <c r="AC16" s="266">
        <v>96.297567978392223</v>
      </c>
      <c r="AD16" s="265">
        <v>96.084951610472473</v>
      </c>
      <c r="AE16" s="264">
        <v>284635</v>
      </c>
      <c r="AF16" s="268">
        <v>10434583.659</v>
      </c>
      <c r="AG16" s="266">
        <v>106.55099481535552</v>
      </c>
      <c r="AH16" s="269">
        <v>103.51884344193134</v>
      </c>
    </row>
    <row r="17" spans="1:34">
      <c r="A17" s="674" t="s">
        <v>169</v>
      </c>
      <c r="B17" s="264">
        <v>810204244</v>
      </c>
      <c r="C17" s="264">
        <v>10109390255.664</v>
      </c>
      <c r="D17" s="265">
        <v>103.25600559787867</v>
      </c>
      <c r="E17" s="266">
        <v>100.59836922860362</v>
      </c>
      <c r="F17" s="267">
        <v>486887344</v>
      </c>
      <c r="G17" s="264">
        <v>7502841616.3030005</v>
      </c>
      <c r="H17" s="265">
        <v>101.92521663209388</v>
      </c>
      <c r="I17" s="266">
        <v>99.725571279715084</v>
      </c>
      <c r="J17" s="268">
        <v>11935122</v>
      </c>
      <c r="K17" s="264">
        <v>3463466029.3530002</v>
      </c>
      <c r="L17" s="265">
        <v>97.690300766003631</v>
      </c>
      <c r="M17" s="266">
        <v>98.756471901291661</v>
      </c>
      <c r="N17" s="268">
        <v>474952222</v>
      </c>
      <c r="O17" s="264">
        <v>4039375586.9499998</v>
      </c>
      <c r="P17" s="265">
        <v>102.03637067967122</v>
      </c>
      <c r="Q17" s="266">
        <v>100.57177623684279</v>
      </c>
      <c r="R17" s="674" t="s">
        <v>169</v>
      </c>
      <c r="S17" s="264">
        <v>101862469</v>
      </c>
      <c r="T17" s="268">
        <v>978595557.88699996</v>
      </c>
      <c r="U17" s="266">
        <v>102.87205846796637</v>
      </c>
      <c r="V17" s="265">
        <v>99.501036959010733</v>
      </c>
      <c r="W17" s="264">
        <v>221135781</v>
      </c>
      <c r="X17" s="268">
        <v>1362315343.2679999</v>
      </c>
      <c r="Y17" s="266">
        <v>106.48841874456716</v>
      </c>
      <c r="Z17" s="265">
        <v>107.15039389121999</v>
      </c>
      <c r="AA17" s="264">
        <v>10886777</v>
      </c>
      <c r="AB17" s="268">
        <v>253917267.62799999</v>
      </c>
      <c r="AC17" s="266">
        <v>97.457669678245239</v>
      </c>
      <c r="AD17" s="265">
        <v>97.49998290524718</v>
      </c>
      <c r="AE17" s="264">
        <v>318650</v>
      </c>
      <c r="AF17" s="268">
        <v>11720470.578</v>
      </c>
      <c r="AG17" s="266">
        <v>111.95039260807702</v>
      </c>
      <c r="AH17" s="269">
        <v>112.32331793028369</v>
      </c>
    </row>
    <row r="18" spans="1:34">
      <c r="A18" s="674" t="s">
        <v>473</v>
      </c>
      <c r="B18" s="264">
        <v>824632153</v>
      </c>
      <c r="C18" s="264">
        <v>10289721557.836</v>
      </c>
      <c r="D18" s="265">
        <v>101.78077430559595</v>
      </c>
      <c r="E18" s="266">
        <v>101.78379998804543</v>
      </c>
      <c r="F18" s="267">
        <v>490668024</v>
      </c>
      <c r="G18" s="264">
        <v>7581330661.4099998</v>
      </c>
      <c r="H18" s="265">
        <v>100.77649995354983</v>
      </c>
      <c r="I18" s="266">
        <v>101.04612424359925</v>
      </c>
      <c r="J18" s="268">
        <v>11731370</v>
      </c>
      <c r="K18" s="264">
        <v>3479418131.1170001</v>
      </c>
      <c r="L18" s="265">
        <v>98.292836889308717</v>
      </c>
      <c r="M18" s="266">
        <v>100.46058201896035</v>
      </c>
      <c r="N18" s="268">
        <v>478936654</v>
      </c>
      <c r="O18" s="264">
        <v>4101912530.2930002</v>
      </c>
      <c r="P18" s="265">
        <v>100.83891217167525</v>
      </c>
      <c r="Q18" s="266">
        <v>101.54818342580072</v>
      </c>
      <c r="R18" s="674" t="s">
        <v>473</v>
      </c>
      <c r="S18" s="264">
        <v>104287792</v>
      </c>
      <c r="T18" s="268">
        <v>981543094.33599997</v>
      </c>
      <c r="U18" s="266">
        <v>102.38097802243533</v>
      </c>
      <c r="V18" s="265">
        <v>100.30120067736301</v>
      </c>
      <c r="W18" s="264">
        <v>229323644</v>
      </c>
      <c r="X18" s="268">
        <v>1465041406.322</v>
      </c>
      <c r="Y18" s="266">
        <v>103.7026405057443</v>
      </c>
      <c r="Z18" s="265">
        <v>107.54054951826168</v>
      </c>
      <c r="AA18" s="264">
        <v>10697189</v>
      </c>
      <c r="AB18" s="268">
        <v>248752904.50600001</v>
      </c>
      <c r="AC18" s="266">
        <v>98.258547961439831</v>
      </c>
      <c r="AD18" s="265">
        <v>97.966123702321028</v>
      </c>
      <c r="AE18" s="264">
        <v>352693</v>
      </c>
      <c r="AF18" s="268">
        <v>13053491.262</v>
      </c>
      <c r="AG18" s="266">
        <v>110.6835085517025</v>
      </c>
      <c r="AH18" s="269">
        <v>111.37343995813748</v>
      </c>
    </row>
    <row r="19" spans="1:34">
      <c r="A19" s="674" t="s">
        <v>379</v>
      </c>
      <c r="B19" s="264">
        <v>846627324</v>
      </c>
      <c r="C19" s="264">
        <v>10226815354.382</v>
      </c>
      <c r="D19" s="265">
        <v>102.66727060301758</v>
      </c>
      <c r="E19" s="266">
        <v>99.38865009028261</v>
      </c>
      <c r="F19" s="267">
        <v>498430202</v>
      </c>
      <c r="G19" s="264">
        <v>7550382887.3920002</v>
      </c>
      <c r="H19" s="265">
        <v>101.58196124881371</v>
      </c>
      <c r="I19" s="266">
        <v>99.591789681783325</v>
      </c>
      <c r="J19" s="268">
        <v>11607611</v>
      </c>
      <c r="K19" s="264">
        <v>3483269943.7129998</v>
      </c>
      <c r="L19" s="265">
        <v>98.945059272702167</v>
      </c>
      <c r="M19" s="266">
        <v>100.1107027799146</v>
      </c>
      <c r="N19" s="268">
        <v>486822591</v>
      </c>
      <c r="O19" s="264">
        <v>4067112943.6789999</v>
      </c>
      <c r="P19" s="265">
        <v>101.6465511532972</v>
      </c>
      <c r="Q19" s="266">
        <v>99.151625336791014</v>
      </c>
      <c r="R19" s="674" t="s">
        <v>379</v>
      </c>
      <c r="S19" s="264">
        <v>105676989</v>
      </c>
      <c r="T19" s="268">
        <v>955145064.96099997</v>
      </c>
      <c r="U19" s="266">
        <v>101.33208017291228</v>
      </c>
      <c r="V19" s="265">
        <v>97.310558290580417</v>
      </c>
      <c r="W19" s="264">
        <v>242179369</v>
      </c>
      <c r="X19" s="268">
        <v>1511511300.391</v>
      </c>
      <c r="Y19" s="266">
        <v>105.60593089127784</v>
      </c>
      <c r="Z19" s="265">
        <v>103.17191677098488</v>
      </c>
      <c r="AA19" s="264">
        <v>10455063</v>
      </c>
      <c r="AB19" s="268">
        <v>195029302.63800001</v>
      </c>
      <c r="AC19" s="266">
        <v>97.736545554163811</v>
      </c>
      <c r="AD19" s="265">
        <v>78.402824290759526</v>
      </c>
      <c r="AE19" s="264">
        <v>340764</v>
      </c>
      <c r="AF19" s="268">
        <v>14746799</v>
      </c>
      <c r="AG19" s="266">
        <v>96.617738373032637</v>
      </c>
      <c r="AH19" s="269">
        <v>112.9720678093943</v>
      </c>
    </row>
    <row r="20" spans="1:34">
      <c r="A20" s="674" t="s">
        <v>459</v>
      </c>
      <c r="B20" s="264">
        <v>862461676</v>
      </c>
      <c r="C20" s="264">
        <v>10593255381.412001</v>
      </c>
      <c r="D20" s="265">
        <v>101.87028596303608</v>
      </c>
      <c r="E20" s="266">
        <v>103.58312939397101</v>
      </c>
      <c r="F20" s="267">
        <v>503685350</v>
      </c>
      <c r="G20" s="264">
        <v>7792254349.3170004</v>
      </c>
      <c r="H20" s="265">
        <v>101.05433980102192</v>
      </c>
      <c r="I20" s="266">
        <v>103.20343306468456</v>
      </c>
      <c r="J20" s="268">
        <v>11399939</v>
      </c>
      <c r="K20" s="264">
        <v>3663491699.1669998</v>
      </c>
      <c r="L20" s="265">
        <v>98.210898004766008</v>
      </c>
      <c r="M20" s="266">
        <v>105.17392445507375</v>
      </c>
      <c r="N20" s="268">
        <v>492285411</v>
      </c>
      <c r="O20" s="264">
        <v>4128762650.1500001</v>
      </c>
      <c r="P20" s="265">
        <v>101.12213773579788</v>
      </c>
      <c r="Q20" s="266">
        <v>101.51581004325966</v>
      </c>
      <c r="R20" s="674" t="s">
        <v>459</v>
      </c>
      <c r="S20" s="264">
        <v>106279714</v>
      </c>
      <c r="T20" s="268">
        <v>955274166.91700006</v>
      </c>
      <c r="U20" s="266">
        <v>100.57034649236647</v>
      </c>
      <c r="V20" s="265">
        <v>100.01351647626481</v>
      </c>
      <c r="W20" s="264">
        <v>252124459</v>
      </c>
      <c r="X20" s="268">
        <v>1640743541.3110001</v>
      </c>
      <c r="Y20" s="266">
        <v>104.1064976100421</v>
      </c>
      <c r="Z20" s="265">
        <v>108.54986931864619</v>
      </c>
      <c r="AA20" s="264">
        <v>10185966</v>
      </c>
      <c r="AB20" s="268">
        <v>188857119.40099999</v>
      </c>
      <c r="AC20" s="266">
        <v>97.426156112115251</v>
      </c>
      <c r="AD20" s="265">
        <v>96.835253393457293</v>
      </c>
      <c r="AE20" s="264">
        <v>372153</v>
      </c>
      <c r="AF20" s="268">
        <v>16126204.466</v>
      </c>
      <c r="AG20" s="266">
        <v>109.21136035496708</v>
      </c>
      <c r="AH20" s="269">
        <v>109.35393142606745</v>
      </c>
    </row>
    <row r="21" spans="1:34">
      <c r="A21" s="674" t="s">
        <v>461</v>
      </c>
      <c r="B21" s="264">
        <v>830006973</v>
      </c>
      <c r="C21" s="264">
        <v>9314597079.8530006</v>
      </c>
      <c r="D21" s="265">
        <v>96.236968678942205</v>
      </c>
      <c r="E21" s="266">
        <v>87.929505562542531</v>
      </c>
      <c r="F21" s="267">
        <v>476919913</v>
      </c>
      <c r="G21" s="264">
        <v>6699885415.9750004</v>
      </c>
      <c r="H21" s="265">
        <v>94.686079910801453</v>
      </c>
      <c r="I21" s="266">
        <v>85.981349114486392</v>
      </c>
      <c r="J21" s="268">
        <v>9403936</v>
      </c>
      <c r="K21" s="264">
        <v>3002851703.7519999</v>
      </c>
      <c r="L21" s="265">
        <v>82.491108066455439</v>
      </c>
      <c r="M21" s="266">
        <v>81.96693074082259</v>
      </c>
      <c r="N21" s="268">
        <v>467515977</v>
      </c>
      <c r="O21" s="264">
        <v>3697033712.223</v>
      </c>
      <c r="P21" s="265">
        <v>94.968480997703182</v>
      </c>
      <c r="Q21" s="266">
        <v>89.543382012736544</v>
      </c>
      <c r="R21" s="674" t="s">
        <v>461</v>
      </c>
      <c r="S21" s="264">
        <v>105795051</v>
      </c>
      <c r="T21" s="268">
        <v>944915676.89199996</v>
      </c>
      <c r="U21" s="266">
        <v>99.543974120969125</v>
      </c>
      <c r="V21" s="265">
        <v>98.915652659337525</v>
      </c>
      <c r="W21" s="264">
        <v>246946626</v>
      </c>
      <c r="X21" s="268">
        <v>1505908376.4860001</v>
      </c>
      <c r="Y21" s="266">
        <v>97.946318647331225</v>
      </c>
      <c r="Z21" s="265">
        <v>91.782069444121475</v>
      </c>
      <c r="AA21" s="264">
        <v>8270842</v>
      </c>
      <c r="AB21" s="268">
        <v>148214445.102</v>
      </c>
      <c r="AC21" s="266">
        <v>81.198405728037969</v>
      </c>
      <c r="AD21" s="265">
        <v>78.479670542520836</v>
      </c>
      <c r="AE21" s="264">
        <v>345383</v>
      </c>
      <c r="AF21" s="268">
        <v>15673165.398</v>
      </c>
      <c r="AG21" s="266">
        <v>92.806721966503019</v>
      </c>
      <c r="AH21" s="269">
        <v>97.190665237097946</v>
      </c>
    </row>
    <row r="22" spans="1:34">
      <c r="A22" s="674" t="s">
        <v>471</v>
      </c>
      <c r="B22" s="264">
        <v>859393448</v>
      </c>
      <c r="C22" s="264">
        <v>9644554571.9090004</v>
      </c>
      <c r="D22" s="265">
        <v>103.54050941208178</v>
      </c>
      <c r="E22" s="266">
        <v>103.5423699944003</v>
      </c>
      <c r="F22" s="267">
        <v>490567107</v>
      </c>
      <c r="G22" s="264">
        <v>6916074120.6610003</v>
      </c>
      <c r="H22" s="265">
        <v>102.86152740281993</v>
      </c>
      <c r="I22" s="266">
        <v>103.22675226908397</v>
      </c>
      <c r="J22" s="268">
        <v>9423758</v>
      </c>
      <c r="K22" s="264">
        <v>3107291967.8340001</v>
      </c>
      <c r="L22" s="265">
        <v>100.2107840801979</v>
      </c>
      <c r="M22" s="266">
        <v>103.47803602660446</v>
      </c>
      <c r="N22" s="268">
        <v>481143349</v>
      </c>
      <c r="O22" s="264">
        <v>3808782152.8270001</v>
      </c>
      <c r="P22" s="265">
        <v>102.91484626631274</v>
      </c>
      <c r="Q22" s="266">
        <v>103.02265138222953</v>
      </c>
      <c r="R22" s="674" t="s">
        <v>471</v>
      </c>
      <c r="S22" s="264">
        <v>107549630</v>
      </c>
      <c r="T22" s="268">
        <v>937028230.51600003</v>
      </c>
      <c r="U22" s="266">
        <v>101.65846982766709</v>
      </c>
      <c r="V22" s="265">
        <v>99.165275106669498</v>
      </c>
      <c r="W22" s="264">
        <v>260883656</v>
      </c>
      <c r="X22" s="268">
        <v>1626967172.086</v>
      </c>
      <c r="Y22" s="266">
        <v>105.64374181812065</v>
      </c>
      <c r="Z22" s="265">
        <v>108.03892172261421</v>
      </c>
      <c r="AA22" s="264">
        <v>8219031</v>
      </c>
      <c r="AB22" s="268">
        <v>146682592.421</v>
      </c>
      <c r="AC22" s="266">
        <v>99.373570429709574</v>
      </c>
      <c r="AD22" s="265">
        <v>98.966461953188315</v>
      </c>
      <c r="AE22" s="264">
        <v>393055</v>
      </c>
      <c r="AF22" s="268">
        <v>17802456.225000001</v>
      </c>
      <c r="AG22" s="266">
        <v>113.802648074746</v>
      </c>
      <c r="AH22" s="269">
        <v>113.5855825733308</v>
      </c>
    </row>
    <row r="23" spans="1:34">
      <c r="A23" s="674" t="s">
        <v>467</v>
      </c>
      <c r="B23" s="264">
        <v>887394724</v>
      </c>
      <c r="C23" s="264">
        <v>10089491344.577</v>
      </c>
      <c r="D23" s="265">
        <v>103.25826035387693</v>
      </c>
      <c r="E23" s="266">
        <v>104.61334703796415</v>
      </c>
      <c r="F23" s="267">
        <v>499030670</v>
      </c>
      <c r="G23" s="264">
        <v>7252276410.3620014</v>
      </c>
      <c r="H23" s="265">
        <v>101.72526100491284</v>
      </c>
      <c r="I23" s="266">
        <v>104.86117244892785</v>
      </c>
      <c r="J23" s="268">
        <v>9509472</v>
      </c>
      <c r="K23" s="264">
        <v>3351373359.1260004</v>
      </c>
      <c r="L23" s="265">
        <v>100.90955221897676</v>
      </c>
      <c r="M23" s="266">
        <v>107.85511608882194</v>
      </c>
      <c r="N23" s="268">
        <v>489521198</v>
      </c>
      <c r="O23" s="264">
        <v>3900903051.2359996</v>
      </c>
      <c r="P23" s="265">
        <v>101.74123762022531</v>
      </c>
      <c r="Q23" s="266">
        <v>102.41864445674911</v>
      </c>
      <c r="R23" s="674" t="s">
        <v>467</v>
      </c>
      <c r="S23" s="264">
        <v>109713809</v>
      </c>
      <c r="T23" s="268">
        <v>952814701.95499992</v>
      </c>
      <c r="U23" s="266">
        <v>102.01226075812626</v>
      </c>
      <c r="V23" s="265">
        <v>101.68473808204335</v>
      </c>
      <c r="W23" s="264">
        <v>278205415</v>
      </c>
      <c r="X23" s="268">
        <v>1718322316.7870002</v>
      </c>
      <c r="Y23" s="266">
        <v>106.63964897824032</v>
      </c>
      <c r="Z23" s="265">
        <v>105.61505765256899</v>
      </c>
      <c r="AA23" s="264">
        <v>8233776</v>
      </c>
      <c r="AB23" s="268">
        <v>145531711.14600003</v>
      </c>
      <c r="AC23" s="266">
        <v>100.17940071037572</v>
      </c>
      <c r="AD23" s="265">
        <v>99.215393417852354</v>
      </c>
      <c r="AE23" s="264">
        <v>444830</v>
      </c>
      <c r="AF23" s="268">
        <v>20546204.327</v>
      </c>
      <c r="AG23" s="266">
        <v>113.17245678085763</v>
      </c>
      <c r="AH23" s="269">
        <v>115.41218844929359</v>
      </c>
    </row>
    <row r="24" spans="1:34">
      <c r="A24" s="674" t="s">
        <v>322</v>
      </c>
      <c r="B24" s="264">
        <v>911615385</v>
      </c>
      <c r="C24" s="264">
        <v>10407072512.223</v>
      </c>
      <c r="D24" s="265">
        <v>102.72941232857724</v>
      </c>
      <c r="E24" s="266">
        <v>103.14764299606338</v>
      </c>
      <c r="F24" s="267">
        <v>508772551</v>
      </c>
      <c r="G24" s="264">
        <v>7411308685.4980011</v>
      </c>
      <c r="H24" s="265">
        <v>101.95216077601002</v>
      </c>
      <c r="I24" s="266">
        <v>102.19286009160898</v>
      </c>
      <c r="J24" s="268">
        <v>9488941</v>
      </c>
      <c r="K24" s="264">
        <v>3415395220.3369999</v>
      </c>
      <c r="L24" s="265">
        <v>99.784099474713216</v>
      </c>
      <c r="M24" s="266">
        <v>101.91031718494341</v>
      </c>
      <c r="N24" s="268">
        <v>499283610</v>
      </c>
      <c r="O24" s="264">
        <v>3995913465.1609998</v>
      </c>
      <c r="P24" s="265">
        <v>101.99427768192379</v>
      </c>
      <c r="Q24" s="266">
        <v>102.4356004924269</v>
      </c>
      <c r="R24" s="674" t="s">
        <v>322</v>
      </c>
      <c r="S24" s="264">
        <v>113172028</v>
      </c>
      <c r="T24" s="268">
        <v>974518497.35699987</v>
      </c>
      <c r="U24" s="266">
        <v>103.15203622180323</v>
      </c>
      <c r="V24" s="265">
        <v>102.27786109486638</v>
      </c>
      <c r="W24" s="264">
        <v>289173739</v>
      </c>
      <c r="X24" s="268">
        <v>1855141579.128</v>
      </c>
      <c r="Y24" s="266">
        <v>103.94252714311834</v>
      </c>
      <c r="Z24" s="265">
        <v>107.962374753814</v>
      </c>
      <c r="AA24" s="264">
        <v>8166026</v>
      </c>
      <c r="AB24" s="268">
        <v>143129588.537</v>
      </c>
      <c r="AC24" s="266">
        <v>99.177169745691401</v>
      </c>
      <c r="AD24" s="265">
        <v>98.349416364251923</v>
      </c>
      <c r="AE24" s="264">
        <v>497067</v>
      </c>
      <c r="AF24" s="268">
        <v>22974161.703000002</v>
      </c>
      <c r="AG24" s="266">
        <v>111.74313782793426</v>
      </c>
      <c r="AH24" s="269">
        <v>111.81706040375252</v>
      </c>
    </row>
    <row r="25" spans="1:34">
      <c r="A25" s="674" t="s">
        <v>76</v>
      </c>
      <c r="B25" s="264">
        <v>939237263</v>
      </c>
      <c r="C25" s="264">
        <v>10624999094.909998</v>
      </c>
      <c r="D25" s="265">
        <v>103.02999252255928</v>
      </c>
      <c r="E25" s="266">
        <v>102.09402387108426</v>
      </c>
      <c r="F25" s="267">
        <v>520393731</v>
      </c>
      <c r="G25" s="264">
        <v>7577125638.2300005</v>
      </c>
      <c r="H25" s="265">
        <v>102.2841601767152</v>
      </c>
      <c r="I25" s="266">
        <v>102.23735051080061</v>
      </c>
      <c r="J25" s="268">
        <v>9506303</v>
      </c>
      <c r="K25" s="264">
        <v>3527148376.2959995</v>
      </c>
      <c r="L25" s="265">
        <v>100.18297089211536</v>
      </c>
      <c r="M25" s="266">
        <v>103.27204170379945</v>
      </c>
      <c r="N25" s="268">
        <v>510887428</v>
      </c>
      <c r="O25" s="264">
        <v>4049977261.934</v>
      </c>
      <c r="P25" s="265">
        <v>102.32409351470599</v>
      </c>
      <c r="Q25" s="266">
        <v>101.35297716640672</v>
      </c>
      <c r="R25" s="675" t="s">
        <v>75</v>
      </c>
      <c r="S25" s="264">
        <v>116039353</v>
      </c>
      <c r="T25" s="268">
        <v>984427903.01799989</v>
      </c>
      <c r="U25" s="266">
        <v>102.53359867334002</v>
      </c>
      <c r="V25" s="265">
        <v>101.01685146950781</v>
      </c>
      <c r="W25" s="264">
        <v>302231917</v>
      </c>
      <c r="X25" s="268">
        <v>1895865908.628</v>
      </c>
      <c r="Y25" s="266">
        <v>104.51568598350489</v>
      </c>
      <c r="Z25" s="265">
        <v>102.19521409892296</v>
      </c>
      <c r="AA25" s="264">
        <v>8153163</v>
      </c>
      <c r="AB25" s="268">
        <v>139992472.352</v>
      </c>
      <c r="AC25" s="266">
        <v>99.842481520387025</v>
      </c>
      <c r="AD25" s="265">
        <v>97.808198698070711</v>
      </c>
      <c r="AE25" s="264">
        <v>572262</v>
      </c>
      <c r="AF25" s="268">
        <v>27587172.682</v>
      </c>
      <c r="AG25" s="266">
        <v>115.12773931884435</v>
      </c>
      <c r="AH25" s="269">
        <v>120.07912644924765</v>
      </c>
    </row>
    <row r="26" spans="1:34">
      <c r="A26" s="294" t="s">
        <v>78</v>
      </c>
      <c r="B26" s="264">
        <v>951243294</v>
      </c>
      <c r="C26" s="264">
        <v>10847786322.716999</v>
      </c>
      <c r="D26" s="265">
        <v>101.27827456096151</v>
      </c>
      <c r="E26" s="266">
        <v>102.09682114621287</v>
      </c>
      <c r="F26" s="267">
        <v>523249267</v>
      </c>
      <c r="G26" s="264">
        <v>7692411505.2299995</v>
      </c>
      <c r="H26" s="265">
        <v>100.54872605680947</v>
      </c>
      <c r="I26" s="266">
        <v>101.5214986857065</v>
      </c>
      <c r="J26" s="268">
        <v>9490232</v>
      </c>
      <c r="K26" s="264">
        <v>3579088801.2810001</v>
      </c>
      <c r="L26" s="265">
        <v>99.830943743324823</v>
      </c>
      <c r="M26" s="266">
        <v>101.47258973665745</v>
      </c>
      <c r="N26" s="268">
        <v>513759035</v>
      </c>
      <c r="O26" s="264">
        <v>4113322703.9489999</v>
      </c>
      <c r="P26" s="265">
        <v>100.56208214229143</v>
      </c>
      <c r="Q26" s="266">
        <v>101.56409376934958</v>
      </c>
      <c r="R26" s="294" t="s">
        <v>77</v>
      </c>
      <c r="S26" s="264">
        <v>119432755</v>
      </c>
      <c r="T26" s="268">
        <v>990552004.602</v>
      </c>
      <c r="U26" s="266">
        <v>102.92435446447206</v>
      </c>
      <c r="V26" s="265">
        <v>100.62209752133448</v>
      </c>
      <c r="W26" s="264">
        <v>307907031</v>
      </c>
      <c r="X26" s="268">
        <v>1995179856.1800001</v>
      </c>
      <c r="Y26" s="266">
        <v>101.87773483897135</v>
      </c>
      <c r="Z26" s="265">
        <v>105.23844788283954</v>
      </c>
      <c r="AA26" s="264">
        <v>8124696</v>
      </c>
      <c r="AB26" s="268">
        <v>137710186.47999999</v>
      </c>
      <c r="AC26" s="266">
        <v>99.650847162015538</v>
      </c>
      <c r="AD26" s="265">
        <v>98.369708146691366</v>
      </c>
      <c r="AE26" s="264">
        <v>654241</v>
      </c>
      <c r="AF26" s="268">
        <v>31932770.225000001</v>
      </c>
      <c r="AG26" s="266">
        <v>114.32543135836382</v>
      </c>
      <c r="AH26" s="269">
        <v>115.75223961183742</v>
      </c>
    </row>
    <row r="27" spans="1:34">
      <c r="A27" s="674" t="s">
        <v>80</v>
      </c>
      <c r="B27" s="264">
        <v>976312586</v>
      </c>
      <c r="C27" s="264">
        <v>11148112912.152</v>
      </c>
      <c r="D27" s="265">
        <v>102.63542378255126</v>
      </c>
      <c r="E27" s="266">
        <v>102.76855185473251</v>
      </c>
      <c r="F27" s="267">
        <v>531924837</v>
      </c>
      <c r="G27" s="264">
        <v>7881103601.3809996</v>
      </c>
      <c r="H27" s="265">
        <v>101.65801856727686</v>
      </c>
      <c r="I27" s="266">
        <v>102.45296414554407</v>
      </c>
      <c r="J27" s="268">
        <v>9557008</v>
      </c>
      <c r="K27" s="264">
        <v>3664133933.0349998</v>
      </c>
      <c r="L27" s="265">
        <v>100.70362874163668</v>
      </c>
      <c r="M27" s="266">
        <v>102.37616713291833</v>
      </c>
      <c r="N27" s="268">
        <v>522367829</v>
      </c>
      <c r="O27" s="264">
        <v>4216969668.3460002</v>
      </c>
      <c r="P27" s="265">
        <v>101.67564819565655</v>
      </c>
      <c r="Q27" s="266">
        <v>102.51978684525514</v>
      </c>
      <c r="R27" s="674" t="s">
        <v>79</v>
      </c>
      <c r="S27" s="264">
        <v>124241200</v>
      </c>
      <c r="T27" s="268">
        <v>1029825402.488</v>
      </c>
      <c r="U27" s="266">
        <v>104.02606889542152</v>
      </c>
      <c r="V27" s="265">
        <v>103.96479919313069</v>
      </c>
      <c r="W27" s="264">
        <v>319370553</v>
      </c>
      <c r="X27" s="268">
        <v>2062704812.1270001</v>
      </c>
      <c r="Y27" s="266">
        <v>103.72304651919431</v>
      </c>
      <c r="Z27" s="265">
        <v>103.38440445546017</v>
      </c>
      <c r="AA27" s="264">
        <v>8172141</v>
      </c>
      <c r="AB27" s="268">
        <v>135877697.69100001</v>
      </c>
      <c r="AC27" s="266">
        <v>100.58396031063808</v>
      </c>
      <c r="AD27" s="265">
        <v>98.669315004328936</v>
      </c>
      <c r="AE27" s="264">
        <v>775996</v>
      </c>
      <c r="AF27" s="268">
        <v>38601398.465000004</v>
      </c>
      <c r="AG27" s="266">
        <v>118.61011462137041</v>
      </c>
      <c r="AH27" s="269">
        <v>120.88333769044304</v>
      </c>
    </row>
    <row r="28" spans="1:34">
      <c r="A28" s="674" t="s">
        <v>686</v>
      </c>
      <c r="B28" s="264">
        <v>1015550158</v>
      </c>
      <c r="C28" s="264">
        <v>11722769113.511999</v>
      </c>
      <c r="D28" s="265">
        <v>104.01895587157779</v>
      </c>
      <c r="E28" s="266">
        <v>105.15473969350988</v>
      </c>
      <c r="F28" s="267">
        <v>551668143</v>
      </c>
      <c r="G28" s="264">
        <v>8193487433.2469997</v>
      </c>
      <c r="H28" s="265">
        <v>103.71167214363408</v>
      </c>
      <c r="I28" s="266">
        <v>103.96370670487394</v>
      </c>
      <c r="J28" s="268">
        <v>9772545</v>
      </c>
      <c r="K28" s="264">
        <v>3777061870.8920002</v>
      </c>
      <c r="L28" s="265">
        <v>102.25527696534313</v>
      </c>
      <c r="M28" s="266">
        <v>103.08198171575738</v>
      </c>
      <c r="N28" s="268">
        <v>541895598</v>
      </c>
      <c r="O28" s="264">
        <v>4416425562.3549995</v>
      </c>
      <c r="P28" s="265">
        <v>103.73831769796836</v>
      </c>
      <c r="Q28" s="266">
        <v>104.72983942725942</v>
      </c>
      <c r="R28" s="674" t="s">
        <v>686</v>
      </c>
      <c r="S28" s="264">
        <v>129030417</v>
      </c>
      <c r="T28" s="268">
        <v>1056491702.229</v>
      </c>
      <c r="U28" s="266">
        <v>103.85477361776931</v>
      </c>
      <c r="V28" s="265">
        <v>102.58940007467049</v>
      </c>
      <c r="W28" s="264">
        <v>333916812</v>
      </c>
      <c r="X28" s="268">
        <v>2291587523.362</v>
      </c>
      <c r="Y28" s="266">
        <v>104.55466506331284</v>
      </c>
      <c r="Z28" s="265">
        <v>111.09624168661259</v>
      </c>
      <c r="AA28" s="264">
        <v>8296982</v>
      </c>
      <c r="AB28" s="268">
        <v>134402307.60299999</v>
      </c>
      <c r="AC28" s="266">
        <v>101.52764128763809</v>
      </c>
      <c r="AD28" s="265">
        <v>98.914177887120829</v>
      </c>
      <c r="AE28" s="264">
        <v>934786</v>
      </c>
      <c r="AF28" s="268">
        <v>46800147.071000002</v>
      </c>
      <c r="AG28" s="266">
        <v>120.46273434399146</v>
      </c>
      <c r="AH28" s="269">
        <v>121.23951186233273</v>
      </c>
    </row>
    <row r="29" spans="1:34">
      <c r="A29" s="674" t="s">
        <v>695</v>
      </c>
      <c r="B29" s="264">
        <v>1057813322</v>
      </c>
      <c r="C29" s="264">
        <v>11865645888.459</v>
      </c>
      <c r="D29" s="265">
        <v>104.16160281863695</v>
      </c>
      <c r="E29" s="266">
        <v>101.21879714224104</v>
      </c>
      <c r="F29" s="267">
        <v>570871933</v>
      </c>
      <c r="G29" s="264">
        <v>8348157832.2069998</v>
      </c>
      <c r="H29" s="265">
        <v>103.4810402311014</v>
      </c>
      <c r="I29" s="266">
        <v>101.8877236368532</v>
      </c>
      <c r="J29" s="268">
        <v>9905637</v>
      </c>
      <c r="K29" s="264">
        <v>3848310528.1500001</v>
      </c>
      <c r="L29" s="265">
        <v>101.36189702887017</v>
      </c>
      <c r="M29" s="266">
        <v>101.88635134115962</v>
      </c>
      <c r="N29" s="268">
        <v>560966296</v>
      </c>
      <c r="O29" s="264">
        <v>4499847304.0570002</v>
      </c>
      <c r="P29" s="265">
        <v>103.51925685877228</v>
      </c>
      <c r="Q29" s="266">
        <v>101.88889726599437</v>
      </c>
      <c r="R29" s="674" t="s">
        <v>696</v>
      </c>
      <c r="S29" s="264">
        <v>134615924</v>
      </c>
      <c r="T29" s="268">
        <v>1093180326.155</v>
      </c>
      <c r="U29" s="266">
        <v>104.32882968982422</v>
      </c>
      <c r="V29" s="265">
        <v>103.47268453207856</v>
      </c>
      <c r="W29" s="264">
        <v>351199782</v>
      </c>
      <c r="X29" s="268">
        <v>2248456895.3899999</v>
      </c>
      <c r="Y29" s="266">
        <v>105.17583103901937</v>
      </c>
      <c r="Z29" s="265">
        <v>98.117871234142399</v>
      </c>
      <c r="AA29" s="264">
        <v>8315631</v>
      </c>
      <c r="AB29" s="268">
        <v>119213101.233</v>
      </c>
      <c r="AC29" s="266">
        <v>100.2247684760555</v>
      </c>
      <c r="AD29" s="265">
        <v>88.69870120469497</v>
      </c>
      <c r="AE29" s="264">
        <v>1125683</v>
      </c>
      <c r="AF29" s="268">
        <v>56637733.473999999</v>
      </c>
      <c r="AG29" s="266">
        <v>120.42146544770675</v>
      </c>
      <c r="AH29" s="269">
        <v>121.02041770953305</v>
      </c>
    </row>
    <row r="30" spans="1:34" s="268" customFormat="1" ht="14.25" customHeight="1">
      <c r="A30" s="674" t="s">
        <v>701</v>
      </c>
      <c r="B30" s="264">
        <v>1093369276</v>
      </c>
      <c r="C30" s="264">
        <v>12298080851.684999</v>
      </c>
      <c r="D30" s="265">
        <v>103.36126925805536</v>
      </c>
      <c r="E30" s="266">
        <v>103.6444283546891</v>
      </c>
      <c r="F30" s="267">
        <v>586310891</v>
      </c>
      <c r="G30" s="264">
        <v>8617757972.9120007</v>
      </c>
      <c r="H30" s="265">
        <v>102.70445210344576</v>
      </c>
      <c r="I30" s="266">
        <v>103.22945667923153</v>
      </c>
      <c r="J30" s="268">
        <v>10058582</v>
      </c>
      <c r="K30" s="264">
        <v>3965794674.4159999</v>
      </c>
      <c r="L30" s="265">
        <v>101.54401983436301</v>
      </c>
      <c r="M30" s="266">
        <v>103.05287594144534</v>
      </c>
      <c r="N30" s="268">
        <v>576252309</v>
      </c>
      <c r="O30" s="264">
        <v>4651963298.4960003</v>
      </c>
      <c r="P30" s="265">
        <v>102.72494321120497</v>
      </c>
      <c r="Q30" s="266">
        <v>103.38047013955017</v>
      </c>
      <c r="R30" s="674" t="s">
        <v>701</v>
      </c>
      <c r="S30" s="264">
        <v>140479200</v>
      </c>
      <c r="T30" s="268">
        <v>1130468571.967</v>
      </c>
      <c r="U30" s="266">
        <v>104.35555900504015</v>
      </c>
      <c r="V30" s="265">
        <v>103.41098764036055</v>
      </c>
      <c r="W30" s="264">
        <v>365245526</v>
      </c>
      <c r="X30" s="268">
        <v>2363676342.7550001</v>
      </c>
      <c r="Y30" s="266">
        <v>103.99936011349801</v>
      </c>
      <c r="Z30" s="265">
        <v>105.1243787506549</v>
      </c>
      <c r="AA30" s="264">
        <v>8408860</v>
      </c>
      <c r="AB30" s="268">
        <v>118521316.44</v>
      </c>
      <c r="AC30" s="266">
        <v>101.12112959317218</v>
      </c>
      <c r="AD30" s="265">
        <v>99.419707409802285</v>
      </c>
      <c r="AE30" s="264">
        <v>1333659</v>
      </c>
      <c r="AF30" s="268">
        <v>67656647.611000001</v>
      </c>
      <c r="AG30" s="266">
        <v>118.47553885063557</v>
      </c>
      <c r="AH30" s="269">
        <v>119.45507607937441</v>
      </c>
    </row>
    <row r="31" spans="1:34" s="268" customFormat="1" ht="14.25" customHeight="1">
      <c r="A31" s="674" t="s">
        <v>707</v>
      </c>
      <c r="B31" s="264">
        <v>1125852881</v>
      </c>
      <c r="C31" s="264">
        <v>12544512967.245001</v>
      </c>
      <c r="D31" s="265">
        <v>102.97096376430463</v>
      </c>
      <c r="E31" s="266">
        <v>102.00382578820204</v>
      </c>
      <c r="F31" s="267">
        <v>600348030</v>
      </c>
      <c r="G31" s="264">
        <v>8851747017.8460007</v>
      </c>
      <c r="H31" s="265">
        <v>102.39414604358765</v>
      </c>
      <c r="I31" s="266">
        <v>102.71519629199952</v>
      </c>
      <c r="J31" s="268">
        <v>10159641</v>
      </c>
      <c r="K31" s="264">
        <v>4085945481.2740002</v>
      </c>
      <c r="L31" s="265">
        <v>101.00470424161179</v>
      </c>
      <c r="M31" s="266">
        <v>103.02967795163759</v>
      </c>
      <c r="N31" s="268">
        <v>590188389</v>
      </c>
      <c r="O31" s="264">
        <v>4765801536.5719995</v>
      </c>
      <c r="P31" s="265">
        <v>102.4183989864065</v>
      </c>
      <c r="Q31" s="266">
        <v>102.44710095010431</v>
      </c>
      <c r="R31" s="674" t="s">
        <v>706</v>
      </c>
      <c r="S31" s="264">
        <v>145710389</v>
      </c>
      <c r="T31" s="268">
        <v>1163593543.9460001</v>
      </c>
      <c r="U31" s="266">
        <v>103.72381747618154</v>
      </c>
      <c r="V31" s="265">
        <v>102.93019839740994</v>
      </c>
      <c r="W31" s="264">
        <v>378216889</v>
      </c>
      <c r="X31" s="268">
        <v>2343644304.7719998</v>
      </c>
      <c r="Y31" s="266">
        <v>103.5514091416961</v>
      </c>
      <c r="Z31" s="265">
        <v>99.152505035454581</v>
      </c>
      <c r="AA31" s="264">
        <v>8371321</v>
      </c>
      <c r="AB31" s="268">
        <v>104537856.06999999</v>
      </c>
      <c r="AC31" s="266">
        <v>99.553578011763776</v>
      </c>
      <c r="AD31" s="265">
        <v>88.201733839938441</v>
      </c>
      <c r="AE31" s="264">
        <v>1577573</v>
      </c>
      <c r="AF31" s="268">
        <v>80990244.611000001</v>
      </c>
      <c r="AG31" s="266">
        <v>118.28908289150375</v>
      </c>
      <c r="AH31" s="269">
        <v>119.70774117668839</v>
      </c>
    </row>
    <row r="32" spans="1:34" s="268" customFormat="1" ht="14.25" customHeight="1">
      <c r="A32" s="674" t="s">
        <v>711</v>
      </c>
      <c r="B32" s="264">
        <v>1149541498</v>
      </c>
      <c r="C32" s="264">
        <v>12974177266.135</v>
      </c>
      <c r="D32" s="265">
        <v>102.10405972216898</v>
      </c>
      <c r="E32" s="266">
        <v>103.42511741995801</v>
      </c>
      <c r="F32" s="267">
        <v>608524609</v>
      </c>
      <c r="G32" s="264">
        <v>9112849706.8339996</v>
      </c>
      <c r="H32" s="265">
        <v>101.36197315413862</v>
      </c>
      <c r="I32" s="266">
        <v>102.94973058382251</v>
      </c>
      <c r="J32" s="268">
        <v>10248876</v>
      </c>
      <c r="K32" s="264">
        <v>4191819635.7820001</v>
      </c>
      <c r="L32" s="265">
        <v>100.87832827951301</v>
      </c>
      <c r="M32" s="266">
        <v>102.59117883469627</v>
      </c>
      <c r="N32" s="268">
        <v>598275733</v>
      </c>
      <c r="O32" s="264">
        <v>4921030071.052</v>
      </c>
      <c r="P32" s="265">
        <v>101.37029873015682</v>
      </c>
      <c r="Q32" s="266">
        <v>103.25713383758853</v>
      </c>
      <c r="R32" s="675" t="s">
        <v>711</v>
      </c>
      <c r="S32" s="264">
        <v>152703420</v>
      </c>
      <c r="T32" s="268">
        <v>1201465756.9000001</v>
      </c>
      <c r="U32" s="266">
        <v>104.79926726432664</v>
      </c>
      <c r="V32" s="265">
        <v>103.25476307006372</v>
      </c>
      <c r="W32" s="264">
        <v>386500622</v>
      </c>
      <c r="X32" s="268">
        <v>2461121474.6230001</v>
      </c>
      <c r="Y32" s="266">
        <v>102.19020705868056</v>
      </c>
      <c r="Z32" s="265">
        <v>105.01258529768359</v>
      </c>
      <c r="AA32" s="264">
        <v>8365700</v>
      </c>
      <c r="AB32" s="268">
        <v>103845574.428</v>
      </c>
      <c r="AC32" s="266">
        <v>99.932854085991934</v>
      </c>
      <c r="AD32" s="265">
        <v>99.337769428199834</v>
      </c>
      <c r="AE32" s="264">
        <v>1812847</v>
      </c>
      <c r="AF32" s="268">
        <v>94894753.349999994</v>
      </c>
      <c r="AG32" s="266">
        <v>114.91366802043392</v>
      </c>
      <c r="AH32" s="269">
        <v>117.16812784772293</v>
      </c>
    </row>
    <row r="33" spans="1:34" s="268" customFormat="1" ht="14.25" customHeight="1">
      <c r="A33" s="674"/>
      <c r="B33" s="264"/>
      <c r="C33" s="264"/>
      <c r="D33" s="265"/>
      <c r="E33" s="266"/>
      <c r="F33" s="267"/>
      <c r="G33" s="264"/>
      <c r="H33" s="265"/>
      <c r="I33" s="266"/>
      <c r="K33" s="264"/>
      <c r="L33" s="265"/>
      <c r="M33" s="266"/>
      <c r="O33" s="264"/>
      <c r="P33" s="265"/>
      <c r="Q33" s="266"/>
      <c r="R33" s="675"/>
      <c r="S33" s="264"/>
      <c r="U33" s="266"/>
      <c r="V33" s="265"/>
      <c r="W33" s="264"/>
      <c r="Y33" s="266"/>
      <c r="Z33" s="265"/>
      <c r="AA33" s="264"/>
      <c r="AC33" s="266"/>
      <c r="AD33" s="265"/>
      <c r="AE33" s="264"/>
      <c r="AG33" s="266"/>
      <c r="AH33" s="269"/>
    </row>
    <row r="34" spans="1:34" s="268" customFormat="1" ht="14.25" customHeight="1">
      <c r="A34" s="675"/>
      <c r="B34" s="264"/>
      <c r="C34" s="264"/>
      <c r="D34" s="265"/>
      <c r="E34" s="266"/>
      <c r="F34" s="267"/>
      <c r="G34" s="264"/>
      <c r="H34" s="265"/>
      <c r="I34" s="266"/>
      <c r="K34" s="264"/>
      <c r="L34" s="265"/>
      <c r="M34" s="266"/>
      <c r="O34" s="264"/>
      <c r="P34" s="265"/>
      <c r="Q34" s="266"/>
      <c r="R34" s="675"/>
      <c r="S34" s="264"/>
      <c r="U34" s="266"/>
      <c r="V34" s="265"/>
      <c r="W34" s="264"/>
      <c r="Y34" s="266"/>
      <c r="Z34" s="265"/>
      <c r="AA34" s="264"/>
      <c r="AC34" s="266"/>
      <c r="AD34" s="265"/>
      <c r="AE34" s="264"/>
      <c r="AG34" s="266"/>
      <c r="AH34" s="269"/>
    </row>
    <row r="35" spans="1:34" s="268" customFormat="1" ht="14.25" customHeight="1">
      <c r="A35" s="294"/>
      <c r="B35" s="264"/>
      <c r="C35" s="264"/>
      <c r="D35" s="266"/>
      <c r="E35" s="269"/>
      <c r="F35" s="264"/>
      <c r="G35" s="264"/>
      <c r="H35" s="266"/>
      <c r="I35" s="266"/>
      <c r="K35" s="264"/>
      <c r="L35" s="265"/>
      <c r="M35" s="266"/>
      <c r="O35" s="264"/>
      <c r="P35" s="265"/>
      <c r="Q35" s="266"/>
      <c r="R35" s="294"/>
      <c r="S35" s="264"/>
      <c r="U35" s="266"/>
      <c r="V35" s="265"/>
      <c r="W35" s="264"/>
      <c r="Y35" s="266"/>
      <c r="Z35" s="265"/>
      <c r="AA35" s="264"/>
      <c r="AC35" s="266"/>
      <c r="AD35" s="265"/>
      <c r="AE35" s="264"/>
      <c r="AG35" s="266"/>
      <c r="AH35" s="269"/>
    </row>
    <row r="36" spans="1:34" s="268" customFormat="1" ht="14.25" customHeight="1">
      <c r="A36" s="675"/>
      <c r="B36" s="264"/>
      <c r="C36" s="264"/>
      <c r="D36" s="265"/>
      <c r="E36" s="266"/>
      <c r="F36" s="267"/>
      <c r="G36" s="264"/>
      <c r="H36" s="265"/>
      <c r="I36" s="266"/>
      <c r="K36" s="264"/>
      <c r="L36" s="265"/>
      <c r="M36" s="266"/>
      <c r="O36" s="264"/>
      <c r="P36" s="265"/>
      <c r="Q36" s="266"/>
      <c r="R36" s="675"/>
      <c r="S36" s="264"/>
      <c r="U36" s="266"/>
      <c r="V36" s="265"/>
      <c r="W36" s="264"/>
      <c r="Y36" s="266"/>
      <c r="Z36" s="265"/>
      <c r="AA36" s="264"/>
      <c r="AC36" s="266"/>
      <c r="AD36" s="265"/>
      <c r="AE36" s="264"/>
      <c r="AG36" s="266"/>
      <c r="AH36" s="269"/>
    </row>
    <row r="37" spans="1:34" s="268" customFormat="1" ht="14.25" customHeight="1">
      <c r="A37" s="675"/>
      <c r="B37" s="264"/>
      <c r="C37" s="264"/>
      <c r="D37" s="265"/>
      <c r="E37" s="266"/>
      <c r="F37" s="267"/>
      <c r="G37" s="264"/>
      <c r="H37" s="265"/>
      <c r="I37" s="266"/>
      <c r="K37" s="264"/>
      <c r="L37" s="265"/>
      <c r="M37" s="266"/>
      <c r="O37" s="264"/>
      <c r="P37" s="265"/>
      <c r="Q37" s="266"/>
      <c r="R37" s="675"/>
      <c r="S37" s="264"/>
      <c r="U37" s="266"/>
      <c r="V37" s="265"/>
      <c r="W37" s="264"/>
      <c r="Y37" s="266"/>
      <c r="Z37" s="265"/>
      <c r="AA37" s="264"/>
      <c r="AC37" s="266"/>
      <c r="AD37" s="265"/>
      <c r="AE37" s="264"/>
      <c r="AG37" s="266"/>
      <c r="AH37" s="269"/>
    </row>
    <row r="38" spans="1:34" s="268" customFormat="1" ht="14.25" customHeight="1">
      <c r="A38" s="675"/>
      <c r="B38" s="264"/>
      <c r="C38" s="264"/>
      <c r="D38" s="265"/>
      <c r="E38" s="266"/>
      <c r="F38" s="267"/>
      <c r="G38" s="264"/>
      <c r="H38" s="265"/>
      <c r="I38" s="266"/>
      <c r="K38" s="264"/>
      <c r="L38" s="265"/>
      <c r="M38" s="266"/>
      <c r="O38" s="264"/>
      <c r="P38" s="265"/>
      <c r="Q38" s="266"/>
      <c r="R38" s="675"/>
      <c r="S38" s="264"/>
      <c r="U38" s="266"/>
      <c r="V38" s="265"/>
      <c r="W38" s="264"/>
      <c r="Y38" s="266"/>
      <c r="Z38" s="265"/>
      <c r="AA38" s="264"/>
      <c r="AC38" s="266"/>
      <c r="AD38" s="265"/>
      <c r="AE38" s="264"/>
      <c r="AG38" s="266"/>
      <c r="AH38" s="269"/>
    </row>
    <row r="39" spans="1:34" s="268" customFormat="1" ht="14.25" customHeight="1">
      <c r="A39" s="675"/>
      <c r="B39" s="264"/>
      <c r="C39" s="264"/>
      <c r="D39" s="265"/>
      <c r="E39" s="266"/>
      <c r="F39" s="267"/>
      <c r="G39" s="264"/>
      <c r="H39" s="265"/>
      <c r="I39" s="266"/>
      <c r="K39" s="264"/>
      <c r="L39" s="265"/>
      <c r="M39" s="266"/>
      <c r="O39" s="264"/>
      <c r="P39" s="265"/>
      <c r="Q39" s="266"/>
      <c r="R39" s="675"/>
      <c r="S39" s="264"/>
      <c r="U39" s="266"/>
      <c r="V39" s="265"/>
      <c r="W39" s="264"/>
      <c r="Y39" s="266"/>
      <c r="Z39" s="265"/>
      <c r="AA39" s="264"/>
      <c r="AC39" s="266"/>
      <c r="AD39" s="265"/>
      <c r="AE39" s="264"/>
      <c r="AG39" s="266"/>
      <c r="AH39" s="269"/>
    </row>
    <row r="40" spans="1:34" s="268" customFormat="1" ht="14.25" customHeight="1">
      <c r="A40" s="675"/>
      <c r="B40" s="264"/>
      <c r="C40" s="264"/>
      <c r="D40" s="265"/>
      <c r="E40" s="266"/>
      <c r="F40" s="267"/>
      <c r="G40" s="264"/>
      <c r="H40" s="265"/>
      <c r="I40" s="266"/>
      <c r="K40" s="264"/>
      <c r="L40" s="265"/>
      <c r="M40" s="266"/>
      <c r="O40" s="264"/>
      <c r="P40" s="265"/>
      <c r="Q40" s="266"/>
      <c r="R40" s="675"/>
      <c r="S40" s="264"/>
      <c r="U40" s="266"/>
      <c r="V40" s="265"/>
      <c r="W40" s="264"/>
      <c r="Y40" s="266"/>
      <c r="Z40" s="265"/>
      <c r="AA40" s="264"/>
      <c r="AC40" s="266"/>
      <c r="AD40" s="265"/>
      <c r="AE40" s="264"/>
      <c r="AG40" s="266"/>
      <c r="AH40" s="269"/>
    </row>
    <row r="41" spans="1:34" s="268" customFormat="1" ht="14.25" customHeight="1">
      <c r="A41" s="675"/>
      <c r="B41" s="264"/>
      <c r="C41" s="264"/>
      <c r="D41" s="265"/>
      <c r="E41" s="266"/>
      <c r="F41" s="267"/>
      <c r="G41" s="264"/>
      <c r="H41" s="265"/>
      <c r="I41" s="266"/>
      <c r="K41" s="264"/>
      <c r="L41" s="265"/>
      <c r="M41" s="266"/>
      <c r="O41" s="264"/>
      <c r="P41" s="265"/>
      <c r="Q41" s="266"/>
      <c r="R41" s="675"/>
      <c r="S41" s="264"/>
      <c r="U41" s="266"/>
      <c r="V41" s="265"/>
      <c r="W41" s="264"/>
      <c r="Y41" s="266"/>
      <c r="Z41" s="265"/>
      <c r="AA41" s="264"/>
      <c r="AC41" s="266"/>
      <c r="AD41" s="265"/>
      <c r="AE41" s="264"/>
      <c r="AG41" s="266"/>
      <c r="AH41" s="269"/>
    </row>
    <row r="42" spans="1:34" s="268" customFormat="1" ht="14.25" customHeight="1">
      <c r="A42" s="675"/>
      <c r="B42" s="264"/>
      <c r="C42" s="264"/>
      <c r="D42" s="265"/>
      <c r="E42" s="266"/>
      <c r="F42" s="267"/>
      <c r="G42" s="264"/>
      <c r="H42" s="265"/>
      <c r="I42" s="266"/>
      <c r="K42" s="264"/>
      <c r="L42" s="265"/>
      <c r="M42" s="266"/>
      <c r="O42" s="264"/>
      <c r="P42" s="265"/>
      <c r="Q42" s="266"/>
      <c r="R42" s="675"/>
      <c r="S42" s="264"/>
      <c r="U42" s="266"/>
      <c r="V42" s="265"/>
      <c r="W42" s="264"/>
      <c r="Y42" s="266"/>
      <c r="Z42" s="265"/>
      <c r="AA42" s="264"/>
      <c r="AC42" s="266"/>
      <c r="AD42" s="265"/>
      <c r="AE42" s="264"/>
      <c r="AG42" s="266"/>
      <c r="AH42" s="269"/>
    </row>
    <row r="43" spans="1:34" s="268" customFormat="1" ht="14.25" customHeight="1">
      <c r="A43" s="675"/>
      <c r="B43" s="264"/>
      <c r="C43" s="264"/>
      <c r="D43" s="265"/>
      <c r="E43" s="266"/>
      <c r="F43" s="267"/>
      <c r="G43" s="264"/>
      <c r="H43" s="265"/>
      <c r="I43" s="266"/>
      <c r="K43" s="264"/>
      <c r="L43" s="265"/>
      <c r="M43" s="266"/>
      <c r="O43" s="264"/>
      <c r="P43" s="265"/>
      <c r="Q43" s="266"/>
      <c r="R43" s="675"/>
      <c r="S43" s="264"/>
      <c r="U43" s="266"/>
      <c r="V43" s="265"/>
      <c r="W43" s="264"/>
      <c r="Y43" s="266"/>
      <c r="Z43" s="265"/>
      <c r="AA43" s="264"/>
      <c r="AC43" s="266"/>
      <c r="AD43" s="265"/>
      <c r="AE43" s="264"/>
      <c r="AG43" s="266"/>
      <c r="AH43" s="269"/>
    </row>
    <row r="44" spans="1:34" s="268" customFormat="1" ht="14.25" customHeight="1">
      <c r="A44" s="675"/>
      <c r="B44" s="264"/>
      <c r="C44" s="264"/>
      <c r="D44" s="265"/>
      <c r="E44" s="266"/>
      <c r="F44" s="267"/>
      <c r="G44" s="264"/>
      <c r="H44" s="265"/>
      <c r="I44" s="266"/>
      <c r="K44" s="264"/>
      <c r="L44" s="265"/>
      <c r="M44" s="266"/>
      <c r="O44" s="264"/>
      <c r="P44" s="265"/>
      <c r="Q44" s="266"/>
      <c r="R44" s="675"/>
      <c r="S44" s="264"/>
      <c r="U44" s="266"/>
      <c r="V44" s="265"/>
      <c r="W44" s="264"/>
      <c r="Y44" s="266"/>
      <c r="Z44" s="265"/>
      <c r="AA44" s="264"/>
      <c r="AC44" s="266"/>
      <c r="AD44" s="265"/>
      <c r="AE44" s="264"/>
      <c r="AG44" s="266"/>
      <c r="AH44" s="269"/>
    </row>
    <row r="45" spans="1:34" s="268" customFormat="1" ht="14.25" customHeight="1">
      <c r="A45" s="675"/>
      <c r="B45" s="264"/>
      <c r="C45" s="264"/>
      <c r="D45" s="265"/>
      <c r="E45" s="266"/>
      <c r="F45" s="267"/>
      <c r="G45" s="264"/>
      <c r="H45" s="265"/>
      <c r="I45" s="266"/>
      <c r="K45" s="264"/>
      <c r="L45" s="265"/>
      <c r="M45" s="266"/>
      <c r="O45" s="264"/>
      <c r="P45" s="265"/>
      <c r="Q45" s="266"/>
      <c r="R45" s="675"/>
      <c r="S45" s="264"/>
      <c r="U45" s="266"/>
      <c r="V45" s="265"/>
      <c r="W45" s="264"/>
      <c r="Y45" s="266"/>
      <c r="Z45" s="265"/>
      <c r="AA45" s="264"/>
      <c r="AC45" s="266"/>
      <c r="AD45" s="265"/>
      <c r="AE45" s="264"/>
      <c r="AG45" s="266"/>
      <c r="AH45" s="269"/>
    </row>
    <row r="46" spans="1:34" s="268" customFormat="1" ht="14.25" customHeight="1">
      <c r="A46" s="675"/>
      <c r="B46" s="264"/>
      <c r="C46" s="264"/>
      <c r="D46" s="265"/>
      <c r="E46" s="266"/>
      <c r="F46" s="267"/>
      <c r="G46" s="264"/>
      <c r="H46" s="265"/>
      <c r="I46" s="266"/>
      <c r="K46" s="264"/>
      <c r="L46" s="265"/>
      <c r="M46" s="266"/>
      <c r="O46" s="264"/>
      <c r="P46" s="265"/>
      <c r="Q46" s="266"/>
      <c r="R46" s="675"/>
      <c r="S46" s="264"/>
      <c r="U46" s="266"/>
      <c r="V46" s="265"/>
      <c r="W46" s="264"/>
      <c r="Y46" s="266"/>
      <c r="Z46" s="265"/>
      <c r="AA46" s="264"/>
      <c r="AC46" s="266"/>
      <c r="AD46" s="265"/>
      <c r="AE46" s="264"/>
      <c r="AG46" s="266"/>
      <c r="AH46" s="269"/>
    </row>
    <row r="47" spans="1:34" s="268" customFormat="1" ht="14.25" customHeight="1">
      <c r="A47" s="675"/>
      <c r="B47" s="264"/>
      <c r="C47" s="264"/>
      <c r="D47" s="266"/>
      <c r="E47" s="269"/>
      <c r="F47" s="264"/>
      <c r="G47" s="264"/>
      <c r="H47" s="266"/>
      <c r="I47" s="266"/>
      <c r="K47" s="264"/>
      <c r="L47" s="265"/>
      <c r="M47" s="266"/>
      <c r="O47" s="264"/>
      <c r="P47" s="265"/>
      <c r="Q47" s="266"/>
      <c r="R47" s="675"/>
      <c r="S47" s="264"/>
      <c r="U47" s="266"/>
      <c r="V47" s="265"/>
      <c r="W47" s="264"/>
      <c r="Y47" s="266"/>
      <c r="Z47" s="265"/>
      <c r="AA47" s="264"/>
      <c r="AC47" s="266"/>
      <c r="AD47" s="265"/>
      <c r="AE47" s="264"/>
      <c r="AG47" s="266"/>
      <c r="AH47" s="269"/>
    </row>
    <row r="48" spans="1:34" s="268" customFormat="1" ht="14.25" customHeight="1">
      <c r="A48" s="675"/>
      <c r="B48" s="264"/>
      <c r="C48" s="264"/>
      <c r="D48" s="265"/>
      <c r="E48" s="266"/>
      <c r="F48" s="267"/>
      <c r="G48" s="264"/>
      <c r="H48" s="265"/>
      <c r="I48" s="266"/>
      <c r="K48" s="264"/>
      <c r="L48" s="265"/>
      <c r="M48" s="266"/>
      <c r="O48" s="264"/>
      <c r="P48" s="265"/>
      <c r="Q48" s="266"/>
      <c r="R48" s="675"/>
      <c r="S48" s="264"/>
      <c r="U48" s="266"/>
      <c r="V48" s="265"/>
      <c r="W48" s="264"/>
      <c r="Y48" s="266"/>
      <c r="Z48" s="265"/>
      <c r="AA48" s="264"/>
      <c r="AC48" s="266"/>
      <c r="AD48" s="265"/>
      <c r="AE48" s="264"/>
      <c r="AG48" s="266"/>
      <c r="AH48" s="269"/>
    </row>
    <row r="49" spans="1:34" s="268" customFormat="1" ht="14.25" customHeight="1">
      <c r="A49" s="675"/>
      <c r="B49" s="264"/>
      <c r="C49" s="264"/>
      <c r="D49" s="265"/>
      <c r="E49" s="266"/>
      <c r="F49" s="267"/>
      <c r="G49" s="264"/>
      <c r="H49" s="265"/>
      <c r="I49" s="266"/>
      <c r="K49" s="264"/>
      <c r="L49" s="265"/>
      <c r="M49" s="266"/>
      <c r="O49" s="264"/>
      <c r="P49" s="265"/>
      <c r="Q49" s="266"/>
      <c r="R49" s="675"/>
      <c r="S49" s="264"/>
      <c r="U49" s="266"/>
      <c r="V49" s="265"/>
      <c r="W49" s="264"/>
      <c r="Y49" s="266"/>
      <c r="Z49" s="265"/>
      <c r="AA49" s="264"/>
      <c r="AC49" s="266"/>
      <c r="AD49" s="265"/>
      <c r="AE49" s="264"/>
      <c r="AG49" s="266"/>
      <c r="AH49" s="269"/>
    </row>
    <row r="50" spans="1:34" s="268" customFormat="1" ht="14.25" customHeight="1">
      <c r="A50" s="675"/>
      <c r="B50" s="264"/>
      <c r="C50" s="264"/>
      <c r="D50" s="265"/>
      <c r="E50" s="266"/>
      <c r="F50" s="267"/>
      <c r="G50" s="264"/>
      <c r="H50" s="265"/>
      <c r="I50" s="266"/>
      <c r="K50" s="264"/>
      <c r="L50" s="265"/>
      <c r="M50" s="266"/>
      <c r="O50" s="264"/>
      <c r="P50" s="265"/>
      <c r="Q50" s="266"/>
      <c r="R50" s="675"/>
      <c r="S50" s="264"/>
      <c r="U50" s="266"/>
      <c r="V50" s="265"/>
      <c r="W50" s="264"/>
      <c r="Y50" s="266"/>
      <c r="Z50" s="265"/>
      <c r="AA50" s="264"/>
      <c r="AC50" s="266"/>
      <c r="AD50" s="265"/>
      <c r="AE50" s="264"/>
      <c r="AG50" s="266"/>
      <c r="AH50" s="269"/>
    </row>
    <row r="51" spans="1:34" s="268" customFormat="1" ht="14.25" customHeight="1">
      <c r="A51" s="675"/>
      <c r="B51" s="264"/>
      <c r="C51" s="264"/>
      <c r="D51" s="265"/>
      <c r="E51" s="266"/>
      <c r="F51" s="267"/>
      <c r="G51" s="264"/>
      <c r="H51" s="265"/>
      <c r="I51" s="266"/>
      <c r="K51" s="264"/>
      <c r="L51" s="265"/>
      <c r="M51" s="266"/>
      <c r="O51" s="264"/>
      <c r="P51" s="265"/>
      <c r="Q51" s="266"/>
      <c r="R51" s="675"/>
      <c r="S51" s="264"/>
      <c r="U51" s="266"/>
      <c r="V51" s="265"/>
      <c r="W51" s="264"/>
      <c r="Y51" s="266"/>
      <c r="Z51" s="265"/>
      <c r="AA51" s="264"/>
      <c r="AC51" s="266"/>
      <c r="AD51" s="265"/>
      <c r="AE51" s="264"/>
      <c r="AG51" s="266"/>
      <c r="AH51" s="269"/>
    </row>
    <row r="52" spans="1:34" s="268" customFormat="1" ht="14.25" customHeight="1">
      <c r="A52" s="675"/>
      <c r="B52" s="264"/>
      <c r="C52" s="264"/>
      <c r="D52" s="265"/>
      <c r="E52" s="266"/>
      <c r="F52" s="267"/>
      <c r="G52" s="264"/>
      <c r="H52" s="265"/>
      <c r="I52" s="266"/>
      <c r="K52" s="264"/>
      <c r="L52" s="265"/>
      <c r="M52" s="266"/>
      <c r="O52" s="264"/>
      <c r="P52" s="265"/>
      <c r="Q52" s="266"/>
      <c r="R52" s="675"/>
      <c r="S52" s="264"/>
      <c r="U52" s="266"/>
      <c r="V52" s="265"/>
      <c r="W52" s="264"/>
      <c r="Y52" s="266"/>
      <c r="Z52" s="265"/>
      <c r="AA52" s="264"/>
      <c r="AC52" s="266"/>
      <c r="AD52" s="265"/>
      <c r="AE52" s="264"/>
      <c r="AG52" s="266"/>
      <c r="AH52" s="269"/>
    </row>
    <row r="53" spans="1:34" s="268" customFormat="1" ht="14.25" customHeight="1">
      <c r="A53" s="675"/>
      <c r="B53" s="264"/>
      <c r="C53" s="264"/>
      <c r="D53" s="265"/>
      <c r="E53" s="266"/>
      <c r="F53" s="267"/>
      <c r="G53" s="264"/>
      <c r="H53" s="265"/>
      <c r="I53" s="266"/>
      <c r="K53" s="264"/>
      <c r="L53" s="265"/>
      <c r="M53" s="266"/>
      <c r="O53" s="264"/>
      <c r="P53" s="265"/>
      <c r="Q53" s="266"/>
      <c r="R53" s="675"/>
      <c r="S53" s="264"/>
      <c r="U53" s="266"/>
      <c r="V53" s="265"/>
      <c r="W53" s="264"/>
      <c r="Y53" s="266"/>
      <c r="Z53" s="265"/>
      <c r="AA53" s="264"/>
      <c r="AC53" s="266"/>
      <c r="AD53" s="265"/>
      <c r="AE53" s="264"/>
      <c r="AG53" s="266"/>
      <c r="AH53" s="269"/>
    </row>
    <row r="54" spans="1:34">
      <c r="A54" s="675"/>
      <c r="B54" s="264"/>
      <c r="C54" s="264"/>
      <c r="D54" s="265"/>
      <c r="E54" s="266"/>
      <c r="F54" s="267"/>
      <c r="G54" s="264"/>
      <c r="H54" s="265"/>
      <c r="I54" s="266"/>
      <c r="J54" s="268"/>
      <c r="K54" s="264"/>
      <c r="L54" s="265"/>
      <c r="M54" s="266"/>
      <c r="N54" s="268"/>
      <c r="O54" s="264"/>
      <c r="P54" s="265"/>
      <c r="Q54" s="266"/>
      <c r="R54" s="675"/>
      <c r="S54" s="264"/>
      <c r="T54" s="268"/>
      <c r="U54" s="266"/>
      <c r="V54" s="265"/>
      <c r="W54" s="264"/>
      <c r="X54" s="268"/>
      <c r="Y54" s="266"/>
      <c r="Z54" s="265"/>
      <c r="AA54" s="264"/>
      <c r="AB54" s="268"/>
      <c r="AC54" s="266"/>
      <c r="AD54" s="265"/>
      <c r="AE54" s="264"/>
      <c r="AF54" s="268"/>
      <c r="AG54" s="266"/>
      <c r="AH54" s="269"/>
    </row>
    <row r="55" spans="1:34">
      <c r="A55" s="736"/>
      <c r="B55" s="370"/>
      <c r="C55" s="370"/>
      <c r="D55" s="371"/>
      <c r="E55" s="372"/>
      <c r="F55" s="373"/>
      <c r="G55" s="370"/>
      <c r="H55" s="371"/>
      <c r="I55" s="372"/>
      <c r="J55" s="374"/>
      <c r="K55" s="370"/>
      <c r="L55" s="371"/>
      <c r="M55" s="372"/>
      <c r="N55" s="374"/>
      <c r="O55" s="370"/>
      <c r="P55" s="371"/>
      <c r="Q55" s="372"/>
      <c r="R55" s="736"/>
      <c r="S55" s="370"/>
      <c r="T55" s="374"/>
      <c r="U55" s="372"/>
      <c r="V55" s="371"/>
      <c r="W55" s="370"/>
      <c r="X55" s="374"/>
      <c r="Y55" s="372"/>
      <c r="Z55" s="371"/>
      <c r="AA55" s="370"/>
      <c r="AB55" s="374"/>
      <c r="AC55" s="372"/>
      <c r="AD55" s="371"/>
      <c r="AE55" s="370"/>
      <c r="AF55" s="374"/>
      <c r="AG55" s="372"/>
      <c r="AH55" s="375"/>
    </row>
    <row r="56" spans="1:34">
      <c r="A56" s="262" t="s">
        <v>249</v>
      </c>
    </row>
    <row r="60" spans="1:34">
      <c r="D60" s="262"/>
      <c r="E60" s="262"/>
      <c r="H60" s="262"/>
      <c r="I60" s="262"/>
      <c r="L60" s="262"/>
      <c r="M60" s="262"/>
      <c r="P60" s="262"/>
      <c r="Q60" s="262"/>
    </row>
    <row r="62" spans="1:34">
      <c r="D62" s="262"/>
      <c r="E62" s="262"/>
      <c r="H62" s="262"/>
      <c r="I62" s="262"/>
      <c r="L62" s="262"/>
      <c r="M62" s="262"/>
      <c r="P62" s="262"/>
      <c r="Q62" s="262"/>
      <c r="U62" s="262"/>
      <c r="V62" s="262"/>
      <c r="Y62" s="262"/>
      <c r="Z62" s="262"/>
      <c r="AC62" s="262"/>
      <c r="AD62" s="262"/>
      <c r="AG62" s="262"/>
      <c r="AH62" s="262"/>
    </row>
  </sheetData>
  <customSheetViews>
    <customSheetView guid="{6F28069D-A7F4-41D2-AA1B-4487F97E36F1}" showPageBreaks="1" printArea="1" showRuler="0" topLeftCell="L38">
      <selection activeCell="S43" sqref="S43:AH43"/>
      <pageMargins left="0.78740157480314965" right="0.39370078740157483" top="0.98425196850393704" bottom="0.79" header="0.51181102362204722" footer="0.51181102362204722"/>
      <printOptions horizontalCentered="1"/>
      <pageSetup paperSize="8" orientation="landscape" horizontalDpi="4294967292" r:id="rId1"/>
      <headerFooter alignWithMargins="0"/>
    </customSheetView>
  </customSheetViews>
  <mergeCells count="37">
    <mergeCell ref="T1:AH1"/>
    <mergeCell ref="A3:A6"/>
    <mergeCell ref="D5:E5"/>
    <mergeCell ref="B5:B6"/>
    <mergeCell ref="C5:C6"/>
    <mergeCell ref="B3:E4"/>
    <mergeCell ref="O5:O6"/>
    <mergeCell ref="F5:F6"/>
    <mergeCell ref="G5:G6"/>
    <mergeCell ref="H5:I5"/>
    <mergeCell ref="F3:Q3"/>
    <mergeCell ref="S3:V4"/>
    <mergeCell ref="K5:K6"/>
    <mergeCell ref="L5:M5"/>
    <mergeCell ref="N5:N6"/>
    <mergeCell ref="J5:J6"/>
    <mergeCell ref="R3:R6"/>
    <mergeCell ref="W5:W6"/>
    <mergeCell ref="X5:X6"/>
    <mergeCell ref="Y5:Z5"/>
    <mergeCell ref="AA5:AA6"/>
    <mergeCell ref="B1:Q1"/>
    <mergeCell ref="AE5:AE6"/>
    <mergeCell ref="AF5:AF6"/>
    <mergeCell ref="AG5:AH5"/>
    <mergeCell ref="AE3:AH4"/>
    <mergeCell ref="F4:I4"/>
    <mergeCell ref="J4:M4"/>
    <mergeCell ref="N4:Q4"/>
    <mergeCell ref="W3:Z4"/>
    <mergeCell ref="AA3:AD4"/>
    <mergeCell ref="P5:Q5"/>
    <mergeCell ref="S5:S6"/>
    <mergeCell ref="T5:T6"/>
    <mergeCell ref="AB5:AB6"/>
    <mergeCell ref="AC5:AD5"/>
    <mergeCell ref="U5:V5"/>
  </mergeCells>
  <phoneticPr fontId="2"/>
  <printOptions horizontalCentered="1"/>
  <pageMargins left="0.78740157480314965" right="0.39370078740157483" top="0.59055118110236227" bottom="0.78740157480314965" header="0.51181102362204722" footer="0.51181102362204722"/>
  <pageSetup paperSize="8" orientation="landscape" horizontalDpi="4294967292"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dimension ref="A1:AO112"/>
  <sheetViews>
    <sheetView zoomScaleNormal="100" workbookViewId="0">
      <pane xSplit="1" ySplit="6" topLeftCell="B7" activePane="bottomRight" state="frozen"/>
      <selection sqref="A1:R1"/>
      <selection pane="topRight" sqref="A1:R1"/>
      <selection pane="bottomLeft" sqref="A1:R1"/>
      <selection pane="bottomRight"/>
    </sheetView>
  </sheetViews>
  <sheetFormatPr defaultColWidth="9" defaultRowHeight="13.2"/>
  <cols>
    <col min="1" max="1" width="13" style="658" bestFit="1" customWidth="1"/>
    <col min="2" max="4" width="13.6640625" style="660" customWidth="1"/>
    <col min="5" max="5" width="15.44140625" style="660" bestFit="1" customWidth="1"/>
    <col min="6" max="33" width="13.6640625" style="660" customWidth="1"/>
    <col min="34" max="37" width="13.6640625" style="659" customWidth="1"/>
    <col min="38" max="41" width="13.6640625" style="660" customWidth="1"/>
    <col min="42" max="16384" width="9" style="660"/>
  </cols>
  <sheetData>
    <row r="1" spans="1:41" ht="24" customHeight="1">
      <c r="A1" s="661" t="s">
        <v>263</v>
      </c>
      <c r="C1" s="918" t="s">
        <v>371</v>
      </c>
      <c r="D1" s="918"/>
      <c r="E1" s="918"/>
      <c r="F1" s="918"/>
      <c r="G1" s="918"/>
      <c r="H1" s="918"/>
      <c r="I1" s="918"/>
      <c r="J1" s="918"/>
      <c r="K1" s="918"/>
      <c r="L1" s="918"/>
      <c r="M1" s="918"/>
      <c r="N1" s="918"/>
      <c r="O1" s="918"/>
      <c r="P1" s="918"/>
      <c r="Q1" s="918"/>
      <c r="R1" s="661" t="s">
        <v>272</v>
      </c>
      <c r="S1" s="919" t="s">
        <v>371</v>
      </c>
      <c r="T1" s="919"/>
      <c r="U1" s="919"/>
      <c r="V1" s="919"/>
      <c r="W1" s="919"/>
      <c r="X1" s="919"/>
      <c r="Y1" s="919"/>
      <c r="Z1" s="919"/>
      <c r="AA1" s="919"/>
      <c r="AB1" s="919"/>
      <c r="AC1" s="919"/>
      <c r="AD1" s="919"/>
      <c r="AE1" s="919"/>
      <c r="AF1" s="919"/>
      <c r="AG1" s="919"/>
      <c r="AH1" s="673" t="s">
        <v>272</v>
      </c>
      <c r="AI1" s="918" t="s">
        <v>700</v>
      </c>
      <c r="AJ1" s="918"/>
      <c r="AK1" s="918"/>
      <c r="AL1" s="918"/>
      <c r="AM1" s="918"/>
      <c r="AN1" s="918"/>
      <c r="AO1" s="918"/>
    </row>
    <row r="2" spans="1:41" ht="30" customHeight="1">
      <c r="A2" s="925"/>
      <c r="B2" s="925"/>
      <c r="C2" s="925"/>
      <c r="D2" s="925"/>
      <c r="E2" s="925"/>
      <c r="F2" s="925"/>
      <c r="G2" s="925"/>
      <c r="H2" s="925"/>
      <c r="I2" s="925"/>
      <c r="J2" s="925"/>
      <c r="K2" s="925"/>
      <c r="L2" s="925"/>
      <c r="M2" s="925"/>
      <c r="N2" s="925"/>
      <c r="O2" s="925"/>
      <c r="P2" s="925"/>
      <c r="Q2" s="925"/>
      <c r="R2" s="918"/>
      <c r="S2" s="918"/>
      <c r="T2" s="918"/>
      <c r="U2" s="918"/>
      <c r="V2" s="918"/>
      <c r="W2" s="918"/>
      <c r="X2" s="918"/>
      <c r="Y2" s="918"/>
      <c r="Z2" s="918"/>
      <c r="AA2" s="918"/>
      <c r="AB2" s="918"/>
      <c r="AC2" s="918"/>
      <c r="AD2" s="918"/>
      <c r="AE2" s="918"/>
      <c r="AF2" s="918"/>
      <c r="AG2" s="918"/>
    </row>
    <row r="3" spans="1:41" ht="20.25" customHeight="1">
      <c r="A3" s="768" t="s">
        <v>264</v>
      </c>
      <c r="B3" s="927" t="s">
        <v>537</v>
      </c>
      <c r="C3" s="927"/>
      <c r="D3" s="927"/>
      <c r="E3" s="927"/>
      <c r="F3" s="840" t="s">
        <v>543</v>
      </c>
      <c r="G3" s="920"/>
      <c r="H3" s="920"/>
      <c r="I3" s="921"/>
      <c r="J3" s="840" t="s">
        <v>457</v>
      </c>
      <c r="K3" s="920"/>
      <c r="L3" s="920"/>
      <c r="M3" s="921"/>
      <c r="N3" s="840" t="s">
        <v>545</v>
      </c>
      <c r="O3" s="920"/>
      <c r="P3" s="920"/>
      <c r="Q3" s="921"/>
      <c r="R3" s="840" t="s">
        <v>475</v>
      </c>
      <c r="S3" s="920"/>
      <c r="T3" s="920"/>
      <c r="U3" s="921"/>
      <c r="V3" s="840" t="s">
        <v>476</v>
      </c>
      <c r="W3" s="920"/>
      <c r="X3" s="920"/>
      <c r="Y3" s="921"/>
      <c r="Z3" s="840" t="s">
        <v>478</v>
      </c>
      <c r="AA3" s="920"/>
      <c r="AB3" s="920"/>
      <c r="AC3" s="921"/>
      <c r="AD3" s="840" t="s">
        <v>265</v>
      </c>
      <c r="AE3" s="920"/>
      <c r="AF3" s="920"/>
      <c r="AG3" s="921"/>
      <c r="AH3" s="770" t="s">
        <v>266</v>
      </c>
      <c r="AI3" s="928"/>
      <c r="AJ3" s="928"/>
      <c r="AK3" s="828"/>
      <c r="AL3" s="770" t="s">
        <v>267</v>
      </c>
      <c r="AM3" s="928"/>
      <c r="AN3" s="928"/>
      <c r="AO3" s="828"/>
    </row>
    <row r="4" spans="1:41" ht="20.25" customHeight="1">
      <c r="A4" s="926"/>
      <c r="B4" s="927"/>
      <c r="C4" s="927"/>
      <c r="D4" s="927"/>
      <c r="E4" s="927"/>
      <c r="F4" s="922"/>
      <c r="G4" s="923"/>
      <c r="H4" s="923"/>
      <c r="I4" s="924"/>
      <c r="J4" s="922"/>
      <c r="K4" s="923"/>
      <c r="L4" s="923"/>
      <c r="M4" s="924"/>
      <c r="N4" s="922"/>
      <c r="O4" s="923"/>
      <c r="P4" s="923"/>
      <c r="Q4" s="924"/>
      <c r="R4" s="922"/>
      <c r="S4" s="923"/>
      <c r="T4" s="923"/>
      <c r="U4" s="924"/>
      <c r="V4" s="922"/>
      <c r="W4" s="923"/>
      <c r="X4" s="923"/>
      <c r="Y4" s="924"/>
      <c r="Z4" s="922"/>
      <c r="AA4" s="923"/>
      <c r="AB4" s="923"/>
      <c r="AC4" s="924"/>
      <c r="AD4" s="922"/>
      <c r="AE4" s="923"/>
      <c r="AF4" s="923"/>
      <c r="AG4" s="924"/>
      <c r="AH4" s="829"/>
      <c r="AI4" s="929"/>
      <c r="AJ4" s="929"/>
      <c r="AK4" s="830"/>
      <c r="AL4" s="829"/>
      <c r="AM4" s="929"/>
      <c r="AN4" s="929"/>
      <c r="AO4" s="830"/>
    </row>
    <row r="5" spans="1:41" ht="20.25" customHeight="1">
      <c r="A5" s="769"/>
      <c r="B5" s="284" t="s">
        <v>538</v>
      </c>
      <c r="C5" s="284" t="s">
        <v>268</v>
      </c>
      <c r="D5" s="284" t="s">
        <v>269</v>
      </c>
      <c r="E5" s="656" t="s">
        <v>539</v>
      </c>
      <c r="F5" s="284" t="s">
        <v>538</v>
      </c>
      <c r="G5" s="284" t="s">
        <v>268</v>
      </c>
      <c r="H5" s="284" t="s">
        <v>269</v>
      </c>
      <c r="I5" s="654" t="s">
        <v>539</v>
      </c>
      <c r="J5" s="284" t="s">
        <v>538</v>
      </c>
      <c r="K5" s="284" t="s">
        <v>268</v>
      </c>
      <c r="L5" s="284" t="s">
        <v>269</v>
      </c>
      <c r="M5" s="656" t="s">
        <v>539</v>
      </c>
      <c r="N5" s="284" t="s">
        <v>538</v>
      </c>
      <c r="O5" s="284" t="s">
        <v>268</v>
      </c>
      <c r="P5" s="284" t="s">
        <v>269</v>
      </c>
      <c r="Q5" s="657" t="s">
        <v>539</v>
      </c>
      <c r="R5" s="284" t="s">
        <v>538</v>
      </c>
      <c r="S5" s="284" t="s">
        <v>268</v>
      </c>
      <c r="T5" s="284" t="s">
        <v>269</v>
      </c>
      <c r="U5" s="656" t="s">
        <v>539</v>
      </c>
      <c r="V5" s="284" t="s">
        <v>538</v>
      </c>
      <c r="W5" s="284" t="s">
        <v>268</v>
      </c>
      <c r="X5" s="284" t="s">
        <v>269</v>
      </c>
      <c r="Y5" s="657" t="s">
        <v>539</v>
      </c>
      <c r="Z5" s="284" t="s">
        <v>538</v>
      </c>
      <c r="AA5" s="284" t="s">
        <v>268</v>
      </c>
      <c r="AB5" s="284" t="s">
        <v>269</v>
      </c>
      <c r="AC5" s="656" t="s">
        <v>539</v>
      </c>
      <c r="AD5" s="284" t="s">
        <v>538</v>
      </c>
      <c r="AE5" s="284" t="s">
        <v>268</v>
      </c>
      <c r="AF5" s="284" t="s">
        <v>269</v>
      </c>
      <c r="AG5" s="284" t="s">
        <v>539</v>
      </c>
      <c r="AH5" s="662" t="s">
        <v>538</v>
      </c>
      <c r="AI5" s="284" t="s">
        <v>268</v>
      </c>
      <c r="AJ5" s="662" t="s">
        <v>269</v>
      </c>
      <c r="AK5" s="662" t="s">
        <v>539</v>
      </c>
      <c r="AL5" s="284" t="s">
        <v>538</v>
      </c>
      <c r="AM5" s="284" t="s">
        <v>268</v>
      </c>
      <c r="AN5" s="284" t="s">
        <v>269</v>
      </c>
      <c r="AO5" s="284" t="s">
        <v>539</v>
      </c>
    </row>
    <row r="6" spans="1:41">
      <c r="A6" s="655"/>
      <c r="B6" s="663" t="s">
        <v>540</v>
      </c>
      <c r="C6" s="663" t="s">
        <v>270</v>
      </c>
      <c r="D6" s="663" t="s">
        <v>271</v>
      </c>
      <c r="E6" s="664" t="s">
        <v>542</v>
      </c>
      <c r="F6" s="663" t="s">
        <v>540</v>
      </c>
      <c r="G6" s="663" t="s">
        <v>270</v>
      </c>
      <c r="H6" s="663" t="s">
        <v>271</v>
      </c>
      <c r="I6" s="664" t="s">
        <v>542</v>
      </c>
      <c r="J6" s="663" t="s">
        <v>540</v>
      </c>
      <c r="K6" s="663" t="s">
        <v>270</v>
      </c>
      <c r="L6" s="663" t="s">
        <v>271</v>
      </c>
      <c r="M6" s="664" t="s">
        <v>542</v>
      </c>
      <c r="N6" s="663" t="s">
        <v>540</v>
      </c>
      <c r="O6" s="663" t="s">
        <v>270</v>
      </c>
      <c r="P6" s="663" t="s">
        <v>271</v>
      </c>
      <c r="Q6" s="665" t="s">
        <v>542</v>
      </c>
      <c r="R6" s="663" t="s">
        <v>540</v>
      </c>
      <c r="S6" s="663" t="s">
        <v>270</v>
      </c>
      <c r="T6" s="663" t="s">
        <v>271</v>
      </c>
      <c r="U6" s="664" t="s">
        <v>542</v>
      </c>
      <c r="V6" s="663" t="s">
        <v>540</v>
      </c>
      <c r="W6" s="663" t="s">
        <v>270</v>
      </c>
      <c r="X6" s="663" t="s">
        <v>271</v>
      </c>
      <c r="Y6" s="665" t="s">
        <v>542</v>
      </c>
      <c r="Z6" s="663" t="s">
        <v>540</v>
      </c>
      <c r="AA6" s="663" t="s">
        <v>270</v>
      </c>
      <c r="AB6" s="663" t="s">
        <v>271</v>
      </c>
      <c r="AC6" s="664" t="s">
        <v>542</v>
      </c>
      <c r="AD6" s="663" t="s">
        <v>540</v>
      </c>
      <c r="AE6" s="663" t="s">
        <v>270</v>
      </c>
      <c r="AF6" s="663" t="s">
        <v>271</v>
      </c>
      <c r="AG6" s="663" t="s">
        <v>542</v>
      </c>
      <c r="AH6" s="666" t="s">
        <v>540</v>
      </c>
      <c r="AI6" s="663" t="s">
        <v>270</v>
      </c>
      <c r="AJ6" s="666" t="s">
        <v>271</v>
      </c>
      <c r="AK6" s="666" t="s">
        <v>542</v>
      </c>
      <c r="AL6" s="663" t="s">
        <v>540</v>
      </c>
      <c r="AM6" s="663" t="s">
        <v>270</v>
      </c>
      <c r="AN6" s="663" t="s">
        <v>271</v>
      </c>
      <c r="AO6" s="663" t="s">
        <v>542</v>
      </c>
    </row>
    <row r="7" spans="1:41" ht="20.100000000000001" customHeight="1">
      <c r="A7" s="672" t="s">
        <v>299</v>
      </c>
      <c r="B7" s="668">
        <v>610861355</v>
      </c>
      <c r="C7" s="668">
        <v>1578302692</v>
      </c>
      <c r="D7" s="668">
        <v>1407439570.7815003</v>
      </c>
      <c r="E7" s="669">
        <v>11812667852.118</v>
      </c>
      <c r="F7" s="668">
        <v>532587422</v>
      </c>
      <c r="G7" s="668">
        <v>1213359421</v>
      </c>
      <c r="H7" s="668">
        <v>989932659.77219999</v>
      </c>
      <c r="I7" s="668">
        <v>8214442654.4569998</v>
      </c>
      <c r="J7" s="668">
        <v>258586320</v>
      </c>
      <c r="K7" s="668">
        <v>613504023</v>
      </c>
      <c r="L7" s="668">
        <v>510364134.69620001</v>
      </c>
      <c r="M7" s="668">
        <v>4275237724.8909998</v>
      </c>
      <c r="N7" s="668">
        <v>1886115</v>
      </c>
      <c r="O7" s="668">
        <v>4878770</v>
      </c>
      <c r="P7" s="668">
        <v>4332198.0595000004</v>
      </c>
      <c r="Q7" s="668">
        <v>36142085.136</v>
      </c>
      <c r="R7" s="668">
        <v>73976082</v>
      </c>
      <c r="S7" s="668">
        <v>159893609</v>
      </c>
      <c r="T7" s="668">
        <v>126302572.7351</v>
      </c>
      <c r="U7" s="668">
        <v>1033300553.34</v>
      </c>
      <c r="V7" s="668">
        <v>198138905</v>
      </c>
      <c r="W7" s="668">
        <v>435083019</v>
      </c>
      <c r="X7" s="668">
        <v>348933754.28140002</v>
      </c>
      <c r="Y7" s="668">
        <v>2869762291.0900002</v>
      </c>
      <c r="Z7" s="668">
        <v>56888474</v>
      </c>
      <c r="AA7" s="668">
        <v>244887800</v>
      </c>
      <c r="AB7" s="738">
        <v>257865954.79089999</v>
      </c>
      <c r="AC7" s="738">
        <v>2578669640.1220002</v>
      </c>
      <c r="AD7" s="668">
        <v>21385459</v>
      </c>
      <c r="AE7" s="668">
        <v>120055471</v>
      </c>
      <c r="AF7" s="668">
        <v>159640956.2184</v>
      </c>
      <c r="AG7" s="668">
        <v>1019555557.539</v>
      </c>
      <c r="AH7" s="668">
        <v>11919514</v>
      </c>
      <c r="AI7" s="668">
        <v>82164404</v>
      </c>
      <c r="AJ7" s="668">
        <v>92207449.202800006</v>
      </c>
      <c r="AK7" s="668">
        <v>882937159.21800005</v>
      </c>
      <c r="AL7" s="668">
        <v>0</v>
      </c>
      <c r="AM7" s="668">
        <v>0</v>
      </c>
      <c r="AN7" s="668">
        <v>0</v>
      </c>
      <c r="AO7" s="668">
        <v>0</v>
      </c>
    </row>
    <row r="8" spans="1:41" ht="20.100000000000001" customHeight="1">
      <c r="A8" s="672" t="s">
        <v>300</v>
      </c>
      <c r="B8" s="668">
        <v>601117040</v>
      </c>
      <c r="C8" s="668">
        <v>1526017236</v>
      </c>
      <c r="D8" s="668">
        <v>1397202358.8631001</v>
      </c>
      <c r="E8" s="668">
        <v>11379061988.615</v>
      </c>
      <c r="F8" s="668">
        <v>520666592</v>
      </c>
      <c r="G8" s="668">
        <v>1162556763</v>
      </c>
      <c r="H8" s="668">
        <v>971114964.51650012</v>
      </c>
      <c r="I8" s="668">
        <v>7712249608.7209997</v>
      </c>
      <c r="J8" s="668">
        <v>252991648</v>
      </c>
      <c r="K8" s="668">
        <v>586985232</v>
      </c>
      <c r="L8" s="668">
        <v>500115103.45809996</v>
      </c>
      <c r="M8" s="668">
        <v>3997891442.3340001</v>
      </c>
      <c r="N8" s="668">
        <v>1778498</v>
      </c>
      <c r="O8" s="668">
        <v>4499467</v>
      </c>
      <c r="P8" s="668">
        <v>4102231.4764999999</v>
      </c>
      <c r="Q8" s="668">
        <v>33250728.48</v>
      </c>
      <c r="R8" s="668">
        <v>64936545</v>
      </c>
      <c r="S8" s="668">
        <v>137960611</v>
      </c>
      <c r="T8" s="668">
        <v>111914157.01679999</v>
      </c>
      <c r="U8" s="668">
        <v>880587508.23599994</v>
      </c>
      <c r="V8" s="668">
        <v>200959901</v>
      </c>
      <c r="W8" s="668">
        <v>433111453</v>
      </c>
      <c r="X8" s="668">
        <v>354983472.56509995</v>
      </c>
      <c r="Y8" s="668">
        <v>2800519929.671</v>
      </c>
      <c r="Z8" s="668">
        <v>58243967</v>
      </c>
      <c r="AA8" s="668">
        <v>241412958</v>
      </c>
      <c r="AB8" s="738">
        <v>260125174.23899999</v>
      </c>
      <c r="AC8" s="738">
        <v>2600299572.4619999</v>
      </c>
      <c r="AD8" s="668">
        <v>22206481</v>
      </c>
      <c r="AE8" s="668">
        <v>122047515</v>
      </c>
      <c r="AF8" s="668">
        <v>165962220.1076</v>
      </c>
      <c r="AG8" s="668">
        <v>1066512807.432</v>
      </c>
      <c r="AH8" s="668">
        <v>12344624</v>
      </c>
      <c r="AI8" s="668">
        <v>83465839</v>
      </c>
      <c r="AJ8" s="668">
        <v>95840770.613100007</v>
      </c>
      <c r="AK8" s="668">
        <v>918111010.17799997</v>
      </c>
      <c r="AL8" s="668">
        <v>0</v>
      </c>
      <c r="AM8" s="668">
        <v>0</v>
      </c>
      <c r="AN8" s="668">
        <v>0</v>
      </c>
      <c r="AO8" s="668">
        <v>0</v>
      </c>
    </row>
    <row r="9" spans="1:41" ht="20.100000000000001" customHeight="1">
      <c r="A9" s="672" t="s">
        <v>273</v>
      </c>
      <c r="B9" s="668">
        <v>601793470</v>
      </c>
      <c r="C9" s="668">
        <v>1501138838</v>
      </c>
      <c r="D9" s="668">
        <v>1391006235.5942001</v>
      </c>
      <c r="E9" s="668">
        <v>11096170458.490999</v>
      </c>
      <c r="F9" s="668">
        <v>518415140</v>
      </c>
      <c r="G9" s="668">
        <v>1133029651</v>
      </c>
      <c r="H9" s="668">
        <v>957879477.60179996</v>
      </c>
      <c r="I9" s="668">
        <v>7348571824.4139996</v>
      </c>
      <c r="J9" s="668">
        <v>250005291</v>
      </c>
      <c r="K9" s="668">
        <v>566494887</v>
      </c>
      <c r="L9" s="668">
        <v>488456366.89029992</v>
      </c>
      <c r="M9" s="668">
        <v>3762244688.9699998</v>
      </c>
      <c r="N9" s="668">
        <v>1675542</v>
      </c>
      <c r="O9" s="668">
        <v>4157018</v>
      </c>
      <c r="P9" s="668">
        <v>3829027.8960000002</v>
      </c>
      <c r="Q9" s="668">
        <v>30345734.785999998</v>
      </c>
      <c r="R9" s="668">
        <v>65206450</v>
      </c>
      <c r="S9" s="668">
        <v>136194697</v>
      </c>
      <c r="T9" s="668">
        <v>112020921.4501</v>
      </c>
      <c r="U9" s="668">
        <v>854861811.55700004</v>
      </c>
      <c r="V9" s="668">
        <v>201527857</v>
      </c>
      <c r="W9" s="668">
        <v>426183049</v>
      </c>
      <c r="X9" s="668">
        <v>353573161.36539996</v>
      </c>
      <c r="Y9" s="668">
        <v>2701119589.1009998</v>
      </c>
      <c r="Z9" s="668">
        <v>60393645</v>
      </c>
      <c r="AA9" s="668">
        <v>243195498</v>
      </c>
      <c r="AB9" s="738">
        <v>261950239.94909996</v>
      </c>
      <c r="AC9" s="738">
        <v>2623574594.1999998</v>
      </c>
      <c r="AD9" s="668">
        <v>22984685</v>
      </c>
      <c r="AE9" s="668">
        <v>124913689</v>
      </c>
      <c r="AF9" s="668">
        <v>171176518.04329994</v>
      </c>
      <c r="AG9" s="668">
        <v>1124024039.8770001</v>
      </c>
      <c r="AH9" s="668">
        <v>13129621</v>
      </c>
      <c r="AI9" s="668">
        <v>86646488</v>
      </c>
      <c r="AJ9" s="668">
        <v>101269618.17830001</v>
      </c>
      <c r="AK9" s="668">
        <v>972036743.43200004</v>
      </c>
      <c r="AL9" s="668">
        <v>0</v>
      </c>
      <c r="AM9" s="668">
        <v>0</v>
      </c>
      <c r="AN9" s="668">
        <v>0</v>
      </c>
      <c r="AO9" s="668">
        <v>0</v>
      </c>
    </row>
    <row r="10" spans="1:41" ht="20.100000000000001" customHeight="1">
      <c r="A10" s="672" t="s">
        <v>274</v>
      </c>
      <c r="B10" s="668">
        <v>593924567</v>
      </c>
      <c r="C10" s="668">
        <v>1467197347</v>
      </c>
      <c r="D10" s="668">
        <v>1394500613.8304002</v>
      </c>
      <c r="E10" s="668">
        <v>11160496905.193001</v>
      </c>
      <c r="F10" s="668">
        <v>508750658</v>
      </c>
      <c r="G10" s="668">
        <v>1094650814</v>
      </c>
      <c r="H10" s="668">
        <v>948261085.27020001</v>
      </c>
      <c r="I10" s="668">
        <v>7273768566.6999998</v>
      </c>
      <c r="J10" s="668">
        <v>244172875</v>
      </c>
      <c r="K10" s="668">
        <v>544014335</v>
      </c>
      <c r="L10" s="668">
        <v>480639067.85430002</v>
      </c>
      <c r="M10" s="668">
        <v>3701288043.9400001</v>
      </c>
      <c r="N10" s="668">
        <v>1554095</v>
      </c>
      <c r="O10" s="668">
        <v>3809085</v>
      </c>
      <c r="P10" s="668">
        <v>3644372.25</v>
      </c>
      <c r="Q10" s="668">
        <v>28928015.206999999</v>
      </c>
      <c r="R10" s="668">
        <v>64811643</v>
      </c>
      <c r="S10" s="668">
        <v>133547131</v>
      </c>
      <c r="T10" s="668">
        <v>112724747.2265</v>
      </c>
      <c r="U10" s="668">
        <v>860515184.296</v>
      </c>
      <c r="V10" s="668">
        <v>198212045</v>
      </c>
      <c r="W10" s="668">
        <v>413280263</v>
      </c>
      <c r="X10" s="668">
        <v>351252897.93940002</v>
      </c>
      <c r="Y10" s="668">
        <v>2683037323.257</v>
      </c>
      <c r="Z10" s="668">
        <v>61216276</v>
      </c>
      <c r="AA10" s="668">
        <v>244010688</v>
      </c>
      <c r="AB10" s="738">
        <v>267577013.25079998</v>
      </c>
      <c r="AC10" s="738">
        <v>2691918614.5419998</v>
      </c>
      <c r="AD10" s="668">
        <v>23957633</v>
      </c>
      <c r="AE10" s="668">
        <v>128535845</v>
      </c>
      <c r="AF10" s="668">
        <v>178662515.30939999</v>
      </c>
      <c r="AG10" s="668">
        <v>1194809723.951</v>
      </c>
      <c r="AH10" s="668">
        <v>14053576</v>
      </c>
      <c r="AI10" s="668">
        <v>90455120</v>
      </c>
      <c r="AJ10" s="668">
        <v>108126746.54730001</v>
      </c>
      <c r="AK10" s="668">
        <v>1039407036.085</v>
      </c>
      <c r="AL10" s="668">
        <v>26224</v>
      </c>
      <c r="AM10" s="668">
        <v>56802</v>
      </c>
      <c r="AN10" s="668">
        <v>56172.595000000001</v>
      </c>
      <c r="AO10" s="668">
        <v>153279.516</v>
      </c>
    </row>
    <row r="11" spans="1:41" ht="19.5" customHeight="1">
      <c r="A11" s="672" t="s">
        <v>275</v>
      </c>
      <c r="B11" s="668">
        <v>591670828</v>
      </c>
      <c r="C11" s="668">
        <v>1395724627</v>
      </c>
      <c r="D11" s="668">
        <v>1388725507.6561999</v>
      </c>
      <c r="E11" s="668">
        <v>10815747988.503</v>
      </c>
      <c r="F11" s="668">
        <v>506871424</v>
      </c>
      <c r="G11" s="668">
        <v>1065846407</v>
      </c>
      <c r="H11" s="668">
        <v>950318175.65310013</v>
      </c>
      <c r="I11" s="668">
        <v>7292858757.1789999</v>
      </c>
      <c r="J11" s="668">
        <v>243049700</v>
      </c>
      <c r="K11" s="668">
        <v>528437458</v>
      </c>
      <c r="L11" s="668">
        <v>480417178.71079999</v>
      </c>
      <c r="M11" s="668">
        <v>3701169194.1570001</v>
      </c>
      <c r="N11" s="668">
        <v>1455876</v>
      </c>
      <c r="O11" s="668">
        <v>3474058</v>
      </c>
      <c r="P11" s="668">
        <v>3421763.6039999998</v>
      </c>
      <c r="Q11" s="668">
        <v>27153149.778999999</v>
      </c>
      <c r="R11" s="668">
        <v>64786701</v>
      </c>
      <c r="S11" s="668">
        <v>130792795</v>
      </c>
      <c r="T11" s="668">
        <v>113942089.92340001</v>
      </c>
      <c r="U11" s="668">
        <v>870683525.55200005</v>
      </c>
      <c r="V11" s="668">
        <v>197579147</v>
      </c>
      <c r="W11" s="668">
        <v>403142096</v>
      </c>
      <c r="X11" s="668">
        <v>352537143.41489995</v>
      </c>
      <c r="Y11" s="668">
        <v>2693852887.691</v>
      </c>
      <c r="Z11" s="668">
        <v>59141830</v>
      </c>
      <c r="AA11" s="668">
        <v>200796303</v>
      </c>
      <c r="AB11" s="738">
        <v>249711900.38159999</v>
      </c>
      <c r="AC11" s="738">
        <v>2300378666.6139998</v>
      </c>
      <c r="AD11" s="668">
        <v>25657574</v>
      </c>
      <c r="AE11" s="668">
        <v>129081917</v>
      </c>
      <c r="AF11" s="668">
        <v>188695431.62149993</v>
      </c>
      <c r="AG11" s="668">
        <v>1222510564.71</v>
      </c>
      <c r="AH11" s="668">
        <v>14889144</v>
      </c>
      <c r="AI11" s="668">
        <v>89322113</v>
      </c>
      <c r="AJ11" s="668">
        <v>111541032.35200001</v>
      </c>
      <c r="AK11" s="668">
        <v>1056505858.349</v>
      </c>
      <c r="AL11" s="668">
        <v>388278</v>
      </c>
      <c r="AM11" s="668">
        <v>1028254</v>
      </c>
      <c r="AN11" s="668">
        <v>1619464.2830000001</v>
      </c>
      <c r="AO11" s="668">
        <v>2061164.9879999999</v>
      </c>
    </row>
    <row r="12" spans="1:41" ht="19.5" customHeight="1">
      <c r="A12" s="672" t="s">
        <v>276</v>
      </c>
      <c r="B12" s="668">
        <v>597006769</v>
      </c>
      <c r="C12" s="668">
        <v>1376762665</v>
      </c>
      <c r="D12" s="668">
        <v>1405615028.1283998</v>
      </c>
      <c r="E12" s="668">
        <v>10917961851.177</v>
      </c>
      <c r="F12" s="668">
        <v>510337103</v>
      </c>
      <c r="G12" s="668">
        <v>1049970495</v>
      </c>
      <c r="H12" s="668">
        <v>957153754.24300003</v>
      </c>
      <c r="I12" s="668">
        <v>7339127216.4320002</v>
      </c>
      <c r="J12" s="668">
        <v>244333578</v>
      </c>
      <c r="K12" s="668">
        <v>519074577</v>
      </c>
      <c r="L12" s="668">
        <v>482702141.4569</v>
      </c>
      <c r="M12" s="668">
        <v>3716941651.3150001</v>
      </c>
      <c r="N12" s="668">
        <v>1373309</v>
      </c>
      <c r="O12" s="668">
        <v>3189322</v>
      </c>
      <c r="P12" s="668">
        <v>3221225.2250000001</v>
      </c>
      <c r="Q12" s="668">
        <v>25518773.366</v>
      </c>
      <c r="R12" s="668">
        <v>65568704</v>
      </c>
      <c r="S12" s="668">
        <v>129702416</v>
      </c>
      <c r="T12" s="668">
        <v>115639536.7525</v>
      </c>
      <c r="U12" s="668">
        <v>882904703.03799999</v>
      </c>
      <c r="V12" s="668">
        <v>199061512</v>
      </c>
      <c r="W12" s="668">
        <v>398004180</v>
      </c>
      <c r="X12" s="668">
        <v>355590850.80859995</v>
      </c>
      <c r="Y12" s="668">
        <v>2713762088.7129998</v>
      </c>
      <c r="Z12" s="668">
        <v>58217452</v>
      </c>
      <c r="AA12" s="668">
        <v>192818916</v>
      </c>
      <c r="AB12" s="738">
        <v>248301773.20369998</v>
      </c>
      <c r="AC12" s="738">
        <v>2278852217.6479998</v>
      </c>
      <c r="AD12" s="668">
        <v>28452214</v>
      </c>
      <c r="AE12" s="668">
        <v>133973254</v>
      </c>
      <c r="AF12" s="668">
        <v>200159500.68170002</v>
      </c>
      <c r="AG12" s="668">
        <v>1299982417.0969999</v>
      </c>
      <c r="AH12" s="668">
        <v>17324990</v>
      </c>
      <c r="AI12" s="668">
        <v>93682170</v>
      </c>
      <c r="AJ12" s="668">
        <v>118658225.867</v>
      </c>
      <c r="AK12" s="668">
        <v>1122461546.707</v>
      </c>
      <c r="AL12" s="668">
        <v>445594</v>
      </c>
      <c r="AM12" s="668">
        <v>1347862</v>
      </c>
      <c r="AN12" s="668">
        <v>2649056.6910000001</v>
      </c>
      <c r="AO12" s="668">
        <v>2351246.2080000001</v>
      </c>
    </row>
    <row r="13" spans="1:41" ht="20.100000000000001" customHeight="1">
      <c r="A13" s="672" t="s">
        <v>277</v>
      </c>
      <c r="B13" s="668">
        <v>589916700</v>
      </c>
      <c r="C13" s="668">
        <v>1325538780</v>
      </c>
      <c r="D13" s="668">
        <v>1367654815.0413001</v>
      </c>
      <c r="E13" s="669">
        <v>10599623352.478001</v>
      </c>
      <c r="F13" s="668">
        <v>503904531</v>
      </c>
      <c r="G13" s="668">
        <v>1010719431</v>
      </c>
      <c r="H13" s="668">
        <v>931367519.95590007</v>
      </c>
      <c r="I13" s="668">
        <v>7151855810.4940004</v>
      </c>
      <c r="J13" s="668">
        <v>240220083</v>
      </c>
      <c r="K13" s="668">
        <v>497059220</v>
      </c>
      <c r="L13" s="668">
        <v>466741590.26010001</v>
      </c>
      <c r="M13" s="668">
        <v>3597159455.1599998</v>
      </c>
      <c r="N13" s="668">
        <v>1269415</v>
      </c>
      <c r="O13" s="668">
        <v>2886506</v>
      </c>
      <c r="P13" s="668">
        <v>2924123.0669999998</v>
      </c>
      <c r="Q13" s="668">
        <v>23181999.839000002</v>
      </c>
      <c r="R13" s="668">
        <v>64989597</v>
      </c>
      <c r="S13" s="668">
        <v>125552291</v>
      </c>
      <c r="T13" s="668">
        <v>113384665.0906</v>
      </c>
      <c r="U13" s="668">
        <v>867270603.61899996</v>
      </c>
      <c r="V13" s="668">
        <v>197425436</v>
      </c>
      <c r="W13" s="668">
        <v>385221414</v>
      </c>
      <c r="X13" s="668">
        <v>348317141.53819996</v>
      </c>
      <c r="Y13" s="668">
        <v>2664243751.8759999</v>
      </c>
      <c r="Z13" s="668">
        <v>56161017</v>
      </c>
      <c r="AA13" s="668">
        <v>179481219</v>
      </c>
      <c r="AB13" s="738">
        <v>232506455.1469</v>
      </c>
      <c r="AC13" s="738">
        <v>2108631037.25</v>
      </c>
      <c r="AD13" s="668">
        <v>29851152</v>
      </c>
      <c r="AE13" s="668">
        <v>135338130</v>
      </c>
      <c r="AF13" s="668">
        <v>203780839.93849999</v>
      </c>
      <c r="AG13" s="668">
        <v>1339136504.734</v>
      </c>
      <c r="AH13" s="668">
        <v>18737325</v>
      </c>
      <c r="AI13" s="668">
        <v>95980469</v>
      </c>
      <c r="AJ13" s="668">
        <v>122300113.10619999</v>
      </c>
      <c r="AK13" s="668">
        <v>1155628323.977</v>
      </c>
      <c r="AL13" s="668">
        <v>454060</v>
      </c>
      <c r="AM13" s="668">
        <v>1405327</v>
      </c>
      <c r="AN13" s="668">
        <v>2747355.2825000002</v>
      </c>
      <c r="AO13" s="668">
        <v>2415453.3960000002</v>
      </c>
    </row>
    <row r="14" spans="1:41" ht="20.100000000000001" customHeight="1">
      <c r="A14" s="672" t="s">
        <v>278</v>
      </c>
      <c r="B14" s="668">
        <v>576993994</v>
      </c>
      <c r="C14" s="668">
        <v>1269683336</v>
      </c>
      <c r="D14" s="668">
        <v>1352112137.3409998</v>
      </c>
      <c r="E14" s="668">
        <v>10049258584.591</v>
      </c>
      <c r="F14" s="668">
        <v>493595016</v>
      </c>
      <c r="G14" s="668">
        <v>968125900</v>
      </c>
      <c r="H14" s="668">
        <v>916719959.70060003</v>
      </c>
      <c r="I14" s="668">
        <v>6637686315.6560001</v>
      </c>
      <c r="J14" s="668">
        <v>234000033</v>
      </c>
      <c r="K14" s="668">
        <v>472053465</v>
      </c>
      <c r="L14" s="668">
        <v>456014750.64770001</v>
      </c>
      <c r="M14" s="668">
        <v>3305599101.3579998</v>
      </c>
      <c r="N14" s="668">
        <v>1169663</v>
      </c>
      <c r="O14" s="668">
        <v>2599625</v>
      </c>
      <c r="P14" s="668">
        <v>2732499.1899000001</v>
      </c>
      <c r="Q14" s="668">
        <v>20961903.932</v>
      </c>
      <c r="R14" s="668">
        <v>64674730</v>
      </c>
      <c r="S14" s="668">
        <v>122772280</v>
      </c>
      <c r="T14" s="668">
        <v>114239734.42289999</v>
      </c>
      <c r="U14" s="668">
        <v>826309153.12699997</v>
      </c>
      <c r="V14" s="668">
        <v>193750590</v>
      </c>
      <c r="W14" s="668">
        <v>370700530</v>
      </c>
      <c r="X14" s="668">
        <v>343732975.44009995</v>
      </c>
      <c r="Y14" s="668">
        <v>2484816157.2389998</v>
      </c>
      <c r="Z14" s="668">
        <v>52084024</v>
      </c>
      <c r="AA14" s="668">
        <v>163454821</v>
      </c>
      <c r="AB14" s="738">
        <v>220042174.30140001</v>
      </c>
      <c r="AC14" s="738">
        <v>1977465124.178</v>
      </c>
      <c r="AD14" s="668">
        <v>31314954</v>
      </c>
      <c r="AE14" s="668">
        <v>138102615</v>
      </c>
      <c r="AF14" s="668">
        <v>215350003.33899999</v>
      </c>
      <c r="AG14" s="668">
        <v>1434107144.757</v>
      </c>
      <c r="AH14" s="668">
        <v>20300606</v>
      </c>
      <c r="AI14" s="668">
        <v>99346984</v>
      </c>
      <c r="AJ14" s="668">
        <v>131272956.06799999</v>
      </c>
      <c r="AK14" s="668">
        <v>1239712233.8970001</v>
      </c>
      <c r="AL14" s="668">
        <v>485311</v>
      </c>
      <c r="AM14" s="668">
        <v>1528034</v>
      </c>
      <c r="AN14" s="668">
        <v>3050391.3629999999</v>
      </c>
      <c r="AO14" s="668">
        <v>2712344.213</v>
      </c>
    </row>
    <row r="15" spans="1:41" s="283" customFormat="1" ht="20.100000000000001" customHeight="1">
      <c r="A15" s="672" t="s">
        <v>279</v>
      </c>
      <c r="B15" s="668">
        <v>589068463</v>
      </c>
      <c r="C15" s="668">
        <v>1259888792</v>
      </c>
      <c r="D15" s="668">
        <v>1361294815.1557002</v>
      </c>
      <c r="E15" s="668">
        <v>10109390255.664</v>
      </c>
      <c r="F15" s="668">
        <v>508182573</v>
      </c>
      <c r="G15" s="668">
        <v>970079506</v>
      </c>
      <c r="H15" s="668">
        <v>930846907.60469997</v>
      </c>
      <c r="I15" s="668">
        <v>6749755636.0690002</v>
      </c>
      <c r="J15" s="668">
        <v>241721706</v>
      </c>
      <c r="K15" s="668">
        <v>474127596</v>
      </c>
      <c r="L15" s="668">
        <v>463935046.02250004</v>
      </c>
      <c r="M15" s="668">
        <v>3370325323.2659998</v>
      </c>
      <c r="N15" s="668">
        <v>1118125</v>
      </c>
      <c r="O15" s="668">
        <v>2426442</v>
      </c>
      <c r="P15" s="668">
        <v>2594615.247</v>
      </c>
      <c r="Q15" s="668">
        <v>19971193.662999999</v>
      </c>
      <c r="R15" s="668">
        <v>66101000</v>
      </c>
      <c r="S15" s="668">
        <v>122487483</v>
      </c>
      <c r="T15" s="668">
        <v>115756885.10939999</v>
      </c>
      <c r="U15" s="668">
        <v>838037192.43400002</v>
      </c>
      <c r="V15" s="668">
        <v>199241742</v>
      </c>
      <c r="W15" s="668">
        <v>371037985</v>
      </c>
      <c r="X15" s="668">
        <v>348560361.22579998</v>
      </c>
      <c r="Y15" s="668">
        <v>2521421926.7059999</v>
      </c>
      <c r="Z15" s="668">
        <v>48368108</v>
      </c>
      <c r="AA15" s="668">
        <v>150302603</v>
      </c>
      <c r="AB15" s="738">
        <v>208517662.55099997</v>
      </c>
      <c r="AC15" s="738">
        <v>1876681135.901</v>
      </c>
      <c r="AD15" s="668">
        <v>32517782</v>
      </c>
      <c r="AE15" s="668">
        <v>139506683</v>
      </c>
      <c r="AF15" s="668">
        <v>221930245</v>
      </c>
      <c r="AG15" s="668">
        <v>1482953483.694</v>
      </c>
      <c r="AH15" s="668">
        <v>21619314</v>
      </c>
      <c r="AI15" s="668">
        <v>101067147</v>
      </c>
      <c r="AJ15" s="668">
        <v>136148099.57170001</v>
      </c>
      <c r="AK15" s="668">
        <v>1281965966.816</v>
      </c>
      <c r="AL15" s="668">
        <v>503304</v>
      </c>
      <c r="AM15" s="668">
        <v>1561351</v>
      </c>
      <c r="AN15" s="668">
        <v>3148684.5159999998</v>
      </c>
      <c r="AO15" s="668">
        <v>2740967.537</v>
      </c>
    </row>
    <row r="16" spans="1:41" s="283" customFormat="1" ht="20.100000000000001" customHeight="1">
      <c r="A16" s="672" t="s">
        <v>280</v>
      </c>
      <c r="B16" s="668">
        <v>595308509</v>
      </c>
      <c r="C16" s="668">
        <v>1245073450</v>
      </c>
      <c r="D16" s="668">
        <v>1385984161.2193</v>
      </c>
      <c r="E16" s="668">
        <v>10289721557.836</v>
      </c>
      <c r="F16" s="668">
        <v>516837444</v>
      </c>
      <c r="G16" s="668">
        <v>965907070</v>
      </c>
      <c r="H16" s="668">
        <v>953676761.01680005</v>
      </c>
      <c r="I16" s="668">
        <v>6932642900.1999998</v>
      </c>
      <c r="J16" s="668">
        <v>245976659</v>
      </c>
      <c r="K16" s="668">
        <v>472321290</v>
      </c>
      <c r="L16" s="668">
        <v>476643677.84029996</v>
      </c>
      <c r="M16" s="668">
        <v>3473813056.711</v>
      </c>
      <c r="N16" s="668">
        <v>1108589</v>
      </c>
      <c r="O16" s="668">
        <v>2345858</v>
      </c>
      <c r="P16" s="668">
        <v>2600197.2149999999</v>
      </c>
      <c r="Q16" s="668">
        <v>20102484.739</v>
      </c>
      <c r="R16" s="668">
        <v>66661397</v>
      </c>
      <c r="S16" s="668">
        <v>121020374</v>
      </c>
      <c r="T16" s="668">
        <v>117508768.47480002</v>
      </c>
      <c r="U16" s="668">
        <v>852431741.71700001</v>
      </c>
      <c r="V16" s="668">
        <v>203090799</v>
      </c>
      <c r="W16" s="668">
        <v>370219548</v>
      </c>
      <c r="X16" s="668">
        <v>356924117.48669994</v>
      </c>
      <c r="Y16" s="668">
        <v>2586295617.033</v>
      </c>
      <c r="Z16" s="668">
        <v>45157869</v>
      </c>
      <c r="AA16" s="668">
        <v>139352245</v>
      </c>
      <c r="AB16" s="738">
        <v>201720853.4858</v>
      </c>
      <c r="AC16" s="738">
        <v>1818389200.8629999</v>
      </c>
      <c r="AD16" s="668">
        <v>33313196</v>
      </c>
      <c r="AE16" s="668">
        <v>139814135</v>
      </c>
      <c r="AF16" s="668">
        <v>230586546.71669999</v>
      </c>
      <c r="AG16" s="668">
        <v>1538689456.773</v>
      </c>
      <c r="AH16" s="668">
        <v>22661045</v>
      </c>
      <c r="AI16" s="668">
        <v>102048546</v>
      </c>
      <c r="AJ16" s="668">
        <v>141811854.08259997</v>
      </c>
      <c r="AK16" s="668">
        <v>1332053623.813</v>
      </c>
      <c r="AL16" s="668">
        <v>489151</v>
      </c>
      <c r="AM16" s="668">
        <v>1526121</v>
      </c>
      <c r="AN16" s="668">
        <v>3291947.9270000001</v>
      </c>
      <c r="AO16" s="668">
        <v>2537122.6230000001</v>
      </c>
    </row>
    <row r="17" spans="1:41" ht="20.100000000000001" customHeight="1">
      <c r="A17" s="672" t="s">
        <v>380</v>
      </c>
      <c r="B17" s="668">
        <v>604447955</v>
      </c>
      <c r="C17" s="668">
        <v>1233098073</v>
      </c>
      <c r="D17" s="668">
        <v>1371457660.7859998</v>
      </c>
      <c r="E17" s="668">
        <v>10226815354.382</v>
      </c>
      <c r="F17" s="668">
        <v>527618520</v>
      </c>
      <c r="G17" s="668">
        <v>968377874</v>
      </c>
      <c r="H17" s="668">
        <v>961028978.59949994</v>
      </c>
      <c r="I17" s="668">
        <v>6992888771.71</v>
      </c>
      <c r="J17" s="668">
        <v>251184098</v>
      </c>
      <c r="K17" s="668">
        <v>473293856</v>
      </c>
      <c r="L17" s="668">
        <v>480864717.2471</v>
      </c>
      <c r="M17" s="668">
        <v>3509483634.3189998</v>
      </c>
      <c r="N17" s="668">
        <v>1087855</v>
      </c>
      <c r="O17" s="668">
        <v>2255974</v>
      </c>
      <c r="P17" s="668">
        <v>2522131.3127999995</v>
      </c>
      <c r="Q17" s="668">
        <v>19402514.199999999</v>
      </c>
      <c r="R17" s="668">
        <v>66857835</v>
      </c>
      <c r="S17" s="668">
        <v>119369466</v>
      </c>
      <c r="T17" s="668">
        <v>116254219.73959997</v>
      </c>
      <c r="U17" s="668">
        <v>843335631.49199998</v>
      </c>
      <c r="V17" s="668">
        <v>208488732</v>
      </c>
      <c r="W17" s="668">
        <v>373458578</v>
      </c>
      <c r="X17" s="668">
        <v>361387910.30000001</v>
      </c>
      <c r="Y17" s="668">
        <v>2620666991.6989999</v>
      </c>
      <c r="Z17" s="668">
        <v>42099845</v>
      </c>
      <c r="AA17" s="668">
        <v>127796935</v>
      </c>
      <c r="AB17" s="738">
        <v>187584795.44189999</v>
      </c>
      <c r="AC17" s="738">
        <v>1683372640.721</v>
      </c>
      <c r="AD17" s="668">
        <v>34729590</v>
      </c>
      <c r="AE17" s="668">
        <v>136923264</v>
      </c>
      <c r="AF17" s="668">
        <v>222843886.7446</v>
      </c>
      <c r="AG17" s="668">
        <v>1550553941.951</v>
      </c>
      <c r="AH17" s="668">
        <v>21885369</v>
      </c>
      <c r="AI17" s="668">
        <v>95956461</v>
      </c>
      <c r="AJ17" s="668">
        <v>135585313.51890001</v>
      </c>
      <c r="AK17" s="668">
        <v>1331802755.9749999</v>
      </c>
      <c r="AL17" s="668">
        <v>3184268</v>
      </c>
      <c r="AM17" s="668">
        <v>7182396</v>
      </c>
      <c r="AN17" s="668">
        <v>9077730.2171</v>
      </c>
      <c r="AO17" s="668">
        <v>11954028.948999999</v>
      </c>
    </row>
    <row r="18" spans="1:41" s="667" customFormat="1" ht="20.100000000000001" customHeight="1">
      <c r="A18" s="672" t="s">
        <v>410</v>
      </c>
      <c r="B18" s="668">
        <v>610337217</v>
      </c>
      <c r="C18" s="668">
        <v>1223199145</v>
      </c>
      <c r="D18" s="668">
        <v>1407257727.5746</v>
      </c>
      <c r="E18" s="668">
        <v>10593255381.412001</v>
      </c>
      <c r="F18" s="668">
        <v>533194531</v>
      </c>
      <c r="G18" s="668">
        <v>962794701</v>
      </c>
      <c r="H18" s="668">
        <v>990431764.26720011</v>
      </c>
      <c r="I18" s="668">
        <v>7344213195.7010002</v>
      </c>
      <c r="J18" s="668">
        <v>254143901</v>
      </c>
      <c r="K18" s="668">
        <v>471181664</v>
      </c>
      <c r="L18" s="668">
        <v>497248748.06899995</v>
      </c>
      <c r="M18" s="668">
        <v>3715743563.632</v>
      </c>
      <c r="N18" s="668">
        <v>1062876</v>
      </c>
      <c r="O18" s="668">
        <v>2172275</v>
      </c>
      <c r="P18" s="668">
        <v>2582271.8514999999</v>
      </c>
      <c r="Q18" s="668">
        <v>20205180.193999998</v>
      </c>
      <c r="R18" s="668">
        <v>66301429</v>
      </c>
      <c r="S18" s="668">
        <v>116460818</v>
      </c>
      <c r="T18" s="668">
        <v>117174241.79330002</v>
      </c>
      <c r="U18" s="668">
        <v>861247923.41900003</v>
      </c>
      <c r="V18" s="668">
        <v>211686325</v>
      </c>
      <c r="W18" s="668">
        <v>372979944</v>
      </c>
      <c r="X18" s="668">
        <v>373426502.5534001</v>
      </c>
      <c r="Y18" s="668">
        <v>2747016528.4559999</v>
      </c>
      <c r="Z18" s="668">
        <v>39580113</v>
      </c>
      <c r="AA18" s="668">
        <v>118840007</v>
      </c>
      <c r="AB18" s="738">
        <v>182420833.46779999</v>
      </c>
      <c r="AC18" s="738">
        <v>1631184372.6440001</v>
      </c>
      <c r="AD18" s="668">
        <v>37562573</v>
      </c>
      <c r="AE18" s="668">
        <v>141564437</v>
      </c>
      <c r="AF18" s="668">
        <v>234405129.8396</v>
      </c>
      <c r="AG18" s="668">
        <v>1617857813.0669999</v>
      </c>
      <c r="AH18" s="668">
        <v>22326581</v>
      </c>
      <c r="AI18" s="668">
        <v>94113373</v>
      </c>
      <c r="AJ18" s="668">
        <v>132188389.67460001</v>
      </c>
      <c r="AK18" s="668">
        <v>1298503478.346</v>
      </c>
      <c r="AL18" s="668">
        <v>5085918</v>
      </c>
      <c r="AM18" s="668">
        <v>10740660</v>
      </c>
      <c r="AN18" s="668">
        <v>12652763.271</v>
      </c>
      <c r="AO18" s="668">
        <v>17886456.375</v>
      </c>
    </row>
    <row r="19" spans="1:41" ht="20.100000000000001" customHeight="1">
      <c r="A19" s="672" t="s">
        <v>460</v>
      </c>
      <c r="B19" s="668">
        <v>583060347</v>
      </c>
      <c r="C19" s="668">
        <v>1107479449</v>
      </c>
      <c r="D19" s="668">
        <v>1271066667.5474999</v>
      </c>
      <c r="E19" s="668">
        <v>9314597079.8530006</v>
      </c>
      <c r="F19" s="668">
        <v>537524468</v>
      </c>
      <c r="G19" s="668">
        <v>954363951</v>
      </c>
      <c r="H19" s="668">
        <v>1015562509.779</v>
      </c>
      <c r="I19" s="668">
        <v>7597213206.8559999</v>
      </c>
      <c r="J19" s="668">
        <v>255387027</v>
      </c>
      <c r="K19" s="668">
        <v>465391337</v>
      </c>
      <c r="L19" s="668">
        <v>509076639.61429995</v>
      </c>
      <c r="M19" s="668">
        <v>3834364408.1999998</v>
      </c>
      <c r="N19" s="668">
        <v>1041761</v>
      </c>
      <c r="O19" s="668">
        <v>2103647</v>
      </c>
      <c r="P19" s="668">
        <v>2587561.0107999998</v>
      </c>
      <c r="Q19" s="668">
        <v>20340970.719999999</v>
      </c>
      <c r="R19" s="668">
        <v>66241783</v>
      </c>
      <c r="S19" s="668">
        <v>114488718</v>
      </c>
      <c r="T19" s="668">
        <v>119092452.50380002</v>
      </c>
      <c r="U19" s="668">
        <v>884116116.551</v>
      </c>
      <c r="V19" s="668">
        <v>214853897</v>
      </c>
      <c r="W19" s="668">
        <v>372380249</v>
      </c>
      <c r="X19" s="668">
        <v>384805856.65010005</v>
      </c>
      <c r="Y19" s="668">
        <v>2858391711.3850002</v>
      </c>
      <c r="Z19" s="668">
        <v>92269</v>
      </c>
      <c r="AA19" s="668">
        <v>435171</v>
      </c>
      <c r="AB19" s="738">
        <v>1079007.8493000001</v>
      </c>
      <c r="AC19" s="738">
        <v>9887490.9869999997</v>
      </c>
      <c r="AD19" s="668">
        <v>45443610</v>
      </c>
      <c r="AE19" s="668">
        <v>152680327</v>
      </c>
      <c r="AF19" s="668">
        <v>254425149.91919997</v>
      </c>
      <c r="AG19" s="668">
        <v>1707496382.01</v>
      </c>
      <c r="AH19" s="668">
        <v>23031328</v>
      </c>
      <c r="AI19" s="668">
        <v>93860366</v>
      </c>
      <c r="AJ19" s="668">
        <v>136097494.0995</v>
      </c>
      <c r="AK19" s="668">
        <v>1343604404.931</v>
      </c>
      <c r="AL19" s="668">
        <v>12144430</v>
      </c>
      <c r="AM19" s="668">
        <v>24088577</v>
      </c>
      <c r="AN19" s="668">
        <v>26571509.319400001</v>
      </c>
      <c r="AO19" s="668">
        <v>38669844.344999999</v>
      </c>
    </row>
    <row r="20" spans="1:41" ht="20.100000000000001" customHeight="1">
      <c r="A20" s="672" t="s">
        <v>470</v>
      </c>
      <c r="B20" s="670">
        <v>598509792</v>
      </c>
      <c r="C20" s="670">
        <v>1115421766</v>
      </c>
      <c r="D20" s="670">
        <v>1324769650.0091002</v>
      </c>
      <c r="E20" s="670">
        <v>9644554571.9090004</v>
      </c>
      <c r="F20" s="670">
        <v>537069116</v>
      </c>
      <c r="G20" s="670">
        <v>936026604</v>
      </c>
      <c r="H20" s="670">
        <v>1033437255.4368</v>
      </c>
      <c r="I20" s="670">
        <v>7761791364.184</v>
      </c>
      <c r="J20" s="670">
        <v>255104280</v>
      </c>
      <c r="K20" s="670">
        <v>456013650</v>
      </c>
      <c r="L20" s="670">
        <v>518096555.36739999</v>
      </c>
      <c r="M20" s="670">
        <v>3918229733.198</v>
      </c>
      <c r="N20" s="670">
        <v>1020868</v>
      </c>
      <c r="O20" s="670">
        <v>2023281</v>
      </c>
      <c r="P20" s="670">
        <v>2561691.4046</v>
      </c>
      <c r="Q20" s="670">
        <v>20147846.509</v>
      </c>
      <c r="R20" s="670">
        <v>66651195</v>
      </c>
      <c r="S20" s="670">
        <v>112997877</v>
      </c>
      <c r="T20" s="670">
        <v>121491037.53919999</v>
      </c>
      <c r="U20" s="670">
        <v>904775861.03699994</v>
      </c>
      <c r="V20" s="670">
        <v>214292773</v>
      </c>
      <c r="W20" s="670">
        <v>364991796</v>
      </c>
      <c r="X20" s="670">
        <v>391287971.12560004</v>
      </c>
      <c r="Y20" s="670">
        <v>2918637923.4400001</v>
      </c>
      <c r="Z20" s="670">
        <v>6233</v>
      </c>
      <c r="AA20" s="670">
        <v>31281</v>
      </c>
      <c r="AB20" s="739">
        <v>58425.287100000001</v>
      </c>
      <c r="AC20" s="739">
        <v>553826.72699999996</v>
      </c>
      <c r="AD20" s="670">
        <v>61434443</v>
      </c>
      <c r="AE20" s="670">
        <v>179363881</v>
      </c>
      <c r="AF20" s="670">
        <v>291273969.2852</v>
      </c>
      <c r="AG20" s="670">
        <v>1882209380.9979999</v>
      </c>
      <c r="AH20" s="670">
        <v>24991932</v>
      </c>
      <c r="AI20" s="670">
        <v>97411562</v>
      </c>
      <c r="AJ20" s="670">
        <v>146729471.83359998</v>
      </c>
      <c r="AK20" s="670">
        <v>1448473396.602</v>
      </c>
      <c r="AL20" s="670">
        <v>25652089</v>
      </c>
      <c r="AM20" s="670">
        <v>46372498</v>
      </c>
      <c r="AN20" s="670">
        <v>47282566.17090001</v>
      </c>
      <c r="AO20" s="670">
        <v>81182870.276999995</v>
      </c>
    </row>
    <row r="21" spans="1:41" ht="20.100000000000001" customHeight="1">
      <c r="A21" s="294" t="s">
        <v>468</v>
      </c>
      <c r="B21" s="670">
        <v>609189309</v>
      </c>
      <c r="C21" s="670">
        <v>1130956415</v>
      </c>
      <c r="D21" s="670">
        <v>1387720450.4059002</v>
      </c>
      <c r="E21" s="670">
        <v>10089491344.577</v>
      </c>
      <c r="F21" s="670">
        <v>540436712</v>
      </c>
      <c r="G21" s="670">
        <v>936498413</v>
      </c>
      <c r="H21" s="670">
        <v>1064949825.3025001</v>
      </c>
      <c r="I21" s="670">
        <v>8046397517.5649996</v>
      </c>
      <c r="J21" s="670">
        <v>257055110</v>
      </c>
      <c r="K21" s="670">
        <v>456736622</v>
      </c>
      <c r="L21" s="670">
        <v>534798805.4346</v>
      </c>
      <c r="M21" s="670">
        <v>4069183117.3580003</v>
      </c>
      <c r="N21" s="670">
        <v>974822</v>
      </c>
      <c r="O21" s="670">
        <v>1878003</v>
      </c>
      <c r="P21" s="670">
        <v>2422265.6914000004</v>
      </c>
      <c r="Q21" s="670">
        <v>18906700.802999999</v>
      </c>
      <c r="R21" s="670">
        <v>68097284</v>
      </c>
      <c r="S21" s="670">
        <v>114964111</v>
      </c>
      <c r="T21" s="670">
        <v>127040205.8644</v>
      </c>
      <c r="U21" s="670">
        <v>951664108.15700006</v>
      </c>
      <c r="V21" s="670">
        <v>214309496</v>
      </c>
      <c r="W21" s="670">
        <v>362919677</v>
      </c>
      <c r="X21" s="670">
        <v>400688548.31209999</v>
      </c>
      <c r="Y21" s="670">
        <v>3006643591.2469997</v>
      </c>
      <c r="Z21" s="670">
        <v>769</v>
      </c>
      <c r="AA21" s="670">
        <v>5120</v>
      </c>
      <c r="AB21" s="739">
        <v>6625.3329999999987</v>
      </c>
      <c r="AC21" s="739">
        <v>55929.273999999998</v>
      </c>
      <c r="AD21" s="670">
        <v>68751828</v>
      </c>
      <c r="AE21" s="670">
        <v>194452882</v>
      </c>
      <c r="AF21" s="670">
        <v>322763999.77039999</v>
      </c>
      <c r="AG21" s="670">
        <v>2043037897.7380002</v>
      </c>
      <c r="AH21" s="670">
        <v>25850404</v>
      </c>
      <c r="AI21" s="670">
        <v>100650631</v>
      </c>
      <c r="AJ21" s="670">
        <v>157739379.7236</v>
      </c>
      <c r="AK21" s="670">
        <v>1557120834.7119999</v>
      </c>
      <c r="AL21" s="670">
        <v>31494589</v>
      </c>
      <c r="AM21" s="670">
        <v>56694048</v>
      </c>
      <c r="AN21" s="670">
        <v>58014379.645599999</v>
      </c>
      <c r="AO21" s="670">
        <v>100564251.25399999</v>
      </c>
    </row>
    <row r="22" spans="1:41" ht="20.100000000000001" customHeight="1">
      <c r="A22" s="294" t="s">
        <v>323</v>
      </c>
      <c r="B22" s="670">
        <v>622441646</v>
      </c>
      <c r="C22" s="670">
        <v>1136478528</v>
      </c>
      <c r="D22" s="670">
        <v>1434187971.5722997</v>
      </c>
      <c r="E22" s="670">
        <v>10407072512.223</v>
      </c>
      <c r="F22" s="670">
        <v>546131359</v>
      </c>
      <c r="G22" s="670">
        <v>931633070</v>
      </c>
      <c r="H22" s="670">
        <v>1087260420.4872999</v>
      </c>
      <c r="I22" s="670">
        <v>8241540170.6829987</v>
      </c>
      <c r="J22" s="670">
        <v>259946957</v>
      </c>
      <c r="K22" s="670">
        <v>454115519</v>
      </c>
      <c r="L22" s="670">
        <v>545666318.0467</v>
      </c>
      <c r="M22" s="670">
        <v>4166079631.1940002</v>
      </c>
      <c r="N22" s="670">
        <v>952769</v>
      </c>
      <c r="O22" s="670">
        <v>1795616</v>
      </c>
      <c r="P22" s="670">
        <v>2423239.2382</v>
      </c>
      <c r="Q22" s="670">
        <v>19189435.088000003</v>
      </c>
      <c r="R22" s="670">
        <v>69311385</v>
      </c>
      <c r="S22" s="670">
        <v>115294940</v>
      </c>
      <c r="T22" s="670">
        <v>130566073.94579999</v>
      </c>
      <c r="U22" s="670">
        <v>981329910.19299972</v>
      </c>
      <c r="V22" s="670">
        <v>215920248</v>
      </c>
      <c r="W22" s="670">
        <v>360426995</v>
      </c>
      <c r="X22" s="670">
        <v>408604789.25660002</v>
      </c>
      <c r="Y22" s="670">
        <v>3074941194.2080002</v>
      </c>
      <c r="Z22" s="733">
        <v>27</v>
      </c>
      <c r="AA22" s="733">
        <v>98</v>
      </c>
      <c r="AB22" s="739">
        <v>-1601.0738000000003</v>
      </c>
      <c r="AC22" s="739">
        <v>-15227.485999999999</v>
      </c>
      <c r="AD22" s="670">
        <v>76310260</v>
      </c>
      <c r="AE22" s="670">
        <v>204845360</v>
      </c>
      <c r="AF22" s="670">
        <v>346929152.15880001</v>
      </c>
      <c r="AG22" s="670">
        <v>2165547569.026</v>
      </c>
      <c r="AH22" s="670">
        <v>27385427</v>
      </c>
      <c r="AI22" s="670">
        <v>102116635</v>
      </c>
      <c r="AJ22" s="670">
        <v>165270138.05930001</v>
      </c>
      <c r="AK22" s="670">
        <v>1631290437.2289999</v>
      </c>
      <c r="AL22" s="670">
        <v>36888988</v>
      </c>
      <c r="AM22" s="670">
        <v>64677010</v>
      </c>
      <c r="AN22" s="670">
        <v>67319479.826399997</v>
      </c>
      <c r="AO22" s="670">
        <v>117099844.48800002</v>
      </c>
    </row>
    <row r="23" spans="1:41" ht="20.100000000000001" customHeight="1">
      <c r="A23" s="294" t="s">
        <v>83</v>
      </c>
      <c r="B23" s="670">
        <v>637005346</v>
      </c>
      <c r="C23" s="670">
        <v>1137577298</v>
      </c>
      <c r="D23" s="670">
        <v>1468120627.6638</v>
      </c>
      <c r="E23" s="670">
        <v>10624999094.909998</v>
      </c>
      <c r="F23" s="670">
        <v>550884473</v>
      </c>
      <c r="G23" s="670">
        <v>920692050</v>
      </c>
      <c r="H23" s="670">
        <v>1100856614.9240003</v>
      </c>
      <c r="I23" s="670">
        <v>8384555997.1900005</v>
      </c>
      <c r="J23" s="670">
        <v>262909832</v>
      </c>
      <c r="K23" s="670">
        <v>449722350</v>
      </c>
      <c r="L23" s="670">
        <v>554392202.85339999</v>
      </c>
      <c r="M23" s="670">
        <v>4255523106.1300001</v>
      </c>
      <c r="N23" s="670">
        <v>942683</v>
      </c>
      <c r="O23" s="670">
        <v>1736027</v>
      </c>
      <c r="P23" s="670">
        <v>2407762.6290000002</v>
      </c>
      <c r="Q23" s="670">
        <v>19035942.447000001</v>
      </c>
      <c r="R23" s="670">
        <v>68938838</v>
      </c>
      <c r="S23" s="670">
        <v>112370194</v>
      </c>
      <c r="T23" s="670">
        <v>129989693.25060001</v>
      </c>
      <c r="U23" s="670">
        <v>981412167.76899993</v>
      </c>
      <c r="V23" s="670">
        <v>218093120</v>
      </c>
      <c r="W23" s="670">
        <v>356863479</v>
      </c>
      <c r="X23" s="670">
        <v>414066956.19099998</v>
      </c>
      <c r="Y23" s="670">
        <v>3128584780.8439999</v>
      </c>
      <c r="Z23" s="733">
        <v>1</v>
      </c>
      <c r="AA23" s="733">
        <v>1</v>
      </c>
      <c r="AB23" s="739">
        <v>-1852.2529999999999</v>
      </c>
      <c r="AC23" s="739">
        <v>-17497.843999999997</v>
      </c>
      <c r="AD23" s="670">
        <v>86120872</v>
      </c>
      <c r="AE23" s="670">
        <v>216885247</v>
      </c>
      <c r="AF23" s="670">
        <v>367265864.9928</v>
      </c>
      <c r="AG23" s="670">
        <v>2240460595.5640001</v>
      </c>
      <c r="AH23" s="670">
        <v>28345966</v>
      </c>
      <c r="AI23" s="670">
        <v>101228251</v>
      </c>
      <c r="AJ23" s="670">
        <v>168560684.4998</v>
      </c>
      <c r="AK23" s="670">
        <v>1663997039.3999996</v>
      </c>
      <c r="AL23" s="670">
        <v>45155421</v>
      </c>
      <c r="AM23" s="670">
        <v>76830467</v>
      </c>
      <c r="AN23" s="670">
        <v>79025273.830799997</v>
      </c>
      <c r="AO23" s="670">
        <v>139500695.70100001</v>
      </c>
    </row>
    <row r="24" spans="1:41" ht="20.100000000000001" customHeight="1">
      <c r="A24" s="294" t="s">
        <v>81</v>
      </c>
      <c r="B24" s="670">
        <v>643336263</v>
      </c>
      <c r="C24" s="670">
        <v>1132203002</v>
      </c>
      <c r="D24" s="670">
        <v>1502977349.1122003</v>
      </c>
      <c r="E24" s="670">
        <v>10847786322.716999</v>
      </c>
      <c r="F24" s="670">
        <v>551643579</v>
      </c>
      <c r="G24" s="670">
        <v>909887710</v>
      </c>
      <c r="H24" s="670">
        <v>1119429345.1433001</v>
      </c>
      <c r="I24" s="670">
        <v>8538121327.2379999</v>
      </c>
      <c r="J24" s="670">
        <v>266206028</v>
      </c>
      <c r="K24" s="670">
        <v>449215108</v>
      </c>
      <c r="L24" s="670">
        <v>570479805.67119992</v>
      </c>
      <c r="M24" s="670">
        <v>4383526694.3459997</v>
      </c>
      <c r="N24" s="670">
        <v>921699</v>
      </c>
      <c r="O24" s="670">
        <v>1662413</v>
      </c>
      <c r="P24" s="670">
        <v>2374089.8752000001</v>
      </c>
      <c r="Q24" s="670">
        <v>18621402.443999998</v>
      </c>
      <c r="R24" s="670">
        <v>67967742</v>
      </c>
      <c r="S24" s="670">
        <v>109394249</v>
      </c>
      <c r="T24" s="670">
        <v>129783237.43830001</v>
      </c>
      <c r="U24" s="670">
        <v>982242120.99699998</v>
      </c>
      <c r="V24" s="670">
        <v>216548110</v>
      </c>
      <c r="W24" s="670">
        <v>349615940</v>
      </c>
      <c r="X24" s="670">
        <v>416792212.15860003</v>
      </c>
      <c r="Y24" s="670">
        <v>3153731109.4510002</v>
      </c>
      <c r="Z24" s="733">
        <v>-96</v>
      </c>
      <c r="AA24" s="733">
        <v>-452</v>
      </c>
      <c r="AB24" s="733">
        <v>-836.01199999999994</v>
      </c>
      <c r="AC24" s="733">
        <v>-9444.4519999999993</v>
      </c>
      <c r="AD24" s="670">
        <v>91692780</v>
      </c>
      <c r="AE24" s="670">
        <v>222315744</v>
      </c>
      <c r="AF24" s="670">
        <v>383548839.98089999</v>
      </c>
      <c r="AG24" s="670">
        <v>2309674439.9310002</v>
      </c>
      <c r="AH24" s="670">
        <v>28851776</v>
      </c>
      <c r="AI24" s="670">
        <v>100055375</v>
      </c>
      <c r="AJ24" s="670">
        <v>171805285.07639995</v>
      </c>
      <c r="AK24" s="670">
        <v>1695751312.9579999</v>
      </c>
      <c r="AL24" s="670">
        <v>49681401</v>
      </c>
      <c r="AM24" s="670">
        <v>82615691</v>
      </c>
      <c r="AN24" s="670">
        <v>85762657.050300002</v>
      </c>
      <c r="AO24" s="670">
        <v>153129693.148</v>
      </c>
    </row>
    <row r="25" spans="1:41" ht="20.100000000000001" customHeight="1">
      <c r="A25" s="294" t="s">
        <v>82</v>
      </c>
      <c r="B25" s="670">
        <v>656942033</v>
      </c>
      <c r="C25" s="670">
        <v>1141940866</v>
      </c>
      <c r="D25" s="670">
        <v>1547155113.983</v>
      </c>
      <c r="E25" s="670">
        <v>11148112912.152</v>
      </c>
      <c r="F25" s="670">
        <v>560896644</v>
      </c>
      <c r="G25" s="670">
        <v>915434485</v>
      </c>
      <c r="H25" s="670">
        <v>1149699207.434</v>
      </c>
      <c r="I25" s="670">
        <v>8786209006.5839996</v>
      </c>
      <c r="J25" s="670">
        <v>273272997</v>
      </c>
      <c r="K25" s="670">
        <v>455920319</v>
      </c>
      <c r="L25" s="670">
        <v>591630137.19510007</v>
      </c>
      <c r="M25" s="670">
        <v>4556680015.4180002</v>
      </c>
      <c r="N25" s="670">
        <v>910909</v>
      </c>
      <c r="O25" s="670">
        <v>1616595</v>
      </c>
      <c r="P25" s="670">
        <v>2355451.9181999997</v>
      </c>
      <c r="Q25" s="670">
        <v>18487676.923</v>
      </c>
      <c r="R25" s="670">
        <v>68053960</v>
      </c>
      <c r="S25" s="670">
        <v>108362579</v>
      </c>
      <c r="T25" s="670">
        <v>131007353.6962</v>
      </c>
      <c r="U25" s="670">
        <v>992583055.63199997</v>
      </c>
      <c r="V25" s="670">
        <v>218658778</v>
      </c>
      <c r="W25" s="670">
        <v>349534992</v>
      </c>
      <c r="X25" s="670">
        <v>424706264.62449992</v>
      </c>
      <c r="Y25" s="670">
        <v>3218458258.6110001</v>
      </c>
      <c r="Z25" s="733">
        <v>-33</v>
      </c>
      <c r="AA25" s="733">
        <v>-104</v>
      </c>
      <c r="AB25" s="739">
        <v>-94.557000000000002</v>
      </c>
      <c r="AC25" s="739">
        <v>-1040.472</v>
      </c>
      <c r="AD25" s="670">
        <v>96045422</v>
      </c>
      <c r="AE25" s="670">
        <v>226506485</v>
      </c>
      <c r="AF25" s="670">
        <v>397456001.10600001</v>
      </c>
      <c r="AG25" s="670">
        <v>2361904946.04</v>
      </c>
      <c r="AH25" s="670">
        <v>29302772</v>
      </c>
      <c r="AI25" s="670">
        <v>99110122</v>
      </c>
      <c r="AJ25" s="670">
        <v>174162984.4686</v>
      </c>
      <c r="AK25" s="670">
        <v>1719349121.079</v>
      </c>
      <c r="AL25" s="670">
        <v>52647530</v>
      </c>
      <c r="AM25" s="670">
        <v>86337981</v>
      </c>
      <c r="AN25" s="670">
        <v>91334898.032400027</v>
      </c>
      <c r="AO25" s="670">
        <v>164375655.07100001</v>
      </c>
    </row>
    <row r="26" spans="1:41" ht="20.100000000000001" customHeight="1">
      <c r="A26" s="672" t="s">
        <v>687</v>
      </c>
      <c r="B26" s="670">
        <v>681633346</v>
      </c>
      <c r="C26" s="670">
        <v>1168304633</v>
      </c>
      <c r="D26" s="670">
        <v>1639547492.7423</v>
      </c>
      <c r="E26" s="670">
        <v>11722769113.511999</v>
      </c>
      <c r="F26" s="670">
        <v>577606116</v>
      </c>
      <c r="G26" s="670">
        <v>931791479</v>
      </c>
      <c r="H26" s="670">
        <v>1206283083.9408</v>
      </c>
      <c r="I26" s="670">
        <v>9266280788.7000008</v>
      </c>
      <c r="J26" s="670">
        <v>284879006</v>
      </c>
      <c r="K26" s="670">
        <v>469524249</v>
      </c>
      <c r="L26" s="670">
        <v>630507751.96030009</v>
      </c>
      <c r="M26" s="670">
        <v>4888346543.2200003</v>
      </c>
      <c r="N26" s="670">
        <v>913506</v>
      </c>
      <c r="O26" s="670">
        <v>1601605</v>
      </c>
      <c r="P26" s="670">
        <v>2400512.4378000004</v>
      </c>
      <c r="Q26" s="670">
        <v>18887929.681000002</v>
      </c>
      <c r="R26" s="670">
        <v>68921882</v>
      </c>
      <c r="S26" s="670">
        <v>108523765</v>
      </c>
      <c r="T26" s="670">
        <v>133940106.7138</v>
      </c>
      <c r="U26" s="670">
        <v>1016901140.853</v>
      </c>
      <c r="V26" s="670">
        <v>222891722</v>
      </c>
      <c r="W26" s="670">
        <v>352141860</v>
      </c>
      <c r="X26" s="670">
        <v>439434712.82890004</v>
      </c>
      <c r="Y26" s="670">
        <v>3342145174.9460001</v>
      </c>
      <c r="Z26" s="733">
        <v>-29</v>
      </c>
      <c r="AA26" s="733">
        <v>-231</v>
      </c>
      <c r="AB26" s="739">
        <v>-533.63400000000001</v>
      </c>
      <c r="AC26" s="739">
        <v>-4994.8940000000002</v>
      </c>
      <c r="AD26" s="670">
        <v>104027259</v>
      </c>
      <c r="AE26" s="670">
        <v>236513385</v>
      </c>
      <c r="AF26" s="670">
        <v>433264942.43550003</v>
      </c>
      <c r="AG26" s="670">
        <v>2456493319.7059999</v>
      </c>
      <c r="AH26" s="670">
        <v>29628386</v>
      </c>
      <c r="AI26" s="670">
        <v>97759640</v>
      </c>
      <c r="AJ26" s="670">
        <v>179232232.51520002</v>
      </c>
      <c r="AK26" s="670">
        <v>1769577291.306</v>
      </c>
      <c r="AL26" s="670">
        <v>58466781</v>
      </c>
      <c r="AM26" s="670">
        <v>95014314</v>
      </c>
      <c r="AN26" s="670">
        <v>103497638.66860001</v>
      </c>
      <c r="AO26" s="670">
        <v>184341984.08399999</v>
      </c>
    </row>
    <row r="27" spans="1:41" ht="20.100000000000001" customHeight="1">
      <c r="A27" s="672" t="s">
        <v>697</v>
      </c>
      <c r="B27" s="670">
        <v>706613540</v>
      </c>
      <c r="C27" s="670">
        <v>1193999973</v>
      </c>
      <c r="D27" s="670">
        <v>1675192786.7343998</v>
      </c>
      <c r="E27" s="670">
        <v>11865645888.459</v>
      </c>
      <c r="F27" s="670">
        <v>589465655</v>
      </c>
      <c r="G27" s="670">
        <v>938951842</v>
      </c>
      <c r="H27" s="670">
        <v>1221714375.8380001</v>
      </c>
      <c r="I27" s="670">
        <v>9385078047.8180008</v>
      </c>
      <c r="J27" s="670">
        <v>293814071</v>
      </c>
      <c r="K27" s="670">
        <v>477983362</v>
      </c>
      <c r="L27" s="670">
        <v>645343942.03480005</v>
      </c>
      <c r="M27" s="670">
        <v>5003652459.9720001</v>
      </c>
      <c r="N27" s="670">
        <v>911856</v>
      </c>
      <c r="O27" s="670">
        <v>1583774</v>
      </c>
      <c r="P27" s="670">
        <v>2433134.1134000001</v>
      </c>
      <c r="Q27" s="670">
        <v>19239091.855</v>
      </c>
      <c r="R27" s="670">
        <v>68802281</v>
      </c>
      <c r="S27" s="670">
        <v>106943980</v>
      </c>
      <c r="T27" s="670">
        <v>131992242.0755</v>
      </c>
      <c r="U27" s="670">
        <v>1001478367.625</v>
      </c>
      <c r="V27" s="670">
        <v>225937447</v>
      </c>
      <c r="W27" s="670">
        <v>352440726</v>
      </c>
      <c r="X27" s="670">
        <v>441945057.61430001</v>
      </c>
      <c r="Y27" s="670">
        <v>3360708128.3660002</v>
      </c>
      <c r="Z27" s="733">
        <v>-22</v>
      </c>
      <c r="AA27" s="733">
        <v>-82</v>
      </c>
      <c r="AB27" s="739">
        <v>-94.597999999999999</v>
      </c>
      <c r="AC27" s="739">
        <v>-843.529</v>
      </c>
      <c r="AD27" s="670">
        <v>117147907</v>
      </c>
      <c r="AE27" s="670">
        <v>255048213</v>
      </c>
      <c r="AF27" s="670">
        <v>453478505.49440002</v>
      </c>
      <c r="AG27" s="670">
        <v>2480568684.1700001</v>
      </c>
      <c r="AH27" s="670">
        <v>29721854</v>
      </c>
      <c r="AI27" s="670">
        <v>96242124</v>
      </c>
      <c r="AJ27" s="670">
        <v>176388072.75570002</v>
      </c>
      <c r="AK27" s="670">
        <v>1741436959.937</v>
      </c>
      <c r="AL27" s="670">
        <v>70635540</v>
      </c>
      <c r="AM27" s="670">
        <v>113510011</v>
      </c>
      <c r="AN27" s="670">
        <v>124644781.89669999</v>
      </c>
      <c r="AO27" s="670">
        <v>223270907.37400001</v>
      </c>
    </row>
    <row r="28" spans="1:41" ht="20.100000000000001" customHeight="1">
      <c r="A28" s="672" t="s">
        <v>702</v>
      </c>
      <c r="B28" s="670">
        <v>728123750</v>
      </c>
      <c r="C28" s="670">
        <v>1215338249</v>
      </c>
      <c r="D28" s="670">
        <v>1737508378.1248999</v>
      </c>
      <c r="E28" s="670">
        <v>12298080851.684999</v>
      </c>
      <c r="F28" s="670">
        <v>606376258</v>
      </c>
      <c r="G28" s="670">
        <v>955385522</v>
      </c>
      <c r="H28" s="670">
        <v>1269471423.9836001</v>
      </c>
      <c r="I28" s="670">
        <v>9757322473.3080006</v>
      </c>
      <c r="J28" s="670">
        <v>305318449</v>
      </c>
      <c r="K28" s="670">
        <v>491188986</v>
      </c>
      <c r="L28" s="670">
        <v>678103756.58500004</v>
      </c>
      <c r="M28" s="670">
        <v>5260967009.2650003</v>
      </c>
      <c r="N28" s="670">
        <v>908271</v>
      </c>
      <c r="O28" s="670">
        <v>1555530</v>
      </c>
      <c r="P28" s="670">
        <v>2424755.7908999999</v>
      </c>
      <c r="Q28" s="670">
        <v>19134713.138999999</v>
      </c>
      <c r="R28" s="670">
        <v>69124502</v>
      </c>
      <c r="S28" s="670">
        <v>106259991</v>
      </c>
      <c r="T28" s="670">
        <v>133519577.7661</v>
      </c>
      <c r="U28" s="670">
        <v>1013966974.223</v>
      </c>
      <c r="V28" s="670">
        <v>231025036</v>
      </c>
      <c r="W28" s="670">
        <v>356381015</v>
      </c>
      <c r="X28" s="670">
        <v>455423333.8416</v>
      </c>
      <c r="Y28" s="670">
        <v>3463253776.6810002</v>
      </c>
      <c r="Z28" s="733">
        <v>-16</v>
      </c>
      <c r="AA28" s="733">
        <v>-38</v>
      </c>
      <c r="AB28" s="739">
        <v>-81.683999999999997</v>
      </c>
      <c r="AC28" s="739">
        <v>-728.84199999999998</v>
      </c>
      <c r="AD28" s="670">
        <v>121747508</v>
      </c>
      <c r="AE28" s="670">
        <v>259952765</v>
      </c>
      <c r="AF28" s="670">
        <v>468037035.82529998</v>
      </c>
      <c r="AG28" s="670">
        <v>2540759107.2189999</v>
      </c>
      <c r="AH28" s="670">
        <v>29871892</v>
      </c>
      <c r="AI28" s="670">
        <v>95222938</v>
      </c>
      <c r="AJ28" s="670">
        <v>178742220.92339998</v>
      </c>
      <c r="AK28" s="670">
        <v>1764113644.938</v>
      </c>
      <c r="AL28" s="670">
        <v>74257112</v>
      </c>
      <c r="AM28" s="670">
        <v>117827443</v>
      </c>
      <c r="AN28" s="670">
        <v>131827494.81639999</v>
      </c>
      <c r="AO28" s="670">
        <v>236612455.82600001</v>
      </c>
    </row>
    <row r="29" spans="1:41" ht="20.100000000000001" customHeight="1">
      <c r="A29" s="672" t="s">
        <v>708</v>
      </c>
      <c r="B29" s="670">
        <v>747635992</v>
      </c>
      <c r="C29" s="670">
        <v>1231356729</v>
      </c>
      <c r="D29" s="670">
        <v>1785682412.8146999</v>
      </c>
      <c r="E29" s="670">
        <v>12544512967.245001</v>
      </c>
      <c r="F29" s="670">
        <v>617730550</v>
      </c>
      <c r="G29" s="670">
        <v>961046244</v>
      </c>
      <c r="H29" s="670">
        <v>1296631257.5433998</v>
      </c>
      <c r="I29" s="670">
        <v>9976789737.2320004</v>
      </c>
      <c r="J29" s="670">
        <v>314013758</v>
      </c>
      <c r="K29" s="670">
        <v>498523251</v>
      </c>
      <c r="L29" s="670">
        <v>698986112.53709996</v>
      </c>
      <c r="M29" s="670">
        <v>5427513963.4359999</v>
      </c>
      <c r="N29" s="670">
        <v>899597</v>
      </c>
      <c r="O29" s="670">
        <v>1504730</v>
      </c>
      <c r="P29" s="670">
        <v>2354632.0018000002</v>
      </c>
      <c r="Q29" s="670">
        <v>18549852.712000001</v>
      </c>
      <c r="R29" s="670">
        <v>69249752</v>
      </c>
      <c r="S29" s="670">
        <v>105088827</v>
      </c>
      <c r="T29" s="670">
        <v>133400594.58510001</v>
      </c>
      <c r="U29" s="670">
        <v>1014142140.848</v>
      </c>
      <c r="V29" s="670">
        <v>233567443</v>
      </c>
      <c r="W29" s="670">
        <v>355929436</v>
      </c>
      <c r="X29" s="670">
        <v>461889918.41940004</v>
      </c>
      <c r="Y29" s="670">
        <v>3516583780.2360001</v>
      </c>
      <c r="Z29" s="733">
        <v>-41</v>
      </c>
      <c r="AA29" s="733">
        <v>-218</v>
      </c>
      <c r="AB29" s="739">
        <v>-230.755</v>
      </c>
      <c r="AC29" s="739">
        <v>-2159.384</v>
      </c>
      <c r="AD29" s="670">
        <v>129905483</v>
      </c>
      <c r="AE29" s="670">
        <v>270310703</v>
      </c>
      <c r="AF29" s="670">
        <v>489051386.02630001</v>
      </c>
      <c r="AG29" s="670">
        <v>2567725389.3969998</v>
      </c>
      <c r="AH29" s="670">
        <v>29766831</v>
      </c>
      <c r="AI29" s="670">
        <v>93545347</v>
      </c>
      <c r="AJ29" s="670">
        <v>178564885.40020001</v>
      </c>
      <c r="AK29" s="670">
        <v>1762415740.0769999</v>
      </c>
      <c r="AL29" s="670">
        <v>81988451</v>
      </c>
      <c r="AM29" s="670">
        <v>128677679</v>
      </c>
      <c r="AN29" s="670">
        <v>146964129.79470003</v>
      </c>
      <c r="AO29" s="670">
        <v>257933092.61199999</v>
      </c>
    </row>
    <row r="30" spans="1:41" ht="20.100000000000001" customHeight="1">
      <c r="A30" s="294" t="s">
        <v>711</v>
      </c>
      <c r="B30" s="670">
        <v>763040876</v>
      </c>
      <c r="C30" s="670">
        <v>1242445876</v>
      </c>
      <c r="D30" s="670">
        <v>1858541726.9837999</v>
      </c>
      <c r="E30" s="670">
        <v>12974177266.135</v>
      </c>
      <c r="F30" s="670">
        <v>623143004</v>
      </c>
      <c r="G30" s="670">
        <v>959213877</v>
      </c>
      <c r="H30" s="670">
        <v>1338132819.7707</v>
      </c>
      <c r="I30" s="670">
        <v>10325061372.506001</v>
      </c>
      <c r="J30" s="670">
        <v>324521099</v>
      </c>
      <c r="K30" s="670">
        <v>509165189</v>
      </c>
      <c r="L30" s="670">
        <v>736921234.42200005</v>
      </c>
      <c r="M30" s="670">
        <v>5736797681.5699997</v>
      </c>
      <c r="N30" s="670">
        <v>892291</v>
      </c>
      <c r="O30" s="670">
        <v>1476855</v>
      </c>
      <c r="P30" s="670">
        <v>2394956.8335000002</v>
      </c>
      <c r="Q30" s="670">
        <v>18951266.416000001</v>
      </c>
      <c r="R30" s="670">
        <v>69140490</v>
      </c>
      <c r="S30" s="670">
        <v>103813597</v>
      </c>
      <c r="T30" s="670">
        <v>135577887.27019998</v>
      </c>
      <c r="U30" s="670">
        <v>1032956228.605</v>
      </c>
      <c r="V30" s="670">
        <v>228589124</v>
      </c>
      <c r="W30" s="670">
        <v>344758236</v>
      </c>
      <c r="X30" s="670">
        <v>463238741.245</v>
      </c>
      <c r="Y30" s="670">
        <v>3536356195.915</v>
      </c>
      <c r="Z30" s="733">
        <v>-33</v>
      </c>
      <c r="AA30" s="733">
        <v>-56</v>
      </c>
      <c r="AB30" s="733">
        <v>-92.826999999999998</v>
      </c>
      <c r="AC30" s="733">
        <v>-827.70299999999997</v>
      </c>
      <c r="AD30" s="670">
        <v>139897905</v>
      </c>
      <c r="AE30" s="670">
        <v>283232055</v>
      </c>
      <c r="AF30" s="670">
        <v>520409000.04009998</v>
      </c>
      <c r="AG30" s="670">
        <v>2649116721.3319998</v>
      </c>
      <c r="AH30" s="670">
        <v>29639136</v>
      </c>
      <c r="AI30" s="670">
        <v>92288752</v>
      </c>
      <c r="AJ30" s="670">
        <v>181108812.88789999</v>
      </c>
      <c r="AK30" s="670">
        <v>1787739119.4760001</v>
      </c>
      <c r="AL30" s="670">
        <v>91321777</v>
      </c>
      <c r="AM30" s="670">
        <v>141456985</v>
      </c>
      <c r="AN30" s="670">
        <v>166626735.31560001</v>
      </c>
      <c r="AO30" s="670">
        <v>291454292.56300002</v>
      </c>
    </row>
    <row r="31" spans="1:41" ht="20.100000000000001" customHeight="1">
      <c r="A31" s="294"/>
      <c r="B31" s="670"/>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743"/>
      <c r="AA31" s="743"/>
      <c r="AB31" s="743"/>
      <c r="AC31" s="743"/>
      <c r="AD31" s="670"/>
      <c r="AE31" s="670"/>
      <c r="AF31" s="670"/>
      <c r="AG31" s="670"/>
      <c r="AH31" s="670"/>
      <c r="AI31" s="670"/>
      <c r="AJ31" s="670"/>
      <c r="AK31" s="670"/>
      <c r="AL31" s="670"/>
      <c r="AM31" s="670"/>
      <c r="AN31" s="670"/>
      <c r="AO31" s="670"/>
    </row>
    <row r="32" spans="1:41" ht="20.100000000000001" customHeight="1">
      <c r="A32" s="294"/>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743"/>
      <c r="AA32" s="743"/>
      <c r="AB32" s="739"/>
      <c r="AC32" s="739"/>
      <c r="AD32" s="670"/>
      <c r="AE32" s="670"/>
      <c r="AF32" s="670"/>
      <c r="AG32" s="670"/>
      <c r="AH32" s="670"/>
      <c r="AI32" s="670"/>
      <c r="AJ32" s="670"/>
      <c r="AK32" s="670"/>
      <c r="AL32" s="670"/>
      <c r="AM32" s="670"/>
      <c r="AN32" s="670"/>
      <c r="AO32" s="670"/>
    </row>
    <row r="33" spans="1:41" ht="20.100000000000001" customHeight="1">
      <c r="A33" s="294"/>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743"/>
      <c r="AA33" s="743"/>
      <c r="AB33" s="739"/>
      <c r="AC33" s="739"/>
      <c r="AD33" s="670"/>
      <c r="AE33" s="670"/>
      <c r="AF33" s="670"/>
      <c r="AG33" s="670"/>
      <c r="AH33" s="670"/>
      <c r="AI33" s="670"/>
      <c r="AJ33" s="670"/>
      <c r="AK33" s="670"/>
      <c r="AL33" s="670"/>
      <c r="AM33" s="670"/>
      <c r="AN33" s="670"/>
      <c r="AO33" s="670"/>
    </row>
    <row r="34" spans="1:41" ht="20.100000000000001" customHeight="1">
      <c r="A34" s="294"/>
      <c r="B34" s="670"/>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743"/>
      <c r="AA34" s="743"/>
      <c r="AB34" s="743"/>
      <c r="AC34" s="743"/>
      <c r="AD34" s="670"/>
      <c r="AE34" s="670"/>
      <c r="AF34" s="670"/>
      <c r="AG34" s="670"/>
      <c r="AH34" s="670"/>
      <c r="AI34" s="670"/>
      <c r="AJ34" s="670"/>
      <c r="AK34" s="670"/>
      <c r="AL34" s="670"/>
      <c r="AM34" s="670"/>
      <c r="AN34" s="670"/>
      <c r="AO34" s="670"/>
    </row>
    <row r="35" spans="1:41" ht="20.100000000000001" customHeight="1">
      <c r="A35" s="294"/>
      <c r="B35" s="670"/>
      <c r="C35" s="670"/>
      <c r="D35" s="670"/>
      <c r="E35" s="670"/>
      <c r="F35" s="670"/>
      <c r="G35" s="670"/>
      <c r="H35" s="670"/>
      <c r="I35" s="670"/>
      <c r="J35" s="670"/>
      <c r="K35" s="670"/>
      <c r="L35" s="670"/>
      <c r="M35" s="670"/>
      <c r="N35" s="670"/>
      <c r="O35" s="670"/>
      <c r="P35" s="670"/>
      <c r="Q35" s="670"/>
      <c r="R35" s="670"/>
      <c r="S35" s="670"/>
      <c r="T35" s="670"/>
      <c r="U35" s="670"/>
      <c r="V35" s="670"/>
      <c r="W35" s="670"/>
      <c r="X35" s="670"/>
      <c r="Y35" s="670"/>
      <c r="Z35" s="743"/>
      <c r="AA35" s="743"/>
      <c r="AB35" s="743"/>
      <c r="AC35" s="743"/>
      <c r="AD35" s="670"/>
      <c r="AE35" s="670"/>
      <c r="AF35" s="670"/>
      <c r="AG35" s="670"/>
      <c r="AH35" s="670"/>
      <c r="AI35" s="670"/>
      <c r="AJ35" s="670"/>
      <c r="AK35" s="670"/>
      <c r="AL35" s="670"/>
      <c r="AM35" s="670"/>
      <c r="AN35" s="670"/>
      <c r="AO35" s="670"/>
    </row>
    <row r="36" spans="1:41" ht="20.100000000000001" customHeight="1">
      <c r="A36" s="294"/>
      <c r="B36" s="670"/>
      <c r="C36" s="670"/>
      <c r="D36" s="670"/>
      <c r="E36" s="670"/>
      <c r="F36" s="670"/>
      <c r="G36" s="670"/>
      <c r="H36" s="670"/>
      <c r="I36" s="670"/>
      <c r="J36" s="670"/>
      <c r="K36" s="670"/>
      <c r="L36" s="670"/>
      <c r="M36" s="670"/>
      <c r="N36" s="670"/>
      <c r="O36" s="670"/>
      <c r="P36" s="670"/>
      <c r="Q36" s="670"/>
      <c r="R36" s="670"/>
      <c r="S36" s="670"/>
      <c r="T36" s="670"/>
      <c r="U36" s="670"/>
      <c r="V36" s="670"/>
      <c r="W36" s="670"/>
      <c r="X36" s="670"/>
      <c r="Y36" s="670"/>
      <c r="Z36" s="743"/>
      <c r="AA36" s="743"/>
      <c r="AB36" s="743"/>
      <c r="AC36" s="743"/>
      <c r="AD36" s="670"/>
      <c r="AE36" s="670"/>
      <c r="AF36" s="670"/>
      <c r="AG36" s="670"/>
      <c r="AH36" s="670"/>
      <c r="AI36" s="670"/>
      <c r="AJ36" s="670"/>
      <c r="AK36" s="670"/>
      <c r="AL36" s="670"/>
      <c r="AM36" s="670"/>
      <c r="AN36" s="670"/>
      <c r="AO36" s="670"/>
    </row>
    <row r="37" spans="1:41" ht="20.100000000000001" customHeight="1">
      <c r="A37" s="294"/>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743"/>
      <c r="AA37" s="743"/>
      <c r="AB37" s="743"/>
      <c r="AC37" s="743"/>
      <c r="AD37" s="670"/>
      <c r="AE37" s="670"/>
      <c r="AF37" s="670"/>
      <c r="AG37" s="670"/>
      <c r="AH37" s="670"/>
      <c r="AI37" s="670"/>
      <c r="AJ37" s="670"/>
      <c r="AK37" s="670"/>
      <c r="AL37" s="670"/>
      <c r="AM37" s="670"/>
      <c r="AN37" s="670"/>
      <c r="AO37" s="670"/>
    </row>
    <row r="38" spans="1:41" ht="20.100000000000001" customHeight="1">
      <c r="A38" s="294"/>
      <c r="B38" s="670"/>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743"/>
      <c r="AA38" s="743"/>
      <c r="AB38" s="743"/>
      <c r="AC38" s="739"/>
      <c r="AD38" s="670"/>
      <c r="AE38" s="670"/>
      <c r="AF38" s="670"/>
      <c r="AG38" s="670"/>
      <c r="AH38" s="670"/>
      <c r="AI38" s="670"/>
      <c r="AJ38" s="670"/>
      <c r="AK38" s="670"/>
      <c r="AL38" s="670"/>
      <c r="AM38" s="670"/>
      <c r="AN38" s="670"/>
      <c r="AO38" s="670"/>
    </row>
    <row r="39" spans="1:41" ht="20.100000000000001" customHeight="1">
      <c r="A39" s="294"/>
      <c r="B39" s="670"/>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743"/>
      <c r="AA39" s="743"/>
      <c r="AB39" s="743"/>
      <c r="AC39" s="743"/>
      <c r="AD39" s="670"/>
      <c r="AE39" s="670"/>
      <c r="AF39" s="670"/>
      <c r="AG39" s="670"/>
      <c r="AH39" s="670"/>
      <c r="AI39" s="670"/>
      <c r="AJ39" s="670"/>
      <c r="AK39" s="670"/>
      <c r="AL39" s="670"/>
      <c r="AM39" s="670"/>
      <c r="AN39" s="670"/>
      <c r="AO39" s="670"/>
    </row>
    <row r="40" spans="1:41" ht="20.100000000000001" customHeight="1">
      <c r="A40" s="294"/>
      <c r="B40" s="670"/>
      <c r="C40" s="670"/>
      <c r="D40" s="670"/>
      <c r="E40" s="670"/>
      <c r="F40" s="670"/>
      <c r="G40" s="670"/>
      <c r="H40" s="670"/>
      <c r="I40" s="670"/>
      <c r="J40" s="670"/>
      <c r="K40" s="670"/>
      <c r="L40" s="670"/>
      <c r="M40" s="670"/>
      <c r="N40" s="670"/>
      <c r="O40" s="670"/>
      <c r="P40" s="670"/>
      <c r="Q40" s="670"/>
      <c r="R40" s="670"/>
      <c r="S40" s="670"/>
      <c r="T40" s="670"/>
      <c r="U40" s="670"/>
      <c r="V40" s="670"/>
      <c r="W40" s="670"/>
      <c r="X40" s="670"/>
      <c r="Y40" s="670"/>
      <c r="Z40" s="733"/>
      <c r="AA40" s="733"/>
      <c r="AB40" s="739"/>
      <c r="AC40" s="739"/>
      <c r="AD40" s="670"/>
      <c r="AE40" s="670"/>
      <c r="AF40" s="670"/>
      <c r="AG40" s="670"/>
      <c r="AH40" s="670"/>
      <c r="AI40" s="670"/>
      <c r="AJ40" s="670"/>
      <c r="AK40" s="670"/>
      <c r="AL40" s="670"/>
      <c r="AM40" s="670"/>
      <c r="AN40" s="670"/>
      <c r="AO40" s="670"/>
    </row>
    <row r="41" spans="1:41" ht="20.100000000000001" customHeight="1">
      <c r="A41" s="294"/>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739"/>
      <c r="AC41" s="739"/>
      <c r="AD41" s="670"/>
      <c r="AE41" s="670"/>
      <c r="AF41" s="670"/>
      <c r="AG41" s="670"/>
      <c r="AH41" s="670"/>
      <c r="AI41" s="670"/>
      <c r="AJ41" s="670"/>
      <c r="AK41" s="670"/>
      <c r="AL41" s="670"/>
      <c r="AM41" s="670"/>
      <c r="AN41" s="670"/>
      <c r="AO41" s="670"/>
    </row>
    <row r="42" spans="1:41" ht="20.100000000000001" customHeight="1">
      <c r="A42" s="294"/>
      <c r="B42" s="670"/>
      <c r="C42" s="670"/>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739"/>
      <c r="AC42" s="739"/>
      <c r="AD42" s="670"/>
      <c r="AE42" s="670"/>
      <c r="AF42" s="670"/>
      <c r="AG42" s="670"/>
      <c r="AH42" s="670"/>
      <c r="AI42" s="670"/>
      <c r="AJ42" s="670"/>
      <c r="AK42" s="670"/>
      <c r="AL42" s="670"/>
      <c r="AM42" s="670"/>
      <c r="AN42" s="670"/>
      <c r="AO42" s="670"/>
    </row>
    <row r="43" spans="1:41" ht="20.100000000000001" customHeight="1">
      <c r="A43" s="294"/>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739"/>
      <c r="AC43" s="739"/>
      <c r="AD43" s="670"/>
      <c r="AE43" s="670"/>
      <c r="AF43" s="670"/>
      <c r="AG43" s="670"/>
      <c r="AH43" s="670"/>
      <c r="AI43" s="670"/>
      <c r="AJ43" s="670"/>
      <c r="AK43" s="670"/>
      <c r="AL43" s="670"/>
      <c r="AM43" s="670"/>
      <c r="AN43" s="670"/>
      <c r="AO43" s="670"/>
    </row>
    <row r="44" spans="1:41" ht="19.5" customHeight="1">
      <c r="A44" s="295"/>
      <c r="B44" s="705"/>
      <c r="C44" s="705"/>
      <c r="D44" s="705"/>
      <c r="E44" s="705"/>
      <c r="F44" s="705"/>
      <c r="G44" s="705"/>
      <c r="H44" s="705"/>
      <c r="I44" s="705"/>
      <c r="J44" s="705"/>
      <c r="K44" s="705"/>
      <c r="L44" s="705"/>
      <c r="M44" s="705"/>
      <c r="N44" s="705"/>
      <c r="O44" s="705"/>
      <c r="P44" s="705"/>
      <c r="Q44" s="705"/>
      <c r="R44" s="705"/>
      <c r="S44" s="705"/>
      <c r="T44" s="705"/>
      <c r="U44" s="705"/>
      <c r="V44" s="705"/>
      <c r="W44" s="705"/>
      <c r="X44" s="705"/>
      <c r="Y44" s="705"/>
      <c r="Z44" s="705"/>
      <c r="AA44" s="705"/>
      <c r="AB44" s="740"/>
      <c r="AC44" s="740"/>
      <c r="AD44" s="705"/>
      <c r="AE44" s="705"/>
      <c r="AF44" s="705"/>
      <c r="AG44" s="705"/>
      <c r="AH44" s="705"/>
      <c r="AI44" s="705"/>
      <c r="AJ44" s="705"/>
      <c r="AK44" s="705"/>
      <c r="AL44" s="705"/>
      <c r="AM44" s="705"/>
      <c r="AN44" s="705"/>
      <c r="AO44" s="705"/>
    </row>
    <row r="45" spans="1:41">
      <c r="A45" s="671"/>
      <c r="B45" s="671"/>
      <c r="C45" s="671" t="s">
        <v>704</v>
      </c>
      <c r="S45" s="671"/>
      <c r="AH45" s="660"/>
      <c r="AI45" s="671"/>
      <c r="AJ45" s="660"/>
      <c r="AK45" s="660"/>
    </row>
    <row r="46" spans="1:41">
      <c r="A46" s="640"/>
      <c r="V46" s="659"/>
      <c r="W46" s="659"/>
      <c r="X46" s="659"/>
      <c r="Y46" s="659"/>
    </row>
    <row r="47" spans="1:41">
      <c r="B47" s="744"/>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744"/>
      <c r="AN47" s="744"/>
      <c r="AO47" s="744"/>
    </row>
    <row r="48" spans="1:41">
      <c r="V48" s="659"/>
      <c r="W48" s="659"/>
      <c r="X48" s="659"/>
      <c r="Y48" s="659"/>
    </row>
    <row r="49" spans="2:41">
      <c r="B49" s="744"/>
      <c r="C49" s="744"/>
      <c r="D49" s="744"/>
      <c r="E49" s="744"/>
      <c r="F49" s="744"/>
      <c r="G49" s="744"/>
      <c r="H49" s="744"/>
      <c r="I49" s="744"/>
      <c r="J49" s="744"/>
      <c r="K49" s="744"/>
      <c r="L49" s="744"/>
      <c r="M49" s="744"/>
      <c r="N49" s="744"/>
      <c r="O49" s="744"/>
      <c r="P49" s="744"/>
      <c r="Q49" s="744"/>
      <c r="R49" s="744"/>
      <c r="S49" s="744"/>
      <c r="T49" s="744"/>
      <c r="U49" s="744"/>
      <c r="V49" s="744"/>
      <c r="W49" s="744"/>
      <c r="X49" s="744"/>
      <c r="Y49" s="744"/>
      <c r="Z49" s="744"/>
      <c r="AA49" s="744"/>
      <c r="AB49" s="744"/>
      <c r="AC49" s="744"/>
      <c r="AD49" s="744"/>
      <c r="AE49" s="744"/>
      <c r="AF49" s="744"/>
      <c r="AG49" s="744"/>
      <c r="AH49" s="744"/>
      <c r="AI49" s="744"/>
      <c r="AJ49" s="744"/>
      <c r="AK49" s="744"/>
      <c r="AL49" s="744"/>
      <c r="AM49" s="744"/>
      <c r="AN49" s="744"/>
      <c r="AO49" s="744"/>
    </row>
    <row r="50" spans="2:41">
      <c r="B50" s="735"/>
      <c r="C50" s="735"/>
      <c r="D50" s="735"/>
      <c r="E50" s="735"/>
      <c r="F50" s="735"/>
      <c r="G50" s="735"/>
      <c r="H50" s="735"/>
      <c r="I50" s="735"/>
      <c r="J50" s="735"/>
      <c r="K50" s="735"/>
      <c r="L50" s="735"/>
      <c r="M50" s="735"/>
      <c r="N50" s="735"/>
      <c r="O50" s="735"/>
      <c r="P50" s="735"/>
      <c r="Q50" s="735"/>
      <c r="R50" s="735"/>
      <c r="S50" s="735"/>
      <c r="T50" s="735"/>
      <c r="U50" s="735"/>
      <c r="V50" s="735"/>
      <c r="W50" s="735"/>
      <c r="X50" s="735"/>
      <c r="Y50" s="735"/>
      <c r="Z50" s="735"/>
      <c r="AA50" s="735"/>
      <c r="AB50" s="735"/>
      <c r="AC50" s="735"/>
      <c r="AD50" s="735"/>
      <c r="AE50" s="735"/>
      <c r="AF50" s="735"/>
      <c r="AG50" s="735"/>
      <c r="AH50" s="735"/>
      <c r="AI50" s="735"/>
      <c r="AJ50" s="735"/>
      <c r="AK50" s="735"/>
      <c r="AL50" s="735"/>
      <c r="AM50" s="735"/>
      <c r="AN50" s="735"/>
      <c r="AO50" s="735"/>
    </row>
    <row r="51" spans="2:41">
      <c r="B51" s="735"/>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735"/>
      <c r="AC51" s="735"/>
      <c r="AD51" s="735"/>
      <c r="AE51" s="735"/>
      <c r="AF51" s="735"/>
      <c r="AG51" s="735"/>
      <c r="AH51" s="735"/>
      <c r="AI51" s="735"/>
      <c r="AJ51" s="735"/>
      <c r="AK51" s="735"/>
      <c r="AL51" s="735"/>
      <c r="AM51" s="735"/>
      <c r="AN51" s="735"/>
      <c r="AO51" s="735"/>
    </row>
    <row r="52" spans="2:41">
      <c r="V52" s="659"/>
      <c r="W52" s="659"/>
      <c r="X52" s="659"/>
      <c r="Y52" s="659"/>
    </row>
    <row r="53" spans="2:41">
      <c r="V53" s="659"/>
      <c r="W53" s="659"/>
      <c r="X53" s="659"/>
      <c r="Y53" s="659"/>
    </row>
    <row r="54" spans="2:41">
      <c r="V54" s="659"/>
      <c r="W54" s="659"/>
      <c r="X54" s="659"/>
      <c r="Y54" s="659"/>
    </row>
    <row r="55" spans="2:41">
      <c r="V55" s="659"/>
      <c r="W55" s="659"/>
      <c r="X55" s="659"/>
      <c r="Y55" s="659"/>
    </row>
    <row r="56" spans="2:41">
      <c r="V56" s="659"/>
      <c r="W56" s="659"/>
      <c r="X56" s="659"/>
      <c r="Y56" s="659"/>
    </row>
    <row r="57" spans="2:41">
      <c r="V57" s="659"/>
      <c r="W57" s="659"/>
      <c r="X57" s="659"/>
      <c r="Y57" s="659"/>
    </row>
    <row r="58" spans="2:41">
      <c r="V58" s="659"/>
      <c r="W58" s="659"/>
      <c r="X58" s="659"/>
      <c r="Y58" s="659"/>
    </row>
    <row r="59" spans="2:41">
      <c r="V59" s="659"/>
      <c r="W59" s="659"/>
      <c r="X59" s="659"/>
      <c r="Y59" s="659"/>
    </row>
    <row r="60" spans="2:41">
      <c r="V60" s="659"/>
      <c r="W60" s="659"/>
      <c r="X60" s="659"/>
      <c r="Y60" s="659"/>
    </row>
    <row r="61" spans="2:41">
      <c r="V61" s="659"/>
      <c r="W61" s="659"/>
      <c r="X61" s="659"/>
      <c r="Y61" s="659"/>
    </row>
    <row r="62" spans="2:41">
      <c r="V62" s="659"/>
      <c r="W62" s="659"/>
      <c r="X62" s="659"/>
      <c r="Y62" s="659"/>
    </row>
    <row r="63" spans="2:41">
      <c r="V63" s="659"/>
      <c r="W63" s="659"/>
      <c r="X63" s="659"/>
      <c r="Y63" s="659"/>
    </row>
    <row r="64" spans="2:41">
      <c r="V64" s="659"/>
      <c r="W64" s="659"/>
      <c r="X64" s="659"/>
      <c r="Y64" s="659"/>
    </row>
    <row r="65" spans="22:25">
      <c r="V65" s="659"/>
      <c r="W65" s="659"/>
      <c r="X65" s="659"/>
      <c r="Y65" s="659"/>
    </row>
    <row r="66" spans="22:25">
      <c r="V66" s="659"/>
      <c r="W66" s="659"/>
      <c r="X66" s="659"/>
      <c r="Y66" s="659"/>
    </row>
    <row r="67" spans="22:25">
      <c r="V67" s="659"/>
      <c r="W67" s="659"/>
      <c r="X67" s="659"/>
      <c r="Y67" s="659"/>
    </row>
    <row r="68" spans="22:25">
      <c r="V68" s="659"/>
      <c r="W68" s="659"/>
      <c r="X68" s="659"/>
      <c r="Y68" s="659"/>
    </row>
    <row r="69" spans="22:25">
      <c r="V69" s="659"/>
      <c r="W69" s="659"/>
      <c r="X69" s="659"/>
      <c r="Y69" s="659"/>
    </row>
    <row r="70" spans="22:25">
      <c r="V70" s="659"/>
      <c r="W70" s="659"/>
      <c r="X70" s="659"/>
      <c r="Y70" s="659"/>
    </row>
    <row r="71" spans="22:25">
      <c r="V71" s="659"/>
      <c r="W71" s="659"/>
      <c r="X71" s="659"/>
      <c r="Y71" s="659"/>
    </row>
    <row r="72" spans="22:25">
      <c r="V72" s="659"/>
      <c r="W72" s="659"/>
      <c r="X72" s="659"/>
      <c r="Y72" s="659"/>
    </row>
    <row r="73" spans="22:25">
      <c r="V73" s="659"/>
      <c r="W73" s="659"/>
      <c r="X73" s="659"/>
      <c r="Y73" s="659"/>
    </row>
    <row r="74" spans="22:25">
      <c r="V74" s="659"/>
      <c r="W74" s="659"/>
      <c r="X74" s="659"/>
      <c r="Y74" s="659"/>
    </row>
    <row r="75" spans="22:25">
      <c r="V75" s="659"/>
      <c r="W75" s="659"/>
      <c r="X75" s="659"/>
      <c r="Y75" s="659"/>
    </row>
    <row r="76" spans="22:25">
      <c r="V76" s="659"/>
      <c r="W76" s="659"/>
      <c r="X76" s="659"/>
      <c r="Y76" s="659"/>
    </row>
    <row r="77" spans="22:25">
      <c r="V77" s="659"/>
      <c r="W77" s="659"/>
      <c r="X77" s="659"/>
      <c r="Y77" s="659"/>
    </row>
    <row r="78" spans="22:25">
      <c r="V78" s="659"/>
      <c r="W78" s="659"/>
      <c r="X78" s="659"/>
      <c r="Y78" s="659"/>
    </row>
    <row r="79" spans="22:25">
      <c r="V79" s="659"/>
      <c r="W79" s="659"/>
      <c r="X79" s="659"/>
      <c r="Y79" s="659"/>
    </row>
    <row r="80" spans="22:25">
      <c r="V80" s="659"/>
      <c r="W80" s="659"/>
      <c r="X80" s="659"/>
      <c r="Y80" s="659"/>
    </row>
    <row r="81" spans="22:25">
      <c r="V81" s="659"/>
      <c r="W81" s="659"/>
      <c r="X81" s="659"/>
      <c r="Y81" s="659"/>
    </row>
    <row r="82" spans="22:25">
      <c r="V82" s="659"/>
      <c r="W82" s="659"/>
      <c r="X82" s="659"/>
      <c r="Y82" s="659"/>
    </row>
    <row r="83" spans="22:25">
      <c r="V83" s="659"/>
      <c r="W83" s="659"/>
      <c r="X83" s="659"/>
      <c r="Y83" s="659"/>
    </row>
    <row r="84" spans="22:25">
      <c r="V84" s="659"/>
      <c r="W84" s="659"/>
      <c r="X84" s="659"/>
      <c r="Y84" s="659"/>
    </row>
    <row r="85" spans="22:25">
      <c r="V85" s="659"/>
      <c r="W85" s="659"/>
      <c r="X85" s="659"/>
      <c r="Y85" s="659"/>
    </row>
    <row r="86" spans="22:25">
      <c r="V86" s="659"/>
      <c r="W86" s="659"/>
      <c r="X86" s="659"/>
      <c r="Y86" s="659"/>
    </row>
    <row r="87" spans="22:25">
      <c r="V87" s="659"/>
      <c r="W87" s="659"/>
      <c r="X87" s="659"/>
      <c r="Y87" s="659"/>
    </row>
    <row r="88" spans="22:25">
      <c r="V88" s="659"/>
      <c r="W88" s="659"/>
      <c r="X88" s="659"/>
      <c r="Y88" s="659"/>
    </row>
    <row r="89" spans="22:25">
      <c r="V89" s="659"/>
      <c r="W89" s="659"/>
      <c r="X89" s="659"/>
      <c r="Y89" s="659"/>
    </row>
    <row r="90" spans="22:25">
      <c r="V90" s="659"/>
      <c r="W90" s="659"/>
      <c r="X90" s="659"/>
      <c r="Y90" s="659"/>
    </row>
    <row r="91" spans="22:25">
      <c r="V91" s="659"/>
      <c r="W91" s="659"/>
      <c r="X91" s="659"/>
      <c r="Y91" s="659"/>
    </row>
    <row r="92" spans="22:25">
      <c r="V92" s="659"/>
      <c r="W92" s="659"/>
      <c r="X92" s="659"/>
      <c r="Y92" s="659"/>
    </row>
    <row r="93" spans="22:25">
      <c r="V93" s="659"/>
      <c r="W93" s="659"/>
      <c r="X93" s="659"/>
      <c r="Y93" s="659"/>
    </row>
    <row r="94" spans="22:25">
      <c r="V94" s="659"/>
      <c r="W94" s="659"/>
      <c r="X94" s="659"/>
      <c r="Y94" s="659"/>
    </row>
    <row r="95" spans="22:25">
      <c r="V95" s="659"/>
      <c r="W95" s="659"/>
      <c r="X95" s="659"/>
      <c r="Y95" s="659"/>
    </row>
    <row r="96" spans="22:25">
      <c r="V96" s="659"/>
      <c r="W96" s="659"/>
      <c r="X96" s="659"/>
      <c r="Y96" s="659"/>
    </row>
    <row r="97" spans="22:25">
      <c r="V97" s="659"/>
      <c r="W97" s="659"/>
      <c r="X97" s="659"/>
      <c r="Y97" s="659"/>
    </row>
    <row r="98" spans="22:25">
      <c r="V98" s="659"/>
      <c r="W98" s="659"/>
      <c r="X98" s="659"/>
      <c r="Y98" s="659"/>
    </row>
    <row r="99" spans="22:25">
      <c r="V99" s="659"/>
      <c r="W99" s="659"/>
      <c r="X99" s="659"/>
      <c r="Y99" s="659"/>
    </row>
    <row r="100" spans="22:25">
      <c r="V100" s="659"/>
      <c r="W100" s="659"/>
      <c r="X100" s="659"/>
      <c r="Y100" s="659"/>
    </row>
    <row r="101" spans="22:25">
      <c r="V101" s="659"/>
      <c r="W101" s="659"/>
      <c r="X101" s="659"/>
      <c r="Y101" s="659"/>
    </row>
    <row r="102" spans="22:25">
      <c r="V102" s="659"/>
      <c r="W102" s="659"/>
      <c r="X102" s="659"/>
      <c r="Y102" s="659"/>
    </row>
    <row r="103" spans="22:25">
      <c r="V103" s="659"/>
      <c r="W103" s="659"/>
      <c r="X103" s="659"/>
      <c r="Y103" s="659"/>
    </row>
    <row r="104" spans="22:25">
      <c r="V104" s="659"/>
      <c r="W104" s="659"/>
      <c r="X104" s="659"/>
      <c r="Y104" s="659"/>
    </row>
    <row r="105" spans="22:25">
      <c r="V105" s="659"/>
      <c r="W105" s="659"/>
      <c r="X105" s="659"/>
      <c r="Y105" s="659"/>
    </row>
    <row r="106" spans="22:25">
      <c r="V106" s="659"/>
      <c r="W106" s="659"/>
      <c r="X106" s="659"/>
      <c r="Y106" s="659"/>
    </row>
    <row r="107" spans="22:25">
      <c r="V107" s="659"/>
      <c r="W107" s="659"/>
      <c r="X107" s="659"/>
      <c r="Y107" s="659"/>
    </row>
    <row r="108" spans="22:25">
      <c r="V108" s="659"/>
      <c r="W108" s="659"/>
      <c r="X108" s="659"/>
      <c r="Y108" s="659"/>
    </row>
    <row r="109" spans="22:25">
      <c r="V109" s="659"/>
      <c r="W109" s="659"/>
      <c r="X109" s="659"/>
      <c r="Y109" s="659"/>
    </row>
    <row r="110" spans="22:25">
      <c r="V110" s="659"/>
      <c r="W110" s="659"/>
      <c r="X110" s="659"/>
      <c r="Y110" s="659"/>
    </row>
    <row r="111" spans="22:25">
      <c r="V111" s="659"/>
      <c r="W111" s="659"/>
      <c r="X111" s="659"/>
      <c r="Y111" s="659"/>
    </row>
    <row r="112" spans="22:25">
      <c r="V112" s="659"/>
      <c r="W112" s="659"/>
      <c r="X112" s="659"/>
      <c r="Y112" s="659"/>
    </row>
  </sheetData>
  <customSheetViews>
    <customSheetView guid="{6F28069D-A7F4-41D2-AA1B-4487F97E36F1}" showPageBreaks="1" printArea="1" showRuler="0">
      <colBreaks count="1" manualBreakCount="1">
        <brk id="17" max="43" man="1"/>
      </colBreaks>
      <pageMargins left="0.19685039370078741" right="0.19685039370078741" top="0.98425196850393704" bottom="0" header="0.51181102362204722" footer="0.51181102362204722"/>
      <pageSetup paperSize="8" scale="90" orientation="landscape" horizontalDpi="4294967292" r:id="rId1"/>
      <headerFooter alignWithMargins="0"/>
    </customSheetView>
  </customSheetViews>
  <mergeCells count="16">
    <mergeCell ref="C1:Q1"/>
    <mergeCell ref="S1:AG1"/>
    <mergeCell ref="AI1:AO1"/>
    <mergeCell ref="R3:U4"/>
    <mergeCell ref="F3:I4"/>
    <mergeCell ref="J3:M4"/>
    <mergeCell ref="A2:Q2"/>
    <mergeCell ref="R2:AG2"/>
    <mergeCell ref="A3:A5"/>
    <mergeCell ref="B3:E4"/>
    <mergeCell ref="N3:Q4"/>
    <mergeCell ref="V3:Y4"/>
    <mergeCell ref="AH3:AK4"/>
    <mergeCell ref="AL3:AO4"/>
    <mergeCell ref="Z3:AC4"/>
    <mergeCell ref="AD3:AG4"/>
  </mergeCells>
  <phoneticPr fontId="2"/>
  <pageMargins left="0.19685039370078741" right="0.19685039370078741" top="0.59055118110236227" bottom="0" header="0.51181102362204722" footer="0.51181102362204722"/>
  <pageSetup paperSize="8" scale="90" orientation="landscape" r:id="rId2"/>
  <headerFooter alignWithMargins="0"/>
  <colBreaks count="1" manualBreakCount="1">
    <brk id="17" max="43"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82"/>
  <dimension ref="A1:AQ53"/>
  <sheetViews>
    <sheetView zoomScale="60" zoomScaleNormal="60" workbookViewId="0">
      <pane xSplit="3" ySplit="6" topLeftCell="D7" activePane="bottomRight" state="frozen"/>
      <selection sqref="A1:R1"/>
      <selection pane="topRight" sqref="A1:R1"/>
      <selection pane="bottomLeft" sqref="A1:R1"/>
      <selection pane="bottomRight"/>
    </sheetView>
  </sheetViews>
  <sheetFormatPr defaultColWidth="9" defaultRowHeight="13.2"/>
  <cols>
    <col min="1" max="1" width="3.33203125" style="1" customWidth="1"/>
    <col min="2" max="2" width="18.44140625" style="1" customWidth="1"/>
    <col min="3" max="3" width="12.77734375" style="1" customWidth="1"/>
    <col min="4" max="18" width="16.88671875" style="1" customWidth="1"/>
    <col min="19" max="19" width="3.33203125" style="1" customWidth="1"/>
    <col min="20" max="20" width="17.44140625" style="1" customWidth="1"/>
    <col min="21" max="21" width="7.33203125" style="1" customWidth="1"/>
    <col min="22" max="27" width="14.44140625" style="1" customWidth="1"/>
    <col min="28" max="36" width="14.44140625" style="1" hidden="1" customWidth="1"/>
    <col min="37" max="37" width="14" style="1" customWidth="1"/>
    <col min="38" max="38" width="13.88671875" style="1" customWidth="1"/>
    <col min="39" max="39" width="14.6640625" style="1" customWidth="1"/>
    <col min="40" max="40" width="9" style="1"/>
    <col min="41" max="43" width="9" style="313"/>
    <col min="44" max="16384" width="9" style="1"/>
  </cols>
  <sheetData>
    <row r="1" spans="1:43" ht="27.75" customHeight="1">
      <c r="A1" s="154" t="s">
        <v>258</v>
      </c>
      <c r="C1" s="930" t="s">
        <v>372</v>
      </c>
      <c r="D1" s="930"/>
      <c r="E1" s="930"/>
      <c r="F1" s="930"/>
      <c r="G1" s="930"/>
      <c r="H1" s="930"/>
      <c r="I1" s="930"/>
      <c r="J1" s="930"/>
      <c r="K1" s="930"/>
      <c r="L1" s="930"/>
      <c r="M1" s="930"/>
      <c r="N1" s="930"/>
      <c r="O1" s="930"/>
      <c r="P1" s="930"/>
      <c r="Q1" s="930"/>
      <c r="R1" s="930"/>
      <c r="S1" s="154" t="s">
        <v>259</v>
      </c>
      <c r="V1" s="930" t="s">
        <v>372</v>
      </c>
      <c r="W1" s="930"/>
      <c r="X1" s="930"/>
      <c r="Y1" s="930"/>
      <c r="Z1" s="930"/>
      <c r="AA1" s="930"/>
      <c r="AB1" s="930"/>
      <c r="AC1" s="930"/>
      <c r="AD1" s="930"/>
      <c r="AE1" s="930"/>
      <c r="AF1" s="930"/>
      <c r="AG1" s="930"/>
      <c r="AH1" s="930"/>
      <c r="AI1" s="930"/>
      <c r="AJ1" s="930"/>
      <c r="AK1" s="930"/>
      <c r="AL1" s="930"/>
      <c r="AM1" s="930"/>
      <c r="AO1" s="311"/>
      <c r="AP1" s="311"/>
      <c r="AQ1" s="311"/>
    </row>
    <row r="2" spans="1:43" ht="21.75" customHeight="1" thickBot="1">
      <c r="A2" s="156" t="s">
        <v>64</v>
      </c>
      <c r="B2" s="311"/>
      <c r="C2" s="157"/>
      <c r="D2" s="157"/>
      <c r="E2" s="311"/>
      <c r="F2" s="311"/>
      <c r="G2" s="311"/>
      <c r="H2" s="311"/>
      <c r="I2" s="311"/>
      <c r="P2" s="155"/>
      <c r="Q2" s="158"/>
      <c r="R2" s="752" t="s">
        <v>719</v>
      </c>
      <c r="S2" s="156" t="s">
        <v>64</v>
      </c>
      <c r="T2" s="311"/>
      <c r="U2" s="157"/>
      <c r="V2" s="157"/>
      <c r="W2" s="311"/>
      <c r="X2" s="311"/>
      <c r="Y2" s="311"/>
      <c r="Z2" s="311"/>
      <c r="AA2" s="311"/>
      <c r="AH2" s="155"/>
      <c r="AJ2" s="312"/>
      <c r="AK2" s="157"/>
      <c r="AL2" s="159"/>
      <c r="AM2" s="752" t="s">
        <v>719</v>
      </c>
      <c r="AO2" s="311"/>
      <c r="AP2" s="311"/>
      <c r="AQ2" s="311"/>
    </row>
    <row r="3" spans="1:43" ht="18" customHeight="1">
      <c r="A3" s="5"/>
      <c r="B3" s="6"/>
      <c r="C3" s="7"/>
      <c r="D3" s="931" t="s">
        <v>65</v>
      </c>
      <c r="E3" s="937"/>
      <c r="F3" s="938"/>
      <c r="G3" s="11" t="s">
        <v>134</v>
      </c>
      <c r="H3" s="10"/>
      <c r="I3" s="10"/>
      <c r="J3" s="9"/>
      <c r="K3" s="10"/>
      <c r="L3" s="10"/>
      <c r="M3" s="9"/>
      <c r="N3" s="10"/>
      <c r="O3" s="10"/>
      <c r="P3" s="11"/>
      <c r="Q3" s="10"/>
      <c r="R3" s="12"/>
      <c r="S3" s="5"/>
      <c r="T3" s="8"/>
      <c r="U3" s="104"/>
      <c r="V3" s="11" t="s">
        <v>134</v>
      </c>
      <c r="W3" s="10"/>
      <c r="X3" s="10"/>
      <c r="Y3" s="9"/>
      <c r="Z3" s="10"/>
      <c r="AA3" s="12"/>
      <c r="AB3" s="11" t="s">
        <v>66</v>
      </c>
      <c r="AC3" s="10"/>
      <c r="AD3" s="10"/>
      <c r="AE3" s="11"/>
      <c r="AF3" s="10"/>
      <c r="AG3" s="10"/>
      <c r="AH3" s="9"/>
      <c r="AI3" s="10"/>
      <c r="AJ3" s="12"/>
      <c r="AK3" s="62"/>
      <c r="AL3" s="8" t="s">
        <v>135</v>
      </c>
      <c r="AM3" s="105"/>
    </row>
    <row r="4" spans="1:43" ht="18" customHeight="1" thickBot="1">
      <c r="A4" s="13" t="s">
        <v>67</v>
      </c>
      <c r="B4" s="14"/>
      <c r="C4" s="38" t="s">
        <v>68</v>
      </c>
      <c r="D4" s="939"/>
      <c r="E4" s="940"/>
      <c r="F4" s="941"/>
      <c r="G4" s="106"/>
      <c r="H4" s="107" t="s">
        <v>544</v>
      </c>
      <c r="I4" s="108"/>
      <c r="J4" s="109" t="s">
        <v>0</v>
      </c>
      <c r="K4" s="111" t="s">
        <v>46</v>
      </c>
      <c r="L4" s="110"/>
      <c r="M4" s="726" t="s">
        <v>447</v>
      </c>
      <c r="N4" s="107"/>
      <c r="O4" s="727"/>
      <c r="P4" s="107" t="s">
        <v>437</v>
      </c>
      <c r="Q4" s="107"/>
      <c r="R4" s="725"/>
      <c r="S4" s="13" t="s">
        <v>101</v>
      </c>
      <c r="T4" s="63"/>
      <c r="U4" s="314"/>
      <c r="V4" s="942" t="s">
        <v>252</v>
      </c>
      <c r="W4" s="943"/>
      <c r="X4" s="944"/>
      <c r="Y4" s="945" t="s">
        <v>422</v>
      </c>
      <c r="Z4" s="943"/>
      <c r="AA4" s="946"/>
      <c r="AB4" s="106"/>
      <c r="AC4" s="111" t="s">
        <v>544</v>
      </c>
      <c r="AD4" s="108"/>
      <c r="AE4" s="113"/>
      <c r="AF4" s="111" t="s">
        <v>253</v>
      </c>
      <c r="AG4" s="108"/>
      <c r="AH4" s="109" t="s">
        <v>0</v>
      </c>
      <c r="AI4" s="111" t="s">
        <v>136</v>
      </c>
      <c r="AJ4" s="112"/>
      <c r="AK4" s="114"/>
      <c r="AL4" s="71"/>
      <c r="AM4" s="115"/>
    </row>
    <row r="5" spans="1:43" s="19" customFormat="1" ht="18" customHeight="1" thickBot="1">
      <c r="A5" s="16"/>
      <c r="B5" s="17"/>
      <c r="C5" s="18"/>
      <c r="D5" s="677" t="s">
        <v>538</v>
      </c>
      <c r="E5" s="677" t="s">
        <v>561</v>
      </c>
      <c r="F5" s="678" t="s">
        <v>562</v>
      </c>
      <c r="G5" s="679" t="s">
        <v>538</v>
      </c>
      <c r="H5" s="677" t="s">
        <v>561</v>
      </c>
      <c r="I5" s="680" t="s">
        <v>562</v>
      </c>
      <c r="J5" s="677" t="s">
        <v>538</v>
      </c>
      <c r="K5" s="677" t="s">
        <v>561</v>
      </c>
      <c r="L5" s="678" t="s">
        <v>562</v>
      </c>
      <c r="M5" s="677" t="s">
        <v>538</v>
      </c>
      <c r="N5" s="677" t="s">
        <v>561</v>
      </c>
      <c r="O5" s="677" t="s">
        <v>562</v>
      </c>
      <c r="P5" s="681" t="s">
        <v>538</v>
      </c>
      <c r="Q5" s="677" t="s">
        <v>561</v>
      </c>
      <c r="R5" s="682" t="s">
        <v>562</v>
      </c>
      <c r="S5" s="16"/>
      <c r="T5" s="70"/>
      <c r="U5" s="116"/>
      <c r="V5" s="679" t="s">
        <v>538</v>
      </c>
      <c r="W5" s="677" t="s">
        <v>561</v>
      </c>
      <c r="X5" s="680" t="s">
        <v>562</v>
      </c>
      <c r="Y5" s="677" t="s">
        <v>538</v>
      </c>
      <c r="Z5" s="677" t="s">
        <v>561</v>
      </c>
      <c r="AA5" s="682" t="s">
        <v>562</v>
      </c>
      <c r="AB5" s="681" t="s">
        <v>538</v>
      </c>
      <c r="AC5" s="677" t="s">
        <v>561</v>
      </c>
      <c r="AD5" s="677" t="s">
        <v>562</v>
      </c>
      <c r="AE5" s="681" t="s">
        <v>538</v>
      </c>
      <c r="AF5" s="677" t="s">
        <v>561</v>
      </c>
      <c r="AG5" s="677" t="s">
        <v>562</v>
      </c>
      <c r="AH5" s="681" t="s">
        <v>538</v>
      </c>
      <c r="AI5" s="677" t="s">
        <v>561</v>
      </c>
      <c r="AJ5" s="682" t="s">
        <v>562</v>
      </c>
      <c r="AK5" s="677" t="s">
        <v>538</v>
      </c>
      <c r="AL5" s="677" t="s">
        <v>561</v>
      </c>
      <c r="AM5" s="682" t="s">
        <v>562</v>
      </c>
      <c r="AO5" s="313"/>
      <c r="AP5" s="313"/>
      <c r="AQ5" s="313"/>
    </row>
    <row r="6" spans="1:43" s="19" customFormat="1" ht="14.25" customHeight="1">
      <c r="A6" s="117"/>
      <c r="B6" s="118"/>
      <c r="C6" s="7"/>
      <c r="D6" s="144" t="s">
        <v>540</v>
      </c>
      <c r="E6" s="145" t="s">
        <v>563</v>
      </c>
      <c r="F6" s="146" t="s">
        <v>641</v>
      </c>
      <c r="G6" s="147" t="s">
        <v>540</v>
      </c>
      <c r="H6" s="145" t="s">
        <v>563</v>
      </c>
      <c r="I6" s="148" t="s">
        <v>641</v>
      </c>
      <c r="J6" s="145" t="s">
        <v>540</v>
      </c>
      <c r="K6" s="145" t="s">
        <v>563</v>
      </c>
      <c r="L6" s="146" t="s">
        <v>641</v>
      </c>
      <c r="M6" s="145" t="s">
        <v>540</v>
      </c>
      <c r="N6" s="145" t="s">
        <v>563</v>
      </c>
      <c r="O6" s="145" t="s">
        <v>641</v>
      </c>
      <c r="P6" s="144" t="s">
        <v>540</v>
      </c>
      <c r="Q6" s="145" t="s">
        <v>563</v>
      </c>
      <c r="R6" s="149" t="s">
        <v>641</v>
      </c>
      <c r="S6" s="150"/>
      <c r="T6" s="151"/>
      <c r="U6" s="152"/>
      <c r="V6" s="153" t="s">
        <v>540</v>
      </c>
      <c r="W6" s="145" t="s">
        <v>563</v>
      </c>
      <c r="X6" s="148" t="s">
        <v>641</v>
      </c>
      <c r="Y6" s="145" t="s">
        <v>540</v>
      </c>
      <c r="Z6" s="145" t="s">
        <v>563</v>
      </c>
      <c r="AA6" s="149" t="s">
        <v>641</v>
      </c>
      <c r="AB6" s="144" t="s">
        <v>540</v>
      </c>
      <c r="AC6" s="145" t="s">
        <v>563</v>
      </c>
      <c r="AD6" s="145" t="s">
        <v>641</v>
      </c>
      <c r="AE6" s="144" t="s">
        <v>540</v>
      </c>
      <c r="AF6" s="145" t="s">
        <v>563</v>
      </c>
      <c r="AG6" s="145" t="s">
        <v>641</v>
      </c>
      <c r="AH6" s="144" t="s">
        <v>540</v>
      </c>
      <c r="AI6" s="145" t="s">
        <v>563</v>
      </c>
      <c r="AJ6" s="149" t="s">
        <v>641</v>
      </c>
      <c r="AK6" s="144" t="s">
        <v>540</v>
      </c>
      <c r="AL6" s="145" t="s">
        <v>563</v>
      </c>
      <c r="AM6" s="149" t="s">
        <v>641</v>
      </c>
      <c r="AO6" s="313"/>
      <c r="AP6" s="313"/>
      <c r="AQ6" s="313"/>
    </row>
    <row r="7" spans="1:43" s="173" customFormat="1" ht="29.25" customHeight="1" thickBot="1">
      <c r="A7" s="160" t="s">
        <v>69</v>
      </c>
      <c r="B7" s="161"/>
      <c r="C7" s="162">
        <v>1127142</v>
      </c>
      <c r="D7" s="163">
        <v>521797382</v>
      </c>
      <c r="E7" s="164">
        <v>838906777</v>
      </c>
      <c r="F7" s="165">
        <v>1075608658.5150001</v>
      </c>
      <c r="G7" s="166">
        <v>492468387</v>
      </c>
      <c r="H7" s="164">
        <v>743695099</v>
      </c>
      <c r="I7" s="166">
        <v>912127978.82300007</v>
      </c>
      <c r="J7" s="167">
        <v>258598740</v>
      </c>
      <c r="K7" s="167">
        <v>376289121</v>
      </c>
      <c r="L7" s="168">
        <v>490423104.09299994</v>
      </c>
      <c r="M7" s="167">
        <v>155952114</v>
      </c>
      <c r="N7" s="167">
        <v>238157870</v>
      </c>
      <c r="O7" s="167">
        <v>268910130.602</v>
      </c>
      <c r="P7" s="169">
        <v>58386299</v>
      </c>
      <c r="Q7" s="167">
        <v>94686269</v>
      </c>
      <c r="R7" s="170">
        <v>93027959.124000013</v>
      </c>
      <c r="S7" s="171" t="s">
        <v>69</v>
      </c>
      <c r="T7" s="171"/>
      <c r="U7" s="315"/>
      <c r="V7" s="172">
        <v>4508998</v>
      </c>
      <c r="W7" s="164">
        <v>7565490</v>
      </c>
      <c r="X7" s="166">
        <v>13653733.326000001</v>
      </c>
      <c r="Y7" s="167">
        <v>15022236</v>
      </c>
      <c r="Z7" s="167">
        <v>26996349</v>
      </c>
      <c r="AA7" s="170">
        <v>46113051.678000003</v>
      </c>
      <c r="AB7" s="169">
        <v>0</v>
      </c>
      <c r="AC7" s="167">
        <v>0</v>
      </c>
      <c r="AD7" s="167">
        <v>0</v>
      </c>
      <c r="AE7" s="169">
        <v>0</v>
      </c>
      <c r="AF7" s="167">
        <v>0</v>
      </c>
      <c r="AG7" s="167">
        <v>0</v>
      </c>
      <c r="AH7" s="169">
        <v>0</v>
      </c>
      <c r="AI7" s="167">
        <v>0</v>
      </c>
      <c r="AJ7" s="170">
        <v>0</v>
      </c>
      <c r="AK7" s="163">
        <v>29328995</v>
      </c>
      <c r="AL7" s="164">
        <v>95211678</v>
      </c>
      <c r="AM7" s="165">
        <v>163480679.692</v>
      </c>
      <c r="AO7" s="200"/>
      <c r="AP7" s="200"/>
      <c r="AQ7" s="200"/>
    </row>
    <row r="8" spans="1:43" ht="39.15" customHeight="1" thickBot="1">
      <c r="A8" s="20" t="s">
        <v>70</v>
      </c>
      <c r="B8" s="30"/>
      <c r="C8" s="22">
        <v>100131</v>
      </c>
      <c r="D8" s="23">
        <v>116861995</v>
      </c>
      <c r="E8" s="24">
        <v>256536124</v>
      </c>
      <c r="F8" s="25">
        <v>702166906.472</v>
      </c>
      <c r="G8" s="26">
        <v>104876465</v>
      </c>
      <c r="H8" s="24">
        <v>198891982</v>
      </c>
      <c r="I8" s="26">
        <v>572661666.19400001</v>
      </c>
      <c r="J8" s="28">
        <v>58543651</v>
      </c>
      <c r="K8" s="28">
        <v>104028310</v>
      </c>
      <c r="L8" s="120">
        <v>308700162.67999995</v>
      </c>
      <c r="M8" s="28">
        <v>31394517</v>
      </c>
      <c r="N8" s="28">
        <v>64170449</v>
      </c>
      <c r="O8" s="28">
        <v>166575250.18700001</v>
      </c>
      <c r="P8" s="121">
        <v>9144441</v>
      </c>
      <c r="Q8" s="28">
        <v>17393179</v>
      </c>
      <c r="R8" s="29">
        <v>53674601.598000005</v>
      </c>
      <c r="S8" s="37" t="s">
        <v>70</v>
      </c>
      <c r="T8" s="37"/>
      <c r="U8" s="316"/>
      <c r="V8" s="122">
        <v>1391994</v>
      </c>
      <c r="W8" s="24">
        <v>2906645</v>
      </c>
      <c r="X8" s="26">
        <v>10007464.705000002</v>
      </c>
      <c r="Y8" s="28">
        <v>4401862</v>
      </c>
      <c r="Z8" s="28">
        <v>10393399</v>
      </c>
      <c r="AA8" s="29">
        <v>33704187.024000004</v>
      </c>
      <c r="AB8" s="121">
        <v>0</v>
      </c>
      <c r="AC8" s="28">
        <v>0</v>
      </c>
      <c r="AD8" s="28">
        <v>0</v>
      </c>
      <c r="AE8" s="121">
        <v>0</v>
      </c>
      <c r="AF8" s="28">
        <v>0</v>
      </c>
      <c r="AG8" s="28">
        <v>0</v>
      </c>
      <c r="AH8" s="121">
        <v>0</v>
      </c>
      <c r="AI8" s="28">
        <v>0</v>
      </c>
      <c r="AJ8" s="29">
        <v>0</v>
      </c>
      <c r="AK8" s="23">
        <v>11985530</v>
      </c>
      <c r="AL8" s="24">
        <v>57644142</v>
      </c>
      <c r="AM8" s="25">
        <v>129505240.278</v>
      </c>
    </row>
    <row r="9" spans="1:43" ht="27.15" customHeight="1">
      <c r="A9" s="31" t="s">
        <v>71</v>
      </c>
      <c r="B9" s="32" t="s">
        <v>171</v>
      </c>
      <c r="C9" s="44">
        <v>18110</v>
      </c>
      <c r="D9" s="76">
        <v>41230034</v>
      </c>
      <c r="E9" s="91">
        <v>82278895</v>
      </c>
      <c r="F9" s="88">
        <v>274944335.43799996</v>
      </c>
      <c r="G9" s="79">
        <v>38105727</v>
      </c>
      <c r="H9" s="317">
        <v>72424916</v>
      </c>
      <c r="I9" s="79">
        <v>241942071.63499999</v>
      </c>
      <c r="J9" s="34">
        <v>19456310</v>
      </c>
      <c r="K9" s="34">
        <v>35619202</v>
      </c>
      <c r="L9" s="123">
        <v>124152572.986</v>
      </c>
      <c r="M9" s="34">
        <v>11923998</v>
      </c>
      <c r="N9" s="34">
        <v>23183655</v>
      </c>
      <c r="O9" s="34">
        <v>69088819.812000006</v>
      </c>
      <c r="P9" s="124">
        <v>4614935</v>
      </c>
      <c r="Q9" s="34">
        <v>8942550</v>
      </c>
      <c r="R9" s="35">
        <v>30654708.358999997</v>
      </c>
      <c r="S9" s="31" t="s">
        <v>71</v>
      </c>
      <c r="T9" s="15" t="s">
        <v>176</v>
      </c>
      <c r="U9" s="318"/>
      <c r="V9" s="78">
        <v>459453</v>
      </c>
      <c r="W9" s="317">
        <v>964591</v>
      </c>
      <c r="X9" s="79">
        <v>3892579.75</v>
      </c>
      <c r="Y9" s="34">
        <v>1651031</v>
      </c>
      <c r="Z9" s="34">
        <v>3714918</v>
      </c>
      <c r="AA9" s="35">
        <v>14153390.728</v>
      </c>
      <c r="AB9" s="124">
        <v>0</v>
      </c>
      <c r="AC9" s="34">
        <v>0</v>
      </c>
      <c r="AD9" s="34">
        <v>0</v>
      </c>
      <c r="AE9" s="124">
        <v>0</v>
      </c>
      <c r="AF9" s="34">
        <v>0</v>
      </c>
      <c r="AG9" s="34">
        <v>0</v>
      </c>
      <c r="AH9" s="124">
        <v>0</v>
      </c>
      <c r="AI9" s="34">
        <v>0</v>
      </c>
      <c r="AJ9" s="35">
        <v>0</v>
      </c>
      <c r="AK9" s="76">
        <v>3124307</v>
      </c>
      <c r="AL9" s="91">
        <v>9853979</v>
      </c>
      <c r="AM9" s="88">
        <v>33002263.802999999</v>
      </c>
    </row>
    <row r="10" spans="1:43" ht="27.15" customHeight="1">
      <c r="A10" s="31" t="s">
        <v>72</v>
      </c>
      <c r="B10" s="32" t="s">
        <v>73</v>
      </c>
      <c r="C10" s="319">
        <v>2018</v>
      </c>
      <c r="D10" s="320">
        <v>15692505</v>
      </c>
      <c r="E10" s="321">
        <v>30642632</v>
      </c>
      <c r="F10" s="322">
        <v>137943487.40100002</v>
      </c>
      <c r="G10" s="323">
        <v>14723146</v>
      </c>
      <c r="H10" s="321">
        <v>28240206</v>
      </c>
      <c r="I10" s="323">
        <v>127531945.37</v>
      </c>
      <c r="J10" s="34">
        <v>8070106</v>
      </c>
      <c r="K10" s="34">
        <v>15041006</v>
      </c>
      <c r="L10" s="123">
        <v>69210098.763999999</v>
      </c>
      <c r="M10" s="34">
        <v>4760403</v>
      </c>
      <c r="N10" s="34">
        <v>9018307</v>
      </c>
      <c r="O10" s="34">
        <v>36844419.291000001</v>
      </c>
      <c r="P10" s="124">
        <v>1128737</v>
      </c>
      <c r="Q10" s="34">
        <v>2528487</v>
      </c>
      <c r="R10" s="35">
        <v>13544949.261</v>
      </c>
      <c r="S10" s="31" t="s">
        <v>72</v>
      </c>
      <c r="T10" s="15" t="s">
        <v>102</v>
      </c>
      <c r="U10" s="318"/>
      <c r="V10" s="324">
        <v>242201</v>
      </c>
      <c r="W10" s="321">
        <v>499488</v>
      </c>
      <c r="X10" s="323">
        <v>2332573.8820000002</v>
      </c>
      <c r="Y10" s="34">
        <v>521699</v>
      </c>
      <c r="Z10" s="34">
        <v>1152918</v>
      </c>
      <c r="AA10" s="35">
        <v>5599904.1720000003</v>
      </c>
      <c r="AB10" s="124">
        <v>0</v>
      </c>
      <c r="AC10" s="34">
        <v>0</v>
      </c>
      <c r="AD10" s="34">
        <v>0</v>
      </c>
      <c r="AE10" s="124">
        <v>0</v>
      </c>
      <c r="AF10" s="34">
        <v>0</v>
      </c>
      <c r="AG10" s="34">
        <v>0</v>
      </c>
      <c r="AH10" s="124">
        <v>0</v>
      </c>
      <c r="AI10" s="34">
        <v>0</v>
      </c>
      <c r="AJ10" s="35">
        <v>0</v>
      </c>
      <c r="AK10" s="320">
        <v>969359</v>
      </c>
      <c r="AL10" s="321">
        <v>2402426</v>
      </c>
      <c r="AM10" s="322">
        <v>10411542.030999999</v>
      </c>
    </row>
    <row r="11" spans="1:43" ht="27.15" customHeight="1">
      <c r="A11" s="31" t="s">
        <v>74</v>
      </c>
      <c r="B11" s="32" t="s">
        <v>84</v>
      </c>
      <c r="C11" s="319">
        <v>77903</v>
      </c>
      <c r="D11" s="320">
        <v>59004932</v>
      </c>
      <c r="E11" s="321">
        <v>141476237</v>
      </c>
      <c r="F11" s="322">
        <v>286284097.03200001</v>
      </c>
      <c r="G11" s="323">
        <v>51217744</v>
      </c>
      <c r="H11" s="321">
        <v>96831784</v>
      </c>
      <c r="I11" s="323">
        <v>201312447.51199999</v>
      </c>
      <c r="J11" s="34">
        <v>30482601</v>
      </c>
      <c r="K11" s="34">
        <v>52542927</v>
      </c>
      <c r="L11" s="123">
        <v>114248059.38499999</v>
      </c>
      <c r="M11" s="34">
        <v>14468837</v>
      </c>
      <c r="N11" s="34">
        <v>31507747</v>
      </c>
      <c r="O11" s="34">
        <v>60003639.115999997</v>
      </c>
      <c r="P11" s="124">
        <v>3386980</v>
      </c>
      <c r="Q11" s="34">
        <v>5898672</v>
      </c>
      <c r="R11" s="35">
        <v>9452535.1349999998</v>
      </c>
      <c r="S11" s="31" t="s">
        <v>74</v>
      </c>
      <c r="T11" s="15" t="s">
        <v>103</v>
      </c>
      <c r="U11" s="318"/>
      <c r="V11" s="324">
        <v>680293</v>
      </c>
      <c r="W11" s="321">
        <v>1422731</v>
      </c>
      <c r="X11" s="323">
        <v>3755640.1629999997</v>
      </c>
      <c r="Y11" s="34">
        <v>2199033</v>
      </c>
      <c r="Z11" s="34">
        <v>5459707</v>
      </c>
      <c r="AA11" s="35">
        <v>13852573.713</v>
      </c>
      <c r="AB11" s="124">
        <v>0</v>
      </c>
      <c r="AC11" s="34">
        <v>0</v>
      </c>
      <c r="AD11" s="34">
        <v>0</v>
      </c>
      <c r="AE11" s="124">
        <v>0</v>
      </c>
      <c r="AF11" s="34">
        <v>0</v>
      </c>
      <c r="AG11" s="34">
        <v>0</v>
      </c>
      <c r="AH11" s="124">
        <v>0</v>
      </c>
      <c r="AI11" s="34">
        <v>0</v>
      </c>
      <c r="AJ11" s="35">
        <v>0</v>
      </c>
      <c r="AK11" s="320">
        <v>7787188</v>
      </c>
      <c r="AL11" s="321">
        <v>44644453</v>
      </c>
      <c r="AM11" s="322">
        <v>84971649.520000011</v>
      </c>
    </row>
    <row r="12" spans="1:43" ht="27.15" customHeight="1" thickBot="1">
      <c r="A12" s="31" t="s">
        <v>85</v>
      </c>
      <c r="B12" s="36" t="s">
        <v>86</v>
      </c>
      <c r="C12" s="325">
        <v>2100</v>
      </c>
      <c r="D12" s="326">
        <v>934524</v>
      </c>
      <c r="E12" s="327">
        <v>2138360</v>
      </c>
      <c r="F12" s="328">
        <v>2994986.6009999998</v>
      </c>
      <c r="G12" s="329">
        <v>829848</v>
      </c>
      <c r="H12" s="330">
        <v>1395076</v>
      </c>
      <c r="I12" s="329">
        <v>1875201.6770000001</v>
      </c>
      <c r="J12" s="34">
        <v>534634</v>
      </c>
      <c r="K12" s="34">
        <v>825175</v>
      </c>
      <c r="L12" s="123">
        <v>1089431.5449999999</v>
      </c>
      <c r="M12" s="34">
        <v>241279</v>
      </c>
      <c r="N12" s="34">
        <v>460740</v>
      </c>
      <c r="O12" s="34">
        <v>638371.96799999999</v>
      </c>
      <c r="P12" s="124">
        <v>13789</v>
      </c>
      <c r="Q12" s="34">
        <v>23470</v>
      </c>
      <c r="R12" s="35">
        <v>22408.843000000001</v>
      </c>
      <c r="S12" s="31" t="s">
        <v>85</v>
      </c>
      <c r="T12" s="125" t="s">
        <v>104</v>
      </c>
      <c r="U12" s="331"/>
      <c r="V12" s="332">
        <v>10047</v>
      </c>
      <c r="W12" s="330">
        <v>19835</v>
      </c>
      <c r="X12" s="329">
        <v>26670.91</v>
      </c>
      <c r="Y12" s="34">
        <v>30099</v>
      </c>
      <c r="Z12" s="34">
        <v>65856</v>
      </c>
      <c r="AA12" s="35">
        <v>98318.410999999993</v>
      </c>
      <c r="AB12" s="124">
        <v>0</v>
      </c>
      <c r="AC12" s="34">
        <v>0</v>
      </c>
      <c r="AD12" s="34">
        <v>0</v>
      </c>
      <c r="AE12" s="124">
        <v>0</v>
      </c>
      <c r="AF12" s="34">
        <v>0</v>
      </c>
      <c r="AG12" s="34">
        <v>0</v>
      </c>
      <c r="AH12" s="124">
        <v>0</v>
      </c>
      <c r="AI12" s="34">
        <v>0</v>
      </c>
      <c r="AJ12" s="35">
        <v>0</v>
      </c>
      <c r="AK12" s="326">
        <v>104676</v>
      </c>
      <c r="AL12" s="327">
        <v>743284</v>
      </c>
      <c r="AM12" s="328">
        <v>1119784.9239999999</v>
      </c>
    </row>
    <row r="13" spans="1:43" ht="39.9" customHeight="1" thickBot="1">
      <c r="A13" s="37" t="s">
        <v>87</v>
      </c>
      <c r="B13" s="21"/>
      <c r="C13" s="333">
        <v>1027011</v>
      </c>
      <c r="D13" s="334">
        <v>404935387</v>
      </c>
      <c r="E13" s="335">
        <v>582370653</v>
      </c>
      <c r="F13" s="336">
        <v>373441752.04299998</v>
      </c>
      <c r="G13" s="337">
        <v>387591922</v>
      </c>
      <c r="H13" s="335">
        <v>544803117</v>
      </c>
      <c r="I13" s="337">
        <v>339466312.62900001</v>
      </c>
      <c r="J13" s="28">
        <v>200055089</v>
      </c>
      <c r="K13" s="28">
        <v>272260811</v>
      </c>
      <c r="L13" s="120">
        <v>181722941.41299999</v>
      </c>
      <c r="M13" s="28">
        <v>124557597</v>
      </c>
      <c r="N13" s="28">
        <v>173987421</v>
      </c>
      <c r="O13" s="28">
        <v>102334880.41500001</v>
      </c>
      <c r="P13" s="121">
        <v>49241858</v>
      </c>
      <c r="Q13" s="28">
        <v>77293090</v>
      </c>
      <c r="R13" s="29">
        <v>39353357.526000001</v>
      </c>
      <c r="S13" s="37" t="s">
        <v>87</v>
      </c>
      <c r="T13" s="37"/>
      <c r="U13" s="316"/>
      <c r="V13" s="338">
        <v>3117004</v>
      </c>
      <c r="W13" s="335">
        <v>4658845</v>
      </c>
      <c r="X13" s="337">
        <v>3646268.6210000007</v>
      </c>
      <c r="Y13" s="28">
        <v>10620374</v>
      </c>
      <c r="Z13" s="28">
        <v>16602950</v>
      </c>
      <c r="AA13" s="29">
        <v>12408864.654000003</v>
      </c>
      <c r="AB13" s="121">
        <v>0</v>
      </c>
      <c r="AC13" s="28">
        <v>0</v>
      </c>
      <c r="AD13" s="28">
        <v>0</v>
      </c>
      <c r="AE13" s="121">
        <v>0</v>
      </c>
      <c r="AF13" s="28">
        <v>0</v>
      </c>
      <c r="AG13" s="28">
        <v>0</v>
      </c>
      <c r="AH13" s="121">
        <v>0</v>
      </c>
      <c r="AI13" s="28">
        <v>0</v>
      </c>
      <c r="AJ13" s="29">
        <v>0</v>
      </c>
      <c r="AK13" s="334">
        <v>17343465</v>
      </c>
      <c r="AL13" s="335">
        <v>37567536</v>
      </c>
      <c r="AM13" s="336">
        <v>33975439.414000005</v>
      </c>
    </row>
    <row r="14" spans="1:43" ht="27.15" customHeight="1">
      <c r="A14" s="38"/>
      <c r="B14" s="39" t="s">
        <v>88</v>
      </c>
      <c r="C14" s="339">
        <v>476378</v>
      </c>
      <c r="D14" s="340">
        <v>139712643</v>
      </c>
      <c r="E14" s="341">
        <v>186332992</v>
      </c>
      <c r="F14" s="342">
        <v>148414428.82499999</v>
      </c>
      <c r="G14" s="343">
        <v>132229810</v>
      </c>
      <c r="H14" s="341">
        <v>170278523</v>
      </c>
      <c r="I14" s="343">
        <v>129088781.95899999</v>
      </c>
      <c r="J14" s="41">
        <v>82066722</v>
      </c>
      <c r="K14" s="41">
        <v>103081436</v>
      </c>
      <c r="L14" s="126">
        <v>81156191.363999993</v>
      </c>
      <c r="M14" s="41">
        <v>35282290</v>
      </c>
      <c r="N14" s="41">
        <v>46335760</v>
      </c>
      <c r="O14" s="41">
        <v>32978367.941999998</v>
      </c>
      <c r="P14" s="127">
        <v>8052947</v>
      </c>
      <c r="Q14" s="41">
        <v>11677398</v>
      </c>
      <c r="R14" s="42">
        <v>6744455.9440000001</v>
      </c>
      <c r="S14" s="38"/>
      <c r="T14" s="128" t="s">
        <v>105</v>
      </c>
      <c r="U14" s="344"/>
      <c r="V14" s="345">
        <v>1567737</v>
      </c>
      <c r="W14" s="341">
        <v>2080639</v>
      </c>
      <c r="X14" s="343">
        <v>1903047.388</v>
      </c>
      <c r="Y14" s="41">
        <v>5260114</v>
      </c>
      <c r="Z14" s="41">
        <v>7103290</v>
      </c>
      <c r="AA14" s="42">
        <v>6306719.3209999995</v>
      </c>
      <c r="AB14" s="127">
        <v>0</v>
      </c>
      <c r="AC14" s="41">
        <v>0</v>
      </c>
      <c r="AD14" s="41">
        <v>0</v>
      </c>
      <c r="AE14" s="127">
        <v>0</v>
      </c>
      <c r="AF14" s="41">
        <v>0</v>
      </c>
      <c r="AG14" s="41">
        <v>0</v>
      </c>
      <c r="AH14" s="127">
        <v>0</v>
      </c>
      <c r="AI14" s="41">
        <v>0</v>
      </c>
      <c r="AJ14" s="42">
        <v>0</v>
      </c>
      <c r="AK14" s="340">
        <v>7482833</v>
      </c>
      <c r="AL14" s="341">
        <v>16054469</v>
      </c>
      <c r="AM14" s="342">
        <v>19325646.866</v>
      </c>
    </row>
    <row r="15" spans="1:43" ht="27.15" customHeight="1">
      <c r="A15" s="38" t="s">
        <v>89</v>
      </c>
      <c r="B15" s="43" t="s">
        <v>90</v>
      </c>
      <c r="C15" s="319">
        <v>62014</v>
      </c>
      <c r="D15" s="320">
        <v>34566285</v>
      </c>
      <c r="E15" s="321">
        <v>52453566</v>
      </c>
      <c r="F15" s="322">
        <v>28835656.091000002</v>
      </c>
      <c r="G15" s="323">
        <v>34244193</v>
      </c>
      <c r="H15" s="321">
        <v>51954901</v>
      </c>
      <c r="I15" s="323">
        <v>28521572.750999998</v>
      </c>
      <c r="J15" s="34">
        <v>2153495</v>
      </c>
      <c r="K15" s="34">
        <v>2628893</v>
      </c>
      <c r="L15" s="123">
        <v>1527584.6739999999</v>
      </c>
      <c r="M15" s="34">
        <v>10355345</v>
      </c>
      <c r="N15" s="34">
        <v>13607902</v>
      </c>
      <c r="O15" s="34">
        <v>8078564.6770000001</v>
      </c>
      <c r="P15" s="124">
        <v>21652244</v>
      </c>
      <c r="Q15" s="34">
        <v>35612016</v>
      </c>
      <c r="R15" s="35">
        <v>18844690.299000002</v>
      </c>
      <c r="S15" s="38" t="s">
        <v>89</v>
      </c>
      <c r="T15" s="15" t="s">
        <v>106</v>
      </c>
      <c r="U15" s="318"/>
      <c r="V15" s="324">
        <v>19108</v>
      </c>
      <c r="W15" s="321">
        <v>24580</v>
      </c>
      <c r="X15" s="323">
        <v>15327.049000000001</v>
      </c>
      <c r="Y15" s="34">
        <v>64001</v>
      </c>
      <c r="Z15" s="34">
        <v>81510</v>
      </c>
      <c r="AA15" s="35">
        <v>55406.051999999996</v>
      </c>
      <c r="AB15" s="124">
        <v>0</v>
      </c>
      <c r="AC15" s="34">
        <v>0</v>
      </c>
      <c r="AD15" s="34">
        <v>0</v>
      </c>
      <c r="AE15" s="124">
        <v>0</v>
      </c>
      <c r="AF15" s="34">
        <v>0</v>
      </c>
      <c r="AG15" s="34">
        <v>0</v>
      </c>
      <c r="AH15" s="124">
        <v>0</v>
      </c>
      <c r="AI15" s="34">
        <v>0</v>
      </c>
      <c r="AJ15" s="35">
        <v>0</v>
      </c>
      <c r="AK15" s="320">
        <v>322092</v>
      </c>
      <c r="AL15" s="321">
        <v>498665</v>
      </c>
      <c r="AM15" s="322">
        <v>314083.33999999997</v>
      </c>
    </row>
    <row r="16" spans="1:43" ht="27.15" customHeight="1">
      <c r="A16" s="38"/>
      <c r="B16" s="43" t="s">
        <v>91</v>
      </c>
      <c r="C16" s="44">
        <v>42303</v>
      </c>
      <c r="D16" s="45">
        <v>11167936</v>
      </c>
      <c r="E16" s="46">
        <v>17521220</v>
      </c>
      <c r="F16" s="47">
        <v>13686116.052999999</v>
      </c>
      <c r="G16" s="48">
        <v>10485426</v>
      </c>
      <c r="H16" s="46">
        <v>15637183</v>
      </c>
      <c r="I16" s="48">
        <v>12152993.067</v>
      </c>
      <c r="J16" s="34">
        <v>6480897</v>
      </c>
      <c r="K16" s="34">
        <v>9433996</v>
      </c>
      <c r="L16" s="123">
        <v>7527357.0089999996</v>
      </c>
      <c r="M16" s="34">
        <v>3054630</v>
      </c>
      <c r="N16" s="34">
        <v>4593847</v>
      </c>
      <c r="O16" s="34">
        <v>3547790.9499999997</v>
      </c>
      <c r="P16" s="124">
        <v>348312</v>
      </c>
      <c r="Q16" s="34">
        <v>562812</v>
      </c>
      <c r="R16" s="35">
        <v>300435.63399999996</v>
      </c>
      <c r="S16" s="38"/>
      <c r="T16" s="15" t="s">
        <v>107</v>
      </c>
      <c r="U16" s="318"/>
      <c r="V16" s="81">
        <v>127601</v>
      </c>
      <c r="W16" s="46">
        <v>210779</v>
      </c>
      <c r="X16" s="48">
        <v>165799.36600000001</v>
      </c>
      <c r="Y16" s="34">
        <v>473986</v>
      </c>
      <c r="Z16" s="34">
        <v>835749</v>
      </c>
      <c r="AA16" s="35">
        <v>611610.10800000001</v>
      </c>
      <c r="AB16" s="124">
        <v>0</v>
      </c>
      <c r="AC16" s="34">
        <v>0</v>
      </c>
      <c r="AD16" s="34">
        <v>0</v>
      </c>
      <c r="AE16" s="124">
        <v>0</v>
      </c>
      <c r="AF16" s="34">
        <v>0</v>
      </c>
      <c r="AG16" s="34">
        <v>0</v>
      </c>
      <c r="AH16" s="124">
        <v>0</v>
      </c>
      <c r="AI16" s="34">
        <v>0</v>
      </c>
      <c r="AJ16" s="35">
        <v>0</v>
      </c>
      <c r="AK16" s="45">
        <v>682510</v>
      </c>
      <c r="AL16" s="46">
        <v>1884037</v>
      </c>
      <c r="AM16" s="47">
        <v>1533122.986</v>
      </c>
    </row>
    <row r="17" spans="1:43" ht="27.15" customHeight="1">
      <c r="A17" s="38" t="s">
        <v>92</v>
      </c>
      <c r="B17" s="43" t="s">
        <v>93</v>
      </c>
      <c r="C17" s="44">
        <v>87344</v>
      </c>
      <c r="D17" s="45">
        <v>33569495</v>
      </c>
      <c r="E17" s="46">
        <v>76149305</v>
      </c>
      <c r="F17" s="47">
        <v>36193002.581</v>
      </c>
      <c r="G17" s="48">
        <v>31554116</v>
      </c>
      <c r="H17" s="46">
        <v>68925132</v>
      </c>
      <c r="I17" s="48">
        <v>33068672.182999998</v>
      </c>
      <c r="J17" s="34">
        <v>18156312</v>
      </c>
      <c r="K17" s="34">
        <v>39018652</v>
      </c>
      <c r="L17" s="123">
        <v>18288463.141000003</v>
      </c>
      <c r="M17" s="34">
        <v>10949967</v>
      </c>
      <c r="N17" s="34">
        <v>23902246</v>
      </c>
      <c r="O17" s="34">
        <v>11952013.465</v>
      </c>
      <c r="P17" s="124">
        <v>746354</v>
      </c>
      <c r="Q17" s="34">
        <v>1189775</v>
      </c>
      <c r="R17" s="35">
        <v>799761.66</v>
      </c>
      <c r="S17" s="38" t="s">
        <v>92</v>
      </c>
      <c r="T17" s="15" t="s">
        <v>108</v>
      </c>
      <c r="U17" s="318"/>
      <c r="V17" s="81">
        <v>340008</v>
      </c>
      <c r="W17" s="46">
        <v>923937</v>
      </c>
      <c r="X17" s="48">
        <v>392555.04800000001</v>
      </c>
      <c r="Y17" s="34">
        <v>1361475</v>
      </c>
      <c r="Z17" s="34">
        <v>3890522</v>
      </c>
      <c r="AA17" s="35">
        <v>1635878.8689999999</v>
      </c>
      <c r="AB17" s="124">
        <v>0</v>
      </c>
      <c r="AC17" s="34">
        <v>0</v>
      </c>
      <c r="AD17" s="34">
        <v>0</v>
      </c>
      <c r="AE17" s="124">
        <v>0</v>
      </c>
      <c r="AF17" s="34">
        <v>0</v>
      </c>
      <c r="AG17" s="34">
        <v>0</v>
      </c>
      <c r="AH17" s="124">
        <v>0</v>
      </c>
      <c r="AI17" s="34">
        <v>0</v>
      </c>
      <c r="AJ17" s="35">
        <v>0</v>
      </c>
      <c r="AK17" s="45">
        <v>2015379</v>
      </c>
      <c r="AL17" s="46">
        <v>7224173</v>
      </c>
      <c r="AM17" s="47">
        <v>3124330.398</v>
      </c>
    </row>
    <row r="18" spans="1:43" ht="27.15" customHeight="1">
      <c r="A18" s="38"/>
      <c r="B18" s="43" t="s">
        <v>94</v>
      </c>
      <c r="C18" s="44">
        <v>53560</v>
      </c>
      <c r="D18" s="45">
        <v>44166342</v>
      </c>
      <c r="E18" s="46">
        <v>56510055</v>
      </c>
      <c r="F18" s="47">
        <v>22111164.395999998</v>
      </c>
      <c r="G18" s="48">
        <v>43333930</v>
      </c>
      <c r="H18" s="46">
        <v>55315562</v>
      </c>
      <c r="I18" s="48">
        <v>21606758.405999999</v>
      </c>
      <c r="J18" s="34">
        <v>20282080</v>
      </c>
      <c r="K18" s="34">
        <v>25326945</v>
      </c>
      <c r="L18" s="123">
        <v>10340706.495999999</v>
      </c>
      <c r="M18" s="34">
        <v>16429258</v>
      </c>
      <c r="N18" s="34">
        <v>21519402</v>
      </c>
      <c r="O18" s="34">
        <v>7978243.0290000001</v>
      </c>
      <c r="P18" s="124">
        <v>5909433</v>
      </c>
      <c r="Q18" s="34">
        <v>7509387</v>
      </c>
      <c r="R18" s="35">
        <v>2905139.02</v>
      </c>
      <c r="S18" s="38"/>
      <c r="T18" s="15" t="s">
        <v>109</v>
      </c>
      <c r="U18" s="318"/>
      <c r="V18" s="81">
        <v>180415</v>
      </c>
      <c r="W18" s="46">
        <v>239564</v>
      </c>
      <c r="X18" s="48">
        <v>96054.728000000003</v>
      </c>
      <c r="Y18" s="34">
        <v>532744</v>
      </c>
      <c r="Z18" s="34">
        <v>720264</v>
      </c>
      <c r="AA18" s="35">
        <v>286615.13299999997</v>
      </c>
      <c r="AB18" s="124">
        <v>0</v>
      </c>
      <c r="AC18" s="34">
        <v>0</v>
      </c>
      <c r="AD18" s="34">
        <v>0</v>
      </c>
      <c r="AE18" s="124">
        <v>0</v>
      </c>
      <c r="AF18" s="34">
        <v>0</v>
      </c>
      <c r="AG18" s="34">
        <v>0</v>
      </c>
      <c r="AH18" s="124">
        <v>0</v>
      </c>
      <c r="AI18" s="34">
        <v>0</v>
      </c>
      <c r="AJ18" s="35">
        <v>0</v>
      </c>
      <c r="AK18" s="45">
        <v>832412</v>
      </c>
      <c r="AL18" s="46">
        <v>1194493</v>
      </c>
      <c r="AM18" s="47">
        <v>504405.99</v>
      </c>
    </row>
    <row r="19" spans="1:43" ht="27.15" customHeight="1">
      <c r="A19" s="38" t="s">
        <v>47</v>
      </c>
      <c r="B19" s="43" t="s">
        <v>95</v>
      </c>
      <c r="C19" s="44">
        <v>40707</v>
      </c>
      <c r="D19" s="45">
        <v>16719348</v>
      </c>
      <c r="E19" s="46">
        <v>26306806</v>
      </c>
      <c r="F19" s="47">
        <v>19602239.545000002</v>
      </c>
      <c r="G19" s="48">
        <v>16550405</v>
      </c>
      <c r="H19" s="46">
        <v>26037069</v>
      </c>
      <c r="I19" s="48">
        <v>19422453.690000001</v>
      </c>
      <c r="J19" s="34">
        <v>9712278</v>
      </c>
      <c r="K19" s="34">
        <v>15045162</v>
      </c>
      <c r="L19" s="123">
        <v>11334882.307</v>
      </c>
      <c r="M19" s="34">
        <v>6026730</v>
      </c>
      <c r="N19" s="34">
        <v>9627809</v>
      </c>
      <c r="O19" s="34">
        <v>7179379.9969999995</v>
      </c>
      <c r="P19" s="124">
        <v>729565</v>
      </c>
      <c r="Q19" s="34">
        <v>1253342</v>
      </c>
      <c r="R19" s="35">
        <v>840876.5149999999</v>
      </c>
      <c r="S19" s="38" t="s">
        <v>47</v>
      </c>
      <c r="T19" s="15" t="s">
        <v>110</v>
      </c>
      <c r="U19" s="318"/>
      <c r="V19" s="81">
        <v>15035</v>
      </c>
      <c r="W19" s="46">
        <v>21197</v>
      </c>
      <c r="X19" s="48">
        <v>13251.111999999999</v>
      </c>
      <c r="Y19" s="34">
        <v>66797</v>
      </c>
      <c r="Z19" s="34">
        <v>89559</v>
      </c>
      <c r="AA19" s="35">
        <v>54063.758999999998</v>
      </c>
      <c r="AB19" s="124">
        <v>0</v>
      </c>
      <c r="AC19" s="34">
        <v>0</v>
      </c>
      <c r="AD19" s="34">
        <v>0</v>
      </c>
      <c r="AE19" s="124">
        <v>0</v>
      </c>
      <c r="AF19" s="34">
        <v>0</v>
      </c>
      <c r="AG19" s="34">
        <v>0</v>
      </c>
      <c r="AH19" s="124">
        <v>0</v>
      </c>
      <c r="AI19" s="34">
        <v>0</v>
      </c>
      <c r="AJ19" s="35">
        <v>0</v>
      </c>
      <c r="AK19" s="45">
        <v>168943</v>
      </c>
      <c r="AL19" s="46">
        <v>269737</v>
      </c>
      <c r="AM19" s="47">
        <v>179785.85500000001</v>
      </c>
    </row>
    <row r="20" spans="1:43" ht="27.15" customHeight="1">
      <c r="A20" s="38"/>
      <c r="B20" s="43" t="s">
        <v>98</v>
      </c>
      <c r="C20" s="44">
        <v>83745</v>
      </c>
      <c r="D20" s="45">
        <v>40252856</v>
      </c>
      <c r="E20" s="46">
        <v>45947843</v>
      </c>
      <c r="F20" s="47">
        <v>29461079.358000003</v>
      </c>
      <c r="G20" s="48">
        <v>38674504</v>
      </c>
      <c r="H20" s="46">
        <v>43977943</v>
      </c>
      <c r="I20" s="48">
        <v>27647462.664000001</v>
      </c>
      <c r="J20" s="34">
        <v>19668298</v>
      </c>
      <c r="K20" s="34">
        <v>22116422</v>
      </c>
      <c r="L20" s="123">
        <v>14538931.064999999</v>
      </c>
      <c r="M20" s="34">
        <v>15197435</v>
      </c>
      <c r="N20" s="34">
        <v>17222895</v>
      </c>
      <c r="O20" s="34">
        <v>9581978.1380000003</v>
      </c>
      <c r="P20" s="124">
        <v>2184219</v>
      </c>
      <c r="Q20" s="34">
        <v>2613821</v>
      </c>
      <c r="R20" s="35">
        <v>1391734.159</v>
      </c>
      <c r="S20" s="38"/>
      <c r="T20" s="15" t="s">
        <v>111</v>
      </c>
      <c r="U20" s="318"/>
      <c r="V20" s="81">
        <v>355807</v>
      </c>
      <c r="W20" s="46">
        <v>443660</v>
      </c>
      <c r="X20" s="48">
        <v>473169.35200000001</v>
      </c>
      <c r="Y20" s="34">
        <v>1268745</v>
      </c>
      <c r="Z20" s="34">
        <v>1581145</v>
      </c>
      <c r="AA20" s="35">
        <v>1661649.95</v>
      </c>
      <c r="AB20" s="124">
        <v>0</v>
      </c>
      <c r="AC20" s="34">
        <v>0</v>
      </c>
      <c r="AD20" s="34">
        <v>0</v>
      </c>
      <c r="AE20" s="124">
        <v>0</v>
      </c>
      <c r="AF20" s="34">
        <v>0</v>
      </c>
      <c r="AG20" s="34">
        <v>0</v>
      </c>
      <c r="AH20" s="124">
        <v>0</v>
      </c>
      <c r="AI20" s="34">
        <v>0</v>
      </c>
      <c r="AJ20" s="35">
        <v>0</v>
      </c>
      <c r="AK20" s="45">
        <v>1578352</v>
      </c>
      <c r="AL20" s="46">
        <v>1969900</v>
      </c>
      <c r="AM20" s="47">
        <v>1813616.6940000001</v>
      </c>
    </row>
    <row r="21" spans="1:43" ht="27.15" customHeight="1">
      <c r="A21" s="38" t="s">
        <v>99</v>
      </c>
      <c r="B21" s="43" t="s">
        <v>100</v>
      </c>
      <c r="C21" s="44">
        <v>60642</v>
      </c>
      <c r="D21" s="45">
        <v>43565076</v>
      </c>
      <c r="E21" s="46">
        <v>62535372</v>
      </c>
      <c r="F21" s="47">
        <v>29142549.373999998</v>
      </c>
      <c r="G21" s="48">
        <v>42835361</v>
      </c>
      <c r="H21" s="46">
        <v>61190404</v>
      </c>
      <c r="I21" s="48">
        <v>28525916.631000001</v>
      </c>
      <c r="J21" s="34">
        <v>17303811</v>
      </c>
      <c r="K21" s="34">
        <v>22781444</v>
      </c>
      <c r="L21" s="123">
        <v>11581509.908</v>
      </c>
      <c r="M21" s="34">
        <v>16197528</v>
      </c>
      <c r="N21" s="34">
        <v>21842683</v>
      </c>
      <c r="O21" s="34">
        <v>9806847.5819999985</v>
      </c>
      <c r="P21" s="124">
        <v>8757367</v>
      </c>
      <c r="Q21" s="34">
        <v>15639115</v>
      </c>
      <c r="R21" s="35">
        <v>6727828.7640000004</v>
      </c>
      <c r="S21" s="38" t="s">
        <v>99</v>
      </c>
      <c r="T21" s="15" t="s">
        <v>112</v>
      </c>
      <c r="U21" s="318"/>
      <c r="V21" s="81">
        <v>142525</v>
      </c>
      <c r="W21" s="46">
        <v>222772</v>
      </c>
      <c r="X21" s="48">
        <v>102719.024</v>
      </c>
      <c r="Y21" s="34">
        <v>434130</v>
      </c>
      <c r="Z21" s="34">
        <v>704390</v>
      </c>
      <c r="AA21" s="35">
        <v>307011.353</v>
      </c>
      <c r="AB21" s="124">
        <v>0</v>
      </c>
      <c r="AC21" s="34">
        <v>0</v>
      </c>
      <c r="AD21" s="34">
        <v>0</v>
      </c>
      <c r="AE21" s="124">
        <v>0</v>
      </c>
      <c r="AF21" s="34">
        <v>0</v>
      </c>
      <c r="AG21" s="34">
        <v>0</v>
      </c>
      <c r="AH21" s="124">
        <v>0</v>
      </c>
      <c r="AI21" s="34">
        <v>0</v>
      </c>
      <c r="AJ21" s="35">
        <v>0</v>
      </c>
      <c r="AK21" s="45">
        <v>729715</v>
      </c>
      <c r="AL21" s="46">
        <v>1344968</v>
      </c>
      <c r="AM21" s="47">
        <v>616632.74300000002</v>
      </c>
    </row>
    <row r="22" spans="1:43" ht="27.15" customHeight="1" thickBot="1">
      <c r="A22" s="49"/>
      <c r="B22" s="50" t="s">
        <v>684</v>
      </c>
      <c r="C22" s="51">
        <v>120318</v>
      </c>
      <c r="D22" s="52">
        <v>41215406</v>
      </c>
      <c r="E22" s="53">
        <v>58613494</v>
      </c>
      <c r="F22" s="54">
        <v>45995515.82</v>
      </c>
      <c r="G22" s="55">
        <v>37684177</v>
      </c>
      <c r="H22" s="53">
        <v>51486400</v>
      </c>
      <c r="I22" s="55">
        <v>39431701.278000005</v>
      </c>
      <c r="J22" s="57">
        <v>24231196</v>
      </c>
      <c r="K22" s="57">
        <v>32827861</v>
      </c>
      <c r="L22" s="129">
        <v>25427315.449000001</v>
      </c>
      <c r="M22" s="57">
        <v>11064414</v>
      </c>
      <c r="N22" s="57">
        <v>15334877</v>
      </c>
      <c r="O22" s="57">
        <v>11231694.635</v>
      </c>
      <c r="P22" s="130">
        <v>861417</v>
      </c>
      <c r="Q22" s="57">
        <v>1235424</v>
      </c>
      <c r="R22" s="58">
        <v>798435.53100000008</v>
      </c>
      <c r="S22" s="49"/>
      <c r="T22" s="82" t="s">
        <v>113</v>
      </c>
      <c r="U22" s="346"/>
      <c r="V22" s="131">
        <v>368768</v>
      </c>
      <c r="W22" s="53">
        <v>491717</v>
      </c>
      <c r="X22" s="55">
        <v>484345.554</v>
      </c>
      <c r="Y22" s="57">
        <v>1158382</v>
      </c>
      <c r="Z22" s="57">
        <v>1596521</v>
      </c>
      <c r="AA22" s="58">
        <v>1489910.1089999999</v>
      </c>
      <c r="AB22" s="130">
        <v>0</v>
      </c>
      <c r="AC22" s="57">
        <v>0</v>
      </c>
      <c r="AD22" s="57">
        <v>0</v>
      </c>
      <c r="AE22" s="130">
        <v>0</v>
      </c>
      <c r="AF22" s="57">
        <v>0</v>
      </c>
      <c r="AG22" s="57">
        <v>0</v>
      </c>
      <c r="AH22" s="130">
        <v>0</v>
      </c>
      <c r="AI22" s="57">
        <v>0</v>
      </c>
      <c r="AJ22" s="58">
        <v>0</v>
      </c>
      <c r="AK22" s="52">
        <v>3531229</v>
      </c>
      <c r="AL22" s="53">
        <v>7127094</v>
      </c>
      <c r="AM22" s="54">
        <v>6563814.5419999994</v>
      </c>
    </row>
    <row r="24" spans="1:43" ht="27.75" customHeight="1">
      <c r="A24" s="154"/>
      <c r="C24" s="930" t="s">
        <v>157</v>
      </c>
      <c r="D24" s="930"/>
      <c r="E24" s="930"/>
      <c r="F24" s="930"/>
      <c r="G24" s="930"/>
      <c r="H24" s="930"/>
      <c r="I24" s="930"/>
      <c r="J24" s="930"/>
      <c r="K24" s="930"/>
      <c r="L24" s="930"/>
      <c r="M24" s="930"/>
      <c r="N24" s="930"/>
      <c r="O24" s="930"/>
      <c r="P24" s="930"/>
      <c r="Q24" s="930"/>
      <c r="R24" s="930"/>
      <c r="S24" s="154"/>
      <c r="V24" s="930" t="s">
        <v>157</v>
      </c>
      <c r="W24" s="930"/>
      <c r="X24" s="930"/>
      <c r="Y24" s="930"/>
      <c r="Z24" s="930"/>
      <c r="AA24" s="930"/>
      <c r="AB24" s="930"/>
      <c r="AC24" s="930"/>
      <c r="AD24" s="930"/>
      <c r="AE24" s="930"/>
      <c r="AF24" s="930"/>
      <c r="AG24" s="930"/>
      <c r="AH24" s="930"/>
      <c r="AI24" s="930"/>
      <c r="AJ24" s="930"/>
      <c r="AK24" s="930"/>
      <c r="AL24" s="930"/>
      <c r="AM24" s="930"/>
      <c r="AO24" s="311"/>
      <c r="AP24" s="311"/>
      <c r="AQ24" s="311"/>
    </row>
    <row r="25" spans="1:43" ht="20.25" customHeight="1" thickBot="1">
      <c r="B25" s="360"/>
      <c r="C25" s="59"/>
      <c r="D25" s="60"/>
      <c r="E25" s="313"/>
      <c r="F25" s="313"/>
      <c r="G25" s="313"/>
      <c r="H25" s="313"/>
      <c r="I25" s="313"/>
      <c r="P25" s="2"/>
      <c r="Q25" s="4"/>
      <c r="R25" s="752" t="s">
        <v>719</v>
      </c>
      <c r="T25" s="360"/>
      <c r="U25" s="59"/>
      <c r="V25" s="313"/>
      <c r="W25" s="313"/>
      <c r="X25" s="313"/>
      <c r="AH25" s="2"/>
      <c r="AJ25" s="361"/>
      <c r="AK25" s="60"/>
      <c r="AL25" s="103"/>
      <c r="AM25" s="752" t="s">
        <v>719</v>
      </c>
      <c r="AN25" s="313"/>
    </row>
    <row r="26" spans="1:43" ht="18" customHeight="1">
      <c r="A26" s="5"/>
      <c r="B26" s="8"/>
      <c r="C26" s="61"/>
      <c r="D26" s="931" t="s">
        <v>65</v>
      </c>
      <c r="E26" s="932"/>
      <c r="F26" s="933"/>
      <c r="G26" s="11" t="s">
        <v>134</v>
      </c>
      <c r="H26" s="10"/>
      <c r="I26" s="10"/>
      <c r="J26" s="9"/>
      <c r="K26" s="10"/>
      <c r="L26" s="10"/>
      <c r="M26" s="9"/>
      <c r="N26" s="10"/>
      <c r="O26" s="10"/>
      <c r="P26" s="11"/>
      <c r="Q26" s="10"/>
      <c r="R26" s="12"/>
      <c r="S26" s="5"/>
      <c r="T26" s="8"/>
      <c r="U26" s="104"/>
      <c r="V26" s="11" t="s">
        <v>134</v>
      </c>
      <c r="W26" s="10"/>
      <c r="X26" s="10"/>
      <c r="Y26" s="9"/>
      <c r="Z26" s="10"/>
      <c r="AA26" s="10"/>
      <c r="AB26" s="11" t="s">
        <v>66</v>
      </c>
      <c r="AC26" s="10"/>
      <c r="AD26" s="10"/>
      <c r="AE26" s="11"/>
      <c r="AF26" s="10"/>
      <c r="AG26" s="10"/>
      <c r="AH26" s="9"/>
      <c r="AI26" s="10"/>
      <c r="AJ26" s="12"/>
      <c r="AK26" s="62"/>
      <c r="AL26" s="8" t="s">
        <v>135</v>
      </c>
      <c r="AM26" s="105"/>
      <c r="AN26" s="349"/>
    </row>
    <row r="27" spans="1:43" ht="18" customHeight="1" thickBot="1">
      <c r="A27" s="13" t="s">
        <v>101</v>
      </c>
      <c r="B27" s="63"/>
      <c r="C27" s="63"/>
      <c r="D27" s="934"/>
      <c r="E27" s="935"/>
      <c r="F27" s="936"/>
      <c r="G27" s="106"/>
      <c r="H27" s="107" t="s">
        <v>544</v>
      </c>
      <c r="I27" s="108"/>
      <c r="J27" s="109" t="s">
        <v>0</v>
      </c>
      <c r="K27" s="111" t="s">
        <v>46</v>
      </c>
      <c r="L27" s="110"/>
      <c r="M27" s="726" t="s">
        <v>447</v>
      </c>
      <c r="N27" s="107"/>
      <c r="O27" s="727"/>
      <c r="P27" s="107" t="s">
        <v>437</v>
      </c>
      <c r="Q27" s="107"/>
      <c r="R27" s="725"/>
      <c r="S27" s="13" t="s">
        <v>101</v>
      </c>
      <c r="T27" s="63"/>
      <c r="U27" s="14"/>
      <c r="V27" s="942" t="s">
        <v>252</v>
      </c>
      <c r="W27" s="943"/>
      <c r="X27" s="944"/>
      <c r="Y27" s="945" t="s">
        <v>422</v>
      </c>
      <c r="Z27" s="943"/>
      <c r="AA27" s="946"/>
      <c r="AB27" s="106"/>
      <c r="AC27" s="111" t="s">
        <v>544</v>
      </c>
      <c r="AD27" s="108"/>
      <c r="AE27" s="113"/>
      <c r="AF27" s="111" t="s">
        <v>253</v>
      </c>
      <c r="AG27" s="108"/>
      <c r="AH27" s="109" t="s">
        <v>0</v>
      </c>
      <c r="AI27" s="111" t="s">
        <v>136</v>
      </c>
      <c r="AJ27" s="112"/>
      <c r="AK27" s="114"/>
      <c r="AL27" s="71"/>
      <c r="AM27" s="115"/>
      <c r="AN27" s="31"/>
    </row>
    <row r="28" spans="1:43" ht="18" customHeight="1" thickBot="1">
      <c r="A28" s="31"/>
      <c r="B28" s="63"/>
      <c r="C28" s="64"/>
      <c r="D28" s="65" t="s">
        <v>626</v>
      </c>
      <c r="E28" s="66" t="s">
        <v>682</v>
      </c>
      <c r="F28" s="66" t="s">
        <v>683</v>
      </c>
      <c r="G28" s="31" t="s">
        <v>626</v>
      </c>
      <c r="H28" s="67" t="s">
        <v>682</v>
      </c>
      <c r="I28" s="68" t="s">
        <v>683</v>
      </c>
      <c r="J28" s="67" t="s">
        <v>626</v>
      </c>
      <c r="K28" s="67" t="s">
        <v>682</v>
      </c>
      <c r="L28" s="67" t="s">
        <v>683</v>
      </c>
      <c r="M28" s="67" t="s">
        <v>626</v>
      </c>
      <c r="N28" s="67" t="s">
        <v>682</v>
      </c>
      <c r="O28" s="67" t="s">
        <v>683</v>
      </c>
      <c r="P28" s="67" t="s">
        <v>626</v>
      </c>
      <c r="Q28" s="3" t="s">
        <v>682</v>
      </c>
      <c r="R28" s="69" t="s">
        <v>683</v>
      </c>
      <c r="S28" s="31"/>
      <c r="T28" s="63"/>
      <c r="U28" s="132"/>
      <c r="V28" s="3" t="s">
        <v>626</v>
      </c>
      <c r="W28" s="67" t="s">
        <v>682</v>
      </c>
      <c r="X28" s="68" t="s">
        <v>683</v>
      </c>
      <c r="Y28" s="67" t="s">
        <v>626</v>
      </c>
      <c r="Z28" s="67" t="s">
        <v>682</v>
      </c>
      <c r="AA28" s="68" t="s">
        <v>683</v>
      </c>
      <c r="AB28" s="65" t="s">
        <v>626</v>
      </c>
      <c r="AC28" s="67" t="s">
        <v>682</v>
      </c>
      <c r="AD28" s="67" t="s">
        <v>683</v>
      </c>
      <c r="AE28" s="67" t="s">
        <v>626</v>
      </c>
      <c r="AF28" s="67" t="s">
        <v>682</v>
      </c>
      <c r="AG28" s="67" t="s">
        <v>683</v>
      </c>
      <c r="AH28" s="67" t="s">
        <v>626</v>
      </c>
      <c r="AI28" s="3" t="s">
        <v>682</v>
      </c>
      <c r="AJ28" s="69" t="s">
        <v>683</v>
      </c>
      <c r="AK28" s="65" t="s">
        <v>626</v>
      </c>
      <c r="AL28" s="66" t="s">
        <v>682</v>
      </c>
      <c r="AM28" s="133" t="s">
        <v>683</v>
      </c>
      <c r="AN28" s="31"/>
    </row>
    <row r="29" spans="1:43" ht="15.15" customHeight="1">
      <c r="A29" s="117"/>
      <c r="B29" s="119"/>
      <c r="C29" s="61"/>
      <c r="D29" s="147" t="s">
        <v>564</v>
      </c>
      <c r="E29" s="146" t="s">
        <v>563</v>
      </c>
      <c r="F29" s="146" t="s">
        <v>564</v>
      </c>
      <c r="G29" s="153" t="s">
        <v>564</v>
      </c>
      <c r="H29" s="145" t="s">
        <v>563</v>
      </c>
      <c r="I29" s="146" t="s">
        <v>564</v>
      </c>
      <c r="J29" s="145" t="s">
        <v>564</v>
      </c>
      <c r="K29" s="145" t="s">
        <v>563</v>
      </c>
      <c r="L29" s="145" t="s">
        <v>564</v>
      </c>
      <c r="M29" s="145" t="s">
        <v>564</v>
      </c>
      <c r="N29" s="145" t="s">
        <v>563</v>
      </c>
      <c r="O29" s="145" t="s">
        <v>564</v>
      </c>
      <c r="P29" s="145" t="s">
        <v>564</v>
      </c>
      <c r="Q29" s="144" t="s">
        <v>563</v>
      </c>
      <c r="R29" s="149" t="s">
        <v>564</v>
      </c>
      <c r="S29" s="150"/>
      <c r="T29" s="151"/>
      <c r="U29" s="152"/>
      <c r="V29" s="148" t="s">
        <v>564</v>
      </c>
      <c r="W29" s="145" t="s">
        <v>563</v>
      </c>
      <c r="X29" s="146" t="s">
        <v>564</v>
      </c>
      <c r="Y29" s="145" t="s">
        <v>564</v>
      </c>
      <c r="Z29" s="145" t="s">
        <v>563</v>
      </c>
      <c r="AA29" s="146" t="s">
        <v>564</v>
      </c>
      <c r="AB29" s="147" t="s">
        <v>564</v>
      </c>
      <c r="AC29" s="145" t="s">
        <v>563</v>
      </c>
      <c r="AD29" s="145" t="s">
        <v>564</v>
      </c>
      <c r="AE29" s="145" t="s">
        <v>564</v>
      </c>
      <c r="AF29" s="145" t="s">
        <v>563</v>
      </c>
      <c r="AG29" s="145" t="s">
        <v>564</v>
      </c>
      <c r="AH29" s="145" t="s">
        <v>564</v>
      </c>
      <c r="AI29" s="144" t="s">
        <v>563</v>
      </c>
      <c r="AJ29" s="149" t="s">
        <v>564</v>
      </c>
      <c r="AK29" s="147" t="s">
        <v>564</v>
      </c>
      <c r="AL29" s="146" t="s">
        <v>563</v>
      </c>
      <c r="AM29" s="149" t="s">
        <v>564</v>
      </c>
      <c r="AN29" s="31"/>
    </row>
    <row r="30" spans="1:43" s="173" customFormat="1" ht="29.25" customHeight="1" thickBot="1">
      <c r="A30" s="160" t="s">
        <v>69</v>
      </c>
      <c r="B30" s="174"/>
      <c r="C30" s="175"/>
      <c r="D30" s="163">
        <v>2061.3531144834301</v>
      </c>
      <c r="E30" s="176">
        <v>1.607725155278759</v>
      </c>
      <c r="F30" s="165">
        <v>1282.1551667057281</v>
      </c>
      <c r="G30" s="166">
        <v>1852.1553929166221</v>
      </c>
      <c r="H30" s="176">
        <v>1.5101377441309751</v>
      </c>
      <c r="I30" s="166">
        <v>1226.481094267639</v>
      </c>
      <c r="J30" s="167">
        <v>1896.4636258204503</v>
      </c>
      <c r="K30" s="177">
        <v>1.4551080991345897</v>
      </c>
      <c r="L30" s="164">
        <v>1303.3145970037224</v>
      </c>
      <c r="M30" s="167">
        <v>1724.3121859957603</v>
      </c>
      <c r="N30" s="177">
        <v>1.5271217804716646</v>
      </c>
      <c r="O30" s="164">
        <v>1129.125527541878</v>
      </c>
      <c r="P30" s="167">
        <v>1593.318307844791</v>
      </c>
      <c r="Q30" s="178">
        <v>1.621720688273117</v>
      </c>
      <c r="R30" s="165">
        <v>982.48626866900861</v>
      </c>
      <c r="S30" s="171" t="s">
        <v>69</v>
      </c>
      <c r="T30" s="171"/>
      <c r="U30" s="315"/>
      <c r="V30" s="166">
        <v>3028.1080909771972</v>
      </c>
      <c r="W30" s="176">
        <v>1.6778650156864119</v>
      </c>
      <c r="X30" s="166">
        <v>1804.7387976191894</v>
      </c>
      <c r="Y30" s="167">
        <v>3069.6529916052446</v>
      </c>
      <c r="Z30" s="177">
        <v>1.7970925899446659</v>
      </c>
      <c r="AA30" s="179">
        <v>1708.1217789116597</v>
      </c>
      <c r="AB30" s="180">
        <v>0</v>
      </c>
      <c r="AC30" s="177">
        <v>0</v>
      </c>
      <c r="AD30" s="164">
        <v>0</v>
      </c>
      <c r="AE30" s="167">
        <v>0</v>
      </c>
      <c r="AF30" s="177">
        <v>0</v>
      </c>
      <c r="AG30" s="164">
        <v>0</v>
      </c>
      <c r="AH30" s="167">
        <v>0</v>
      </c>
      <c r="AI30" s="178">
        <v>0</v>
      </c>
      <c r="AJ30" s="165">
        <v>0</v>
      </c>
      <c r="AK30" s="163">
        <v>5574.0293757764293</v>
      </c>
      <c r="AL30" s="176">
        <v>3.2463327843316825</v>
      </c>
      <c r="AM30" s="165">
        <v>1717.0234064355006</v>
      </c>
      <c r="AN30" s="181"/>
      <c r="AO30" s="200"/>
      <c r="AP30" s="200"/>
      <c r="AQ30" s="200"/>
    </row>
    <row r="31" spans="1:43" ht="29.25" customHeight="1" thickBot="1">
      <c r="A31" s="20" t="s">
        <v>70</v>
      </c>
      <c r="B31" s="37"/>
      <c r="C31" s="73"/>
      <c r="D31" s="23">
        <v>6008.5137727795936</v>
      </c>
      <c r="E31" s="74">
        <v>2.1952057553013709</v>
      </c>
      <c r="F31" s="25">
        <v>2737.1073341390315</v>
      </c>
      <c r="G31" s="26">
        <v>5460.3448561505193</v>
      </c>
      <c r="H31" s="74">
        <v>1.8964405598529661</v>
      </c>
      <c r="I31" s="26">
        <v>2879.2596887792092</v>
      </c>
      <c r="J31" s="28">
        <v>5272.991304898288</v>
      </c>
      <c r="K31" s="75">
        <v>1.7769358115365916</v>
      </c>
      <c r="L31" s="24">
        <v>2967.4630173267255</v>
      </c>
      <c r="M31" s="28">
        <v>5305.8707731353215</v>
      </c>
      <c r="N31" s="75">
        <v>2.0440017917778444</v>
      </c>
      <c r="O31" s="24">
        <v>2595.8249129127958</v>
      </c>
      <c r="P31" s="28">
        <v>5869.6427258921576</v>
      </c>
      <c r="Q31" s="135">
        <v>1.902049452776829</v>
      </c>
      <c r="R31" s="25">
        <v>3085.9569488705893</v>
      </c>
      <c r="S31" s="37" t="s">
        <v>70</v>
      </c>
      <c r="T31" s="37"/>
      <c r="U31" s="316"/>
      <c r="V31" s="26">
        <v>7189.3016097770551</v>
      </c>
      <c r="W31" s="74">
        <v>2.0881160407300605</v>
      </c>
      <c r="X31" s="26">
        <v>3442.9607692029822</v>
      </c>
      <c r="Y31" s="28">
        <v>7656.8022859417224</v>
      </c>
      <c r="Z31" s="75">
        <v>2.3611369461377936</v>
      </c>
      <c r="AA31" s="85">
        <v>3242.8454852931177</v>
      </c>
      <c r="AB31" s="27">
        <v>0</v>
      </c>
      <c r="AC31" s="75">
        <v>0</v>
      </c>
      <c r="AD31" s="24">
        <v>0</v>
      </c>
      <c r="AE31" s="28">
        <v>0</v>
      </c>
      <c r="AF31" s="75">
        <v>0</v>
      </c>
      <c r="AG31" s="24">
        <v>0</v>
      </c>
      <c r="AH31" s="28">
        <v>0</v>
      </c>
      <c r="AI31" s="135">
        <v>0</v>
      </c>
      <c r="AJ31" s="25">
        <v>0</v>
      </c>
      <c r="AK31" s="23">
        <v>10805.132545494442</v>
      </c>
      <c r="AL31" s="74">
        <v>4.8094779288024814</v>
      </c>
      <c r="AM31" s="25">
        <v>2246.6331492625914</v>
      </c>
      <c r="AN31" s="31"/>
    </row>
    <row r="32" spans="1:43" ht="27.15" customHeight="1">
      <c r="A32" s="31" t="s">
        <v>71</v>
      </c>
      <c r="B32" s="15" t="s">
        <v>172</v>
      </c>
      <c r="C32" s="93"/>
      <c r="D32" s="76">
        <v>6668.5449601618075</v>
      </c>
      <c r="E32" s="77">
        <v>1.9956058003735819</v>
      </c>
      <c r="F32" s="46">
        <v>3341.6143403238457</v>
      </c>
      <c r="G32" s="78">
        <v>6349.231222776566</v>
      </c>
      <c r="H32" s="350">
        <v>1.9006307372117581</v>
      </c>
      <c r="I32" s="79">
        <v>3340.5916775243481</v>
      </c>
      <c r="J32" s="34">
        <v>6381.0955410352735</v>
      </c>
      <c r="K32" s="80">
        <v>1.8307275120513602</v>
      </c>
      <c r="L32" s="46">
        <v>3485.5517814801133</v>
      </c>
      <c r="M32" s="34">
        <v>5794.0985743204592</v>
      </c>
      <c r="N32" s="80">
        <v>1.9442853814634991</v>
      </c>
      <c r="O32" s="46">
        <v>2980.0659047074332</v>
      </c>
      <c r="P32" s="34">
        <v>6642.5005680470031</v>
      </c>
      <c r="Q32" s="136">
        <v>1.9377412682952198</v>
      </c>
      <c r="R32" s="47">
        <v>3427.960521215984</v>
      </c>
      <c r="S32" s="31" t="s">
        <v>71</v>
      </c>
      <c r="T32" s="15" t="s">
        <v>177</v>
      </c>
      <c r="U32" s="318"/>
      <c r="V32" s="79">
        <v>8472.2044474625254</v>
      </c>
      <c r="W32" s="350">
        <v>2.0994334567409507</v>
      </c>
      <c r="X32" s="79">
        <v>4035.4717699004032</v>
      </c>
      <c r="Y32" s="34">
        <v>8572.4560762335786</v>
      </c>
      <c r="Z32" s="80">
        <v>2.2500595082708927</v>
      </c>
      <c r="AA32" s="137">
        <v>3809.8797141686573</v>
      </c>
      <c r="AB32" s="33">
        <v>0</v>
      </c>
      <c r="AC32" s="80">
        <v>0</v>
      </c>
      <c r="AD32" s="46">
        <v>0</v>
      </c>
      <c r="AE32" s="34">
        <v>0</v>
      </c>
      <c r="AF32" s="80">
        <v>0</v>
      </c>
      <c r="AG32" s="46">
        <v>0</v>
      </c>
      <c r="AH32" s="34">
        <v>0</v>
      </c>
      <c r="AI32" s="136">
        <v>0</v>
      </c>
      <c r="AJ32" s="47">
        <v>0</v>
      </c>
      <c r="AK32" s="76">
        <v>10563.066882671901</v>
      </c>
      <c r="AL32" s="77">
        <v>3.1539727049870581</v>
      </c>
      <c r="AM32" s="47">
        <v>3349.1307220159488</v>
      </c>
      <c r="AN32" s="31"/>
    </row>
    <row r="33" spans="1:43" ht="27.15" customHeight="1">
      <c r="A33" s="31" t="s">
        <v>72</v>
      </c>
      <c r="B33" s="15" t="s">
        <v>102</v>
      </c>
      <c r="C33" s="93"/>
      <c r="D33" s="45">
        <v>8790.4058275590814</v>
      </c>
      <c r="E33" s="77">
        <v>1.95269219286532</v>
      </c>
      <c r="F33" s="46">
        <v>4501.6853448163338</v>
      </c>
      <c r="G33" s="81">
        <v>8662.003716461144</v>
      </c>
      <c r="H33" s="351">
        <v>1.9180823174612274</v>
      </c>
      <c r="I33" s="48">
        <v>4515.9707889524598</v>
      </c>
      <c r="J33" s="34">
        <v>8576.1077690924994</v>
      </c>
      <c r="K33" s="80">
        <v>1.8637928671568873</v>
      </c>
      <c r="L33" s="46">
        <v>4601.4275085057479</v>
      </c>
      <c r="M33" s="34">
        <v>7739.7689420412516</v>
      </c>
      <c r="N33" s="80">
        <v>1.8944419201483571</v>
      </c>
      <c r="O33" s="46">
        <v>4085.5139762928898</v>
      </c>
      <c r="P33" s="34">
        <v>12000.09325555909</v>
      </c>
      <c r="Q33" s="136">
        <v>2.240102876046413</v>
      </c>
      <c r="R33" s="47">
        <v>5356.938462013054</v>
      </c>
      <c r="S33" s="31" t="s">
        <v>72</v>
      </c>
      <c r="T33" s="15" t="s">
        <v>102</v>
      </c>
      <c r="U33" s="318"/>
      <c r="V33" s="48">
        <v>9630.7359672338262</v>
      </c>
      <c r="W33" s="351">
        <v>2.0622871086411698</v>
      </c>
      <c r="X33" s="48">
        <v>4669.929772086618</v>
      </c>
      <c r="Y33" s="34">
        <v>10733.975284598975</v>
      </c>
      <c r="Z33" s="80">
        <v>2.2099294804092016</v>
      </c>
      <c r="AA33" s="137">
        <v>4857.1573797963083</v>
      </c>
      <c r="AB33" s="33">
        <v>0</v>
      </c>
      <c r="AC33" s="80">
        <v>0</v>
      </c>
      <c r="AD33" s="46">
        <v>0</v>
      </c>
      <c r="AE33" s="34">
        <v>0</v>
      </c>
      <c r="AF33" s="80">
        <v>0</v>
      </c>
      <c r="AG33" s="46">
        <v>0</v>
      </c>
      <c r="AH33" s="34">
        <v>0</v>
      </c>
      <c r="AI33" s="136">
        <v>0</v>
      </c>
      <c r="AJ33" s="47">
        <v>0</v>
      </c>
      <c r="AK33" s="45">
        <v>10740.646170304293</v>
      </c>
      <c r="AL33" s="77">
        <v>2.4783656003606507</v>
      </c>
      <c r="AM33" s="47">
        <v>4333.761802028449</v>
      </c>
      <c r="AN33" s="31"/>
    </row>
    <row r="34" spans="1:43" ht="27.15" customHeight="1">
      <c r="A34" s="31" t="s">
        <v>74</v>
      </c>
      <c r="B34" s="15" t="s">
        <v>103</v>
      </c>
      <c r="C34" s="93"/>
      <c r="D34" s="45">
        <v>4851.8672478429426</v>
      </c>
      <c r="E34" s="77">
        <v>2.397701890411466</v>
      </c>
      <c r="F34" s="46">
        <v>2023.5489938285536</v>
      </c>
      <c r="G34" s="81">
        <v>3930.5215690874629</v>
      </c>
      <c r="H34" s="351">
        <v>1.8905905734543873</v>
      </c>
      <c r="I34" s="48">
        <v>2078.9914137283681</v>
      </c>
      <c r="J34" s="34">
        <v>3747.9760793706546</v>
      </c>
      <c r="K34" s="80">
        <v>1.7237022195054812</v>
      </c>
      <c r="L34" s="46">
        <v>2174.3756183396481</v>
      </c>
      <c r="M34" s="34">
        <v>4147.0948298056019</v>
      </c>
      <c r="N34" s="80">
        <v>2.1776281673502855</v>
      </c>
      <c r="O34" s="46">
        <v>1904.4090685379692</v>
      </c>
      <c r="P34" s="34">
        <v>2790.8446861215593</v>
      </c>
      <c r="Q34" s="136">
        <v>1.7415727285074019</v>
      </c>
      <c r="R34" s="47">
        <v>1602.485294147564</v>
      </c>
      <c r="S34" s="31" t="s">
        <v>74</v>
      </c>
      <c r="T34" s="15" t="s">
        <v>103</v>
      </c>
      <c r="U34" s="318"/>
      <c r="V34" s="48">
        <v>5520.6215013236942</v>
      </c>
      <c r="W34" s="351">
        <v>2.0913503446309165</v>
      </c>
      <c r="X34" s="48">
        <v>2639.7401638117112</v>
      </c>
      <c r="Y34" s="34">
        <v>6299.3932846846774</v>
      </c>
      <c r="Z34" s="80">
        <v>2.4827762930342563</v>
      </c>
      <c r="AA34" s="137">
        <v>2537.2375684262911</v>
      </c>
      <c r="AB34" s="33">
        <v>0</v>
      </c>
      <c r="AC34" s="80">
        <v>0</v>
      </c>
      <c r="AD34" s="46">
        <v>0</v>
      </c>
      <c r="AE34" s="34">
        <v>0</v>
      </c>
      <c r="AF34" s="80">
        <v>0</v>
      </c>
      <c r="AG34" s="46">
        <v>0</v>
      </c>
      <c r="AH34" s="34">
        <v>0</v>
      </c>
      <c r="AI34" s="136">
        <v>0</v>
      </c>
      <c r="AJ34" s="47">
        <v>0</v>
      </c>
      <c r="AK34" s="45">
        <v>10911.724427354266</v>
      </c>
      <c r="AL34" s="77">
        <v>5.7330647468636942</v>
      </c>
      <c r="AM34" s="47">
        <v>1903.2969117126379</v>
      </c>
      <c r="AN34" s="31"/>
    </row>
    <row r="35" spans="1:43" ht="27.15" customHeight="1" thickBot="1">
      <c r="A35" s="31" t="s">
        <v>85</v>
      </c>
      <c r="B35" s="82" t="s">
        <v>104</v>
      </c>
      <c r="C35" s="96"/>
      <c r="D35" s="52">
        <v>3204.8257733348742</v>
      </c>
      <c r="E35" s="83">
        <v>2.2881809348930577</v>
      </c>
      <c r="F35" s="54">
        <v>1400.5998059260367</v>
      </c>
      <c r="G35" s="84">
        <v>2259.6929522032951</v>
      </c>
      <c r="H35" s="352">
        <v>1.6811223260163306</v>
      </c>
      <c r="I35" s="84">
        <v>1344.157362752997</v>
      </c>
      <c r="J35" s="34">
        <v>2037.7146702229934</v>
      </c>
      <c r="K35" s="80">
        <v>1.5434390629851449</v>
      </c>
      <c r="L35" s="46">
        <v>1320.2430332959673</v>
      </c>
      <c r="M35" s="34">
        <v>2645.7833794072421</v>
      </c>
      <c r="N35" s="80">
        <v>1.9095735642140426</v>
      </c>
      <c r="O35" s="46">
        <v>1385.5362416981379</v>
      </c>
      <c r="P35" s="34">
        <v>1625.1245920661397</v>
      </c>
      <c r="Q35" s="136">
        <v>1.7020813692073391</v>
      </c>
      <c r="R35" s="47">
        <v>954.78666382616109</v>
      </c>
      <c r="S35" s="31" t="s">
        <v>85</v>
      </c>
      <c r="T35" s="125" t="s">
        <v>104</v>
      </c>
      <c r="U35" s="331"/>
      <c r="V35" s="84">
        <v>2654.614312730168</v>
      </c>
      <c r="W35" s="352">
        <v>1.9742211605454365</v>
      </c>
      <c r="X35" s="84">
        <v>1344.6387698512729</v>
      </c>
      <c r="Y35" s="34">
        <v>3266.500913651616</v>
      </c>
      <c r="Z35" s="80">
        <v>2.1879796670985745</v>
      </c>
      <c r="AA35" s="137">
        <v>1492.930196185617</v>
      </c>
      <c r="AB35" s="33">
        <v>0</v>
      </c>
      <c r="AC35" s="80">
        <v>0</v>
      </c>
      <c r="AD35" s="46">
        <v>0</v>
      </c>
      <c r="AE35" s="34">
        <v>0</v>
      </c>
      <c r="AF35" s="80">
        <v>0</v>
      </c>
      <c r="AG35" s="46">
        <v>0</v>
      </c>
      <c r="AH35" s="34">
        <v>0</v>
      </c>
      <c r="AI35" s="136">
        <v>0</v>
      </c>
      <c r="AJ35" s="47">
        <v>0</v>
      </c>
      <c r="AK35" s="52">
        <v>10697.628147808475</v>
      </c>
      <c r="AL35" s="83">
        <v>7.1008062975276092</v>
      </c>
      <c r="AM35" s="54">
        <v>1506.5371029108655</v>
      </c>
      <c r="AN35" s="31"/>
    </row>
    <row r="36" spans="1:43" ht="29.25" customHeight="1" thickBot="1">
      <c r="A36" s="37" t="s">
        <v>87</v>
      </c>
      <c r="B36" s="72"/>
      <c r="C36" s="353"/>
      <c r="D36" s="23">
        <v>922.22553037331852</v>
      </c>
      <c r="E36" s="74">
        <v>1.438181674648257</v>
      </c>
      <c r="F36" s="25">
        <v>641.24411166542757</v>
      </c>
      <c r="G36" s="85">
        <v>875.83433338169527</v>
      </c>
      <c r="H36" s="354">
        <v>1.4056100916365331</v>
      </c>
      <c r="I36" s="85">
        <v>623.0990646644924</v>
      </c>
      <c r="J36" s="28">
        <v>908.36450260458003</v>
      </c>
      <c r="K36" s="75">
        <v>1.3609291938581978</v>
      </c>
      <c r="L36" s="24">
        <v>667.45904688060295</v>
      </c>
      <c r="M36" s="28">
        <v>821.5868231224789</v>
      </c>
      <c r="N36" s="75">
        <v>1.3968431086543842</v>
      </c>
      <c r="O36" s="24">
        <v>588.17401756302831</v>
      </c>
      <c r="P36" s="28">
        <v>799.18506580316284</v>
      </c>
      <c r="Q36" s="135">
        <v>1.5696623388987474</v>
      </c>
      <c r="R36" s="25">
        <v>509.14457587347073</v>
      </c>
      <c r="S36" s="37" t="s">
        <v>87</v>
      </c>
      <c r="T36" s="37"/>
      <c r="U36" s="316"/>
      <c r="V36" s="26">
        <v>1169.7991471939083</v>
      </c>
      <c r="W36" s="354">
        <v>1.494654803137885</v>
      </c>
      <c r="X36" s="85">
        <v>782.65506171594041</v>
      </c>
      <c r="Y36" s="28">
        <v>1168.4018523264815</v>
      </c>
      <c r="Z36" s="75">
        <v>1.563311235555358</v>
      </c>
      <c r="AA36" s="85">
        <v>747.38914795262303</v>
      </c>
      <c r="AB36" s="27">
        <v>0</v>
      </c>
      <c r="AC36" s="75">
        <v>0</v>
      </c>
      <c r="AD36" s="24">
        <v>0</v>
      </c>
      <c r="AE36" s="28">
        <v>0</v>
      </c>
      <c r="AF36" s="75">
        <v>0</v>
      </c>
      <c r="AG36" s="24">
        <v>0</v>
      </c>
      <c r="AH36" s="28">
        <v>0</v>
      </c>
      <c r="AI36" s="135">
        <v>0</v>
      </c>
      <c r="AJ36" s="25">
        <v>0</v>
      </c>
      <c r="AK36" s="23">
        <v>1958.9764452489744</v>
      </c>
      <c r="AL36" s="74">
        <v>2.166091723885625</v>
      </c>
      <c r="AM36" s="25">
        <v>904.38296017071775</v>
      </c>
      <c r="AN36" s="31"/>
    </row>
    <row r="37" spans="1:43" ht="27.15" customHeight="1">
      <c r="A37" s="31"/>
      <c r="B37" s="86" t="s">
        <v>105</v>
      </c>
      <c r="C37" s="356"/>
      <c r="D37" s="45">
        <v>1062.2834529370402</v>
      </c>
      <c r="E37" s="87">
        <v>1.3336874029360393</v>
      </c>
      <c r="F37" s="88">
        <v>796.5010770878406</v>
      </c>
      <c r="G37" s="89">
        <v>976.24568891840647</v>
      </c>
      <c r="H37" s="357">
        <v>1.287746862829191</v>
      </c>
      <c r="I37" s="89">
        <v>758.10372138945547</v>
      </c>
      <c r="J37" s="41">
        <v>988.90499566925553</v>
      </c>
      <c r="K37" s="90">
        <v>1.2560686413184627</v>
      </c>
      <c r="L37" s="91">
        <v>787.30171516042901</v>
      </c>
      <c r="M37" s="41">
        <v>934.70032534736254</v>
      </c>
      <c r="N37" s="90">
        <v>1.3132866375736949</v>
      </c>
      <c r="O37" s="91">
        <v>711.72606086530141</v>
      </c>
      <c r="P37" s="41">
        <v>837.51401120608398</v>
      </c>
      <c r="Q37" s="138">
        <v>1.4500775927123326</v>
      </c>
      <c r="R37" s="88">
        <v>577.5649630165899</v>
      </c>
      <c r="S37" s="38"/>
      <c r="T37" s="128" t="s">
        <v>105</v>
      </c>
      <c r="U37" s="344"/>
      <c r="V37" s="89">
        <v>1213.8817850187882</v>
      </c>
      <c r="W37" s="357">
        <v>1.3271607418846401</v>
      </c>
      <c r="X37" s="89">
        <v>914.64563915220276</v>
      </c>
      <c r="Y37" s="41">
        <v>1198.9700833480035</v>
      </c>
      <c r="Z37" s="90">
        <v>1.3504060938603233</v>
      </c>
      <c r="AA37" s="139">
        <v>887.85891058931838</v>
      </c>
      <c r="AB37" s="40">
        <v>0</v>
      </c>
      <c r="AC37" s="90">
        <v>0</v>
      </c>
      <c r="AD37" s="91">
        <v>0</v>
      </c>
      <c r="AE37" s="41">
        <v>0</v>
      </c>
      <c r="AF37" s="90">
        <v>0</v>
      </c>
      <c r="AG37" s="91">
        <v>0</v>
      </c>
      <c r="AH37" s="41">
        <v>0</v>
      </c>
      <c r="AI37" s="138">
        <v>0</v>
      </c>
      <c r="AJ37" s="88">
        <v>0</v>
      </c>
      <c r="AK37" s="45">
        <v>2582.6644622431104</v>
      </c>
      <c r="AL37" s="87">
        <v>2.1455067886721513</v>
      </c>
      <c r="AM37" s="88">
        <v>1203.7549710301848</v>
      </c>
      <c r="AN37" s="31"/>
    </row>
    <row r="38" spans="1:43" ht="27.15" customHeight="1">
      <c r="A38" s="31" t="s">
        <v>89</v>
      </c>
      <c r="B38" s="92" t="s">
        <v>106</v>
      </c>
      <c r="C38" s="93"/>
      <c r="D38" s="45">
        <v>834.21334086089962</v>
      </c>
      <c r="E38" s="77">
        <v>1.5174776809252137</v>
      </c>
      <c r="F38" s="47">
        <v>549.73681085857913</v>
      </c>
      <c r="G38" s="48">
        <v>832.88786367370369</v>
      </c>
      <c r="H38" s="351">
        <v>1.5171886515182296</v>
      </c>
      <c r="I38" s="48">
        <v>548.96789719607011</v>
      </c>
      <c r="J38" s="34">
        <v>709.3513911107292</v>
      </c>
      <c r="K38" s="80">
        <v>1.2207564911922246</v>
      </c>
      <c r="L38" s="46">
        <v>581.07525639118819</v>
      </c>
      <c r="M38" s="34">
        <v>780.13476875951505</v>
      </c>
      <c r="N38" s="80">
        <v>1.3140945086812656</v>
      </c>
      <c r="O38" s="46">
        <v>593.66717051607225</v>
      </c>
      <c r="P38" s="34">
        <v>870.33428493600945</v>
      </c>
      <c r="Q38" s="136">
        <v>1.644726338757313</v>
      </c>
      <c r="R38" s="47">
        <v>529.16662451797185</v>
      </c>
      <c r="S38" s="38" t="s">
        <v>89</v>
      </c>
      <c r="T38" s="15" t="s">
        <v>106</v>
      </c>
      <c r="U38" s="318"/>
      <c r="V38" s="48">
        <v>802.12732886749006</v>
      </c>
      <c r="W38" s="351">
        <v>1.2863722001256019</v>
      </c>
      <c r="X38" s="48">
        <v>623.55772986167619</v>
      </c>
      <c r="Y38" s="34">
        <v>865.70603584318985</v>
      </c>
      <c r="Z38" s="80">
        <v>1.2735738504085874</v>
      </c>
      <c r="AA38" s="137">
        <v>679.74545454545455</v>
      </c>
      <c r="AB38" s="33">
        <v>0</v>
      </c>
      <c r="AC38" s="80">
        <v>0</v>
      </c>
      <c r="AD38" s="46">
        <v>0</v>
      </c>
      <c r="AE38" s="34">
        <v>0</v>
      </c>
      <c r="AF38" s="80">
        <v>0</v>
      </c>
      <c r="AG38" s="46">
        <v>0</v>
      </c>
      <c r="AH38" s="34">
        <v>0</v>
      </c>
      <c r="AI38" s="136">
        <v>0</v>
      </c>
      <c r="AJ38" s="47">
        <v>0</v>
      </c>
      <c r="AK38" s="45">
        <v>975.13548923909934</v>
      </c>
      <c r="AL38" s="77">
        <v>1.5482067235448258</v>
      </c>
      <c r="AM38" s="47">
        <v>629.84837516168159</v>
      </c>
      <c r="AN38" s="31"/>
    </row>
    <row r="39" spans="1:43" ht="27.15" customHeight="1">
      <c r="A39" s="31"/>
      <c r="B39" s="92" t="s">
        <v>107</v>
      </c>
      <c r="C39" s="93"/>
      <c r="D39" s="45">
        <v>1225.4830304364209</v>
      </c>
      <c r="E39" s="77">
        <v>1.5688861397486518</v>
      </c>
      <c r="F39" s="47">
        <v>781.11661476769314</v>
      </c>
      <c r="G39" s="48">
        <v>1159.0366540186351</v>
      </c>
      <c r="H39" s="77">
        <v>1.4913254835807339</v>
      </c>
      <c r="I39" s="48">
        <v>777.18557536865819</v>
      </c>
      <c r="J39" s="34">
        <v>1161.4683907181368</v>
      </c>
      <c r="K39" s="80">
        <v>1.4556620788758099</v>
      </c>
      <c r="L39" s="46">
        <v>797.89698967436482</v>
      </c>
      <c r="M39" s="34">
        <v>1161.447032864864</v>
      </c>
      <c r="N39" s="80">
        <v>1.5038963802489991</v>
      </c>
      <c r="O39" s="46">
        <v>772.29192657047565</v>
      </c>
      <c r="P39" s="34">
        <v>862.5474689358964</v>
      </c>
      <c r="Q39" s="136">
        <v>1.6158271894163854</v>
      </c>
      <c r="R39" s="47">
        <v>533.81170621806211</v>
      </c>
      <c r="S39" s="38"/>
      <c r="T39" s="15" t="s">
        <v>107</v>
      </c>
      <c r="U39" s="318"/>
      <c r="V39" s="48">
        <v>1299.3578890447568</v>
      </c>
      <c r="W39" s="77">
        <v>1.6518600951403202</v>
      </c>
      <c r="X39" s="48">
        <v>786.60286840719425</v>
      </c>
      <c r="Y39" s="34">
        <v>1290.3547952893125</v>
      </c>
      <c r="Z39" s="80">
        <v>1.7632356229930841</v>
      </c>
      <c r="AA39" s="137">
        <v>731.81075657882934</v>
      </c>
      <c r="AB39" s="33">
        <v>0</v>
      </c>
      <c r="AC39" s="80">
        <v>0</v>
      </c>
      <c r="AD39" s="46">
        <v>0</v>
      </c>
      <c r="AE39" s="34">
        <v>0</v>
      </c>
      <c r="AF39" s="80">
        <v>0</v>
      </c>
      <c r="AG39" s="46">
        <v>0</v>
      </c>
      <c r="AH39" s="34">
        <v>0</v>
      </c>
      <c r="AI39" s="136">
        <v>0</v>
      </c>
      <c r="AJ39" s="47">
        <v>0</v>
      </c>
      <c r="AK39" s="45">
        <v>2246.301132584138</v>
      </c>
      <c r="AL39" s="77">
        <v>2.7604533266911839</v>
      </c>
      <c r="AM39" s="47">
        <v>813.74356554568726</v>
      </c>
      <c r="AN39" s="31"/>
    </row>
    <row r="40" spans="1:43" ht="27.15" customHeight="1">
      <c r="A40" s="31" t="s">
        <v>92</v>
      </c>
      <c r="B40" s="92" t="s">
        <v>108</v>
      </c>
      <c r="C40" s="93"/>
      <c r="D40" s="45">
        <v>1078.151535523546</v>
      </c>
      <c r="E40" s="77">
        <v>2.2684078208504479</v>
      </c>
      <c r="F40" s="47">
        <v>475.2899922198896</v>
      </c>
      <c r="G40" s="48">
        <v>1047.9986884436883</v>
      </c>
      <c r="H40" s="77">
        <v>2.1843467901303271</v>
      </c>
      <c r="I40" s="48">
        <v>479.77669717048929</v>
      </c>
      <c r="J40" s="34">
        <v>1007.2785233587088</v>
      </c>
      <c r="K40" s="80">
        <v>2.1490406201435621</v>
      </c>
      <c r="L40" s="46">
        <v>468.71078839422751</v>
      </c>
      <c r="M40" s="34">
        <v>1091.5113684817497</v>
      </c>
      <c r="N40" s="80">
        <v>2.1828600944642118</v>
      </c>
      <c r="O40" s="46">
        <v>500.03725444880786</v>
      </c>
      <c r="P40" s="34">
        <v>1071.5580810178549</v>
      </c>
      <c r="Q40" s="136">
        <v>1.5941161968717257</v>
      </c>
      <c r="R40" s="47">
        <v>672.1957176777122</v>
      </c>
      <c r="S40" s="38" t="s">
        <v>92</v>
      </c>
      <c r="T40" s="15" t="s">
        <v>108</v>
      </c>
      <c r="U40" s="318"/>
      <c r="V40" s="48">
        <v>1154.5465047881228</v>
      </c>
      <c r="W40" s="77">
        <v>2.7173978259335074</v>
      </c>
      <c r="X40" s="48">
        <v>424.87209409299555</v>
      </c>
      <c r="Y40" s="34">
        <v>1201.5489590334012</v>
      </c>
      <c r="Z40" s="80">
        <v>2.8575787289520558</v>
      </c>
      <c r="AA40" s="137">
        <v>420.47798958597326</v>
      </c>
      <c r="AB40" s="33">
        <v>0</v>
      </c>
      <c r="AC40" s="80">
        <v>0</v>
      </c>
      <c r="AD40" s="46">
        <v>0</v>
      </c>
      <c r="AE40" s="34">
        <v>0</v>
      </c>
      <c r="AF40" s="80">
        <v>0</v>
      </c>
      <c r="AG40" s="46">
        <v>0</v>
      </c>
      <c r="AH40" s="34">
        <v>0</v>
      </c>
      <c r="AI40" s="136">
        <v>0</v>
      </c>
      <c r="AJ40" s="47">
        <v>0</v>
      </c>
      <c r="AK40" s="45">
        <v>1550.2445932005842</v>
      </c>
      <c r="AL40" s="77">
        <v>3.5845233080229573</v>
      </c>
      <c r="AM40" s="47">
        <v>432.48277664446852</v>
      </c>
      <c r="AN40" s="31"/>
    </row>
    <row r="41" spans="1:43" ht="27.15" customHeight="1">
      <c r="A41" s="31"/>
      <c r="B41" s="92" t="s">
        <v>109</v>
      </c>
      <c r="C41" s="93"/>
      <c r="D41" s="45">
        <v>500.63381739877843</v>
      </c>
      <c r="E41" s="77">
        <v>1.2794823487985489</v>
      </c>
      <c r="F41" s="47">
        <v>391.27840870089398</v>
      </c>
      <c r="G41" s="48">
        <v>498.61063619200934</v>
      </c>
      <c r="H41" s="77">
        <v>1.2764953928711289</v>
      </c>
      <c r="I41" s="48">
        <v>390.60903703735306</v>
      </c>
      <c r="J41" s="34">
        <v>509.84447827836198</v>
      </c>
      <c r="K41" s="80">
        <v>1.2487350902865979</v>
      </c>
      <c r="L41" s="46">
        <v>408.28874133852304</v>
      </c>
      <c r="M41" s="34">
        <v>485.61189001962231</v>
      </c>
      <c r="N41" s="80">
        <v>1.3098219043124164</v>
      </c>
      <c r="O41" s="46">
        <v>370.74650257474627</v>
      </c>
      <c r="P41" s="34">
        <v>491.61045061345141</v>
      </c>
      <c r="Q41" s="136">
        <v>1.2707457720563038</v>
      </c>
      <c r="R41" s="47">
        <v>386.86766576286453</v>
      </c>
      <c r="S41" s="38"/>
      <c r="T41" s="15" t="s">
        <v>109</v>
      </c>
      <c r="U41" s="318"/>
      <c r="V41" s="48">
        <v>532.40987722750333</v>
      </c>
      <c r="W41" s="77">
        <v>1.3278496799046642</v>
      </c>
      <c r="X41" s="48">
        <v>400.95643752817625</v>
      </c>
      <c r="Y41" s="34">
        <v>537.9978620125238</v>
      </c>
      <c r="Z41" s="80">
        <v>1.3519889477873051</v>
      </c>
      <c r="AA41" s="137">
        <v>397.93066570035427</v>
      </c>
      <c r="AB41" s="33">
        <v>0</v>
      </c>
      <c r="AC41" s="80">
        <v>0</v>
      </c>
      <c r="AD41" s="46">
        <v>0</v>
      </c>
      <c r="AE41" s="34">
        <v>0</v>
      </c>
      <c r="AF41" s="80">
        <v>0</v>
      </c>
      <c r="AG41" s="46">
        <v>0</v>
      </c>
      <c r="AH41" s="34">
        <v>0</v>
      </c>
      <c r="AI41" s="136">
        <v>0</v>
      </c>
      <c r="AJ41" s="47">
        <v>0</v>
      </c>
      <c r="AK41" s="45">
        <v>605.95713420757988</v>
      </c>
      <c r="AL41" s="77">
        <v>1.4349781118004066</v>
      </c>
      <c r="AM41" s="47">
        <v>422.27622095734341</v>
      </c>
      <c r="AN41" s="31"/>
    </row>
    <row r="42" spans="1:43" ht="27.15" customHeight="1">
      <c r="A42" s="31" t="s">
        <v>47</v>
      </c>
      <c r="B42" s="92" t="s">
        <v>110</v>
      </c>
      <c r="C42" s="93"/>
      <c r="D42" s="45">
        <v>1172.4284670072063</v>
      </c>
      <c r="E42" s="77">
        <v>1.5734349210268248</v>
      </c>
      <c r="F42" s="47">
        <v>745.13947246199336</v>
      </c>
      <c r="G42" s="48">
        <v>1173.5334386076959</v>
      </c>
      <c r="H42" s="77">
        <v>1.573198299376964</v>
      </c>
      <c r="I42" s="48">
        <v>745.95392015898562</v>
      </c>
      <c r="J42" s="34">
        <v>1167.0673251939452</v>
      </c>
      <c r="K42" s="80">
        <v>1.5490868362705432</v>
      </c>
      <c r="L42" s="46">
        <v>753.39051231219707</v>
      </c>
      <c r="M42" s="34">
        <v>1191.2562860788521</v>
      </c>
      <c r="N42" s="80">
        <v>1.5975178911283565</v>
      </c>
      <c r="O42" s="46">
        <v>745.69198423026467</v>
      </c>
      <c r="P42" s="34">
        <v>1152.572443853529</v>
      </c>
      <c r="Q42" s="136">
        <v>1.7179305476551094</v>
      </c>
      <c r="R42" s="47">
        <v>670.90747377810681</v>
      </c>
      <c r="S42" s="38" t="s">
        <v>47</v>
      </c>
      <c r="T42" s="15" t="s">
        <v>110</v>
      </c>
      <c r="U42" s="318"/>
      <c r="V42" s="48">
        <v>881.35098104423002</v>
      </c>
      <c r="W42" s="77">
        <v>1.4098436980379114</v>
      </c>
      <c r="X42" s="48">
        <v>625.1409161673821</v>
      </c>
      <c r="Y42" s="34">
        <v>809.37405871521173</v>
      </c>
      <c r="Z42" s="80">
        <v>1.3407638067577885</v>
      </c>
      <c r="AA42" s="137">
        <v>603.66639868689913</v>
      </c>
      <c r="AB42" s="33">
        <v>0</v>
      </c>
      <c r="AC42" s="80">
        <v>0</v>
      </c>
      <c r="AD42" s="46">
        <v>0</v>
      </c>
      <c r="AE42" s="34">
        <v>0</v>
      </c>
      <c r="AF42" s="80">
        <v>0</v>
      </c>
      <c r="AG42" s="46">
        <v>0</v>
      </c>
      <c r="AH42" s="34">
        <v>0</v>
      </c>
      <c r="AI42" s="136">
        <v>0</v>
      </c>
      <c r="AJ42" s="47">
        <v>0</v>
      </c>
      <c r="AK42" s="45">
        <v>1064.1805520205041</v>
      </c>
      <c r="AL42" s="77">
        <v>1.5966154265047974</v>
      </c>
      <c r="AM42" s="47">
        <v>666.52277959642174</v>
      </c>
      <c r="AN42" s="31"/>
    </row>
    <row r="43" spans="1:43" ht="27.15" customHeight="1">
      <c r="A43" s="31"/>
      <c r="B43" s="92" t="s">
        <v>111</v>
      </c>
      <c r="C43" s="93"/>
      <c r="D43" s="45">
        <v>731.90034908330483</v>
      </c>
      <c r="E43" s="77">
        <v>1.1414803212969535</v>
      </c>
      <c r="F43" s="47">
        <v>641.18525341875147</v>
      </c>
      <c r="G43" s="48">
        <v>714.87568823119227</v>
      </c>
      <c r="H43" s="77">
        <v>1.1371301103176397</v>
      </c>
      <c r="I43" s="48">
        <v>628.66657187672467</v>
      </c>
      <c r="J43" s="34">
        <v>739.20636472967817</v>
      </c>
      <c r="K43" s="80">
        <v>1.1244705566287434</v>
      </c>
      <c r="L43" s="46">
        <v>657.38169876664494</v>
      </c>
      <c r="M43" s="34">
        <v>630.49969537622633</v>
      </c>
      <c r="N43" s="80">
        <v>1.1332764377672944</v>
      </c>
      <c r="O43" s="46">
        <v>556.35119055187874</v>
      </c>
      <c r="P43" s="34">
        <v>637.17702254215351</v>
      </c>
      <c r="Q43" s="136">
        <v>1.1966844899710147</v>
      </c>
      <c r="R43" s="47">
        <v>532.45197700990229</v>
      </c>
      <c r="S43" s="38"/>
      <c r="T43" s="15" t="s">
        <v>111</v>
      </c>
      <c r="U43" s="318"/>
      <c r="V43" s="48">
        <v>1329.848350369723</v>
      </c>
      <c r="W43" s="77">
        <v>1.2469119494557444</v>
      </c>
      <c r="X43" s="48">
        <v>1066.5134382184556</v>
      </c>
      <c r="Y43" s="34">
        <v>1309.6799987389111</v>
      </c>
      <c r="Z43" s="80">
        <v>1.2462275713401827</v>
      </c>
      <c r="AA43" s="137">
        <v>1050.9156023008641</v>
      </c>
      <c r="AB43" s="33">
        <v>0</v>
      </c>
      <c r="AC43" s="80">
        <v>0</v>
      </c>
      <c r="AD43" s="46">
        <v>0</v>
      </c>
      <c r="AE43" s="34">
        <v>0</v>
      </c>
      <c r="AF43" s="80">
        <v>0</v>
      </c>
      <c r="AG43" s="46">
        <v>0</v>
      </c>
      <c r="AH43" s="34">
        <v>0</v>
      </c>
      <c r="AI43" s="136">
        <v>0</v>
      </c>
      <c r="AJ43" s="47">
        <v>0</v>
      </c>
      <c r="AK43" s="45">
        <v>1149.0571773596764</v>
      </c>
      <c r="AL43" s="77">
        <v>1.2480739404137986</v>
      </c>
      <c r="AM43" s="47">
        <v>920.66434539824365</v>
      </c>
      <c r="AN43" s="31"/>
    </row>
    <row r="44" spans="1:43" ht="27.15" customHeight="1">
      <c r="A44" s="31" t="s">
        <v>99</v>
      </c>
      <c r="B44" s="92" t="s">
        <v>112</v>
      </c>
      <c r="C44" s="93"/>
      <c r="D44" s="45">
        <v>668.94292515408438</v>
      </c>
      <c r="E44" s="77">
        <v>1.4354473294158836</v>
      </c>
      <c r="F44" s="47">
        <v>466.01704670438352</v>
      </c>
      <c r="G44" s="48">
        <v>665.9431825729215</v>
      </c>
      <c r="H44" s="77">
        <v>1.4285021200124821</v>
      </c>
      <c r="I44" s="48">
        <v>466.18284512388578</v>
      </c>
      <c r="J44" s="34">
        <v>669.30399944844521</v>
      </c>
      <c r="K44" s="80">
        <v>1.3165564510615611</v>
      </c>
      <c r="L44" s="46">
        <v>508.37470653747852</v>
      </c>
      <c r="M44" s="34">
        <v>605.45334954815326</v>
      </c>
      <c r="N44" s="80">
        <v>1.3485195395247966</v>
      </c>
      <c r="O44" s="46">
        <v>448.97632685508455</v>
      </c>
      <c r="P44" s="34">
        <v>768.24789505795525</v>
      </c>
      <c r="Q44" s="136">
        <v>1.7858238669225579</v>
      </c>
      <c r="R44" s="47">
        <v>430.19242226941873</v>
      </c>
      <c r="S44" s="38" t="s">
        <v>99</v>
      </c>
      <c r="T44" s="15" t="s">
        <v>112</v>
      </c>
      <c r="U44" s="318"/>
      <c r="V44" s="48">
        <v>720.70881599719348</v>
      </c>
      <c r="W44" s="77">
        <v>1.563038063497632</v>
      </c>
      <c r="X44" s="48">
        <v>461.09485931804716</v>
      </c>
      <c r="Y44" s="34">
        <v>707.18760048833292</v>
      </c>
      <c r="Z44" s="80">
        <v>1.6225324211641674</v>
      </c>
      <c r="AA44" s="137">
        <v>435.85421854370446</v>
      </c>
      <c r="AB44" s="33">
        <v>0</v>
      </c>
      <c r="AC44" s="80">
        <v>0</v>
      </c>
      <c r="AD44" s="46">
        <v>0</v>
      </c>
      <c r="AE44" s="34">
        <v>0</v>
      </c>
      <c r="AF44" s="80">
        <v>0</v>
      </c>
      <c r="AG44" s="46">
        <v>0</v>
      </c>
      <c r="AH44" s="34">
        <v>0</v>
      </c>
      <c r="AI44" s="136">
        <v>0</v>
      </c>
      <c r="AJ44" s="47">
        <v>0</v>
      </c>
      <c r="AK44" s="45">
        <v>845.03229754082076</v>
      </c>
      <c r="AL44" s="77">
        <v>1.8431415004488054</v>
      </c>
      <c r="AM44" s="47">
        <v>458.47391387750491</v>
      </c>
      <c r="AN44" s="31"/>
    </row>
    <row r="45" spans="1:43" ht="27.15" customHeight="1" thickBot="1">
      <c r="A45" s="94"/>
      <c r="B45" s="95" t="s">
        <v>113</v>
      </c>
      <c r="C45" s="96"/>
      <c r="D45" s="52">
        <v>1115.9787148524026</v>
      </c>
      <c r="E45" s="83">
        <v>1.4221258429432917</v>
      </c>
      <c r="F45" s="54">
        <v>784.72571213720857</v>
      </c>
      <c r="G45" s="55">
        <v>1046.3728922088442</v>
      </c>
      <c r="H45" s="83">
        <v>1.3662604333909163</v>
      </c>
      <c r="I45" s="55">
        <v>765.86635068678345</v>
      </c>
      <c r="J45" s="57">
        <v>1049.3627903880599</v>
      </c>
      <c r="K45" s="97">
        <v>1.3547767514240734</v>
      </c>
      <c r="L45" s="53">
        <v>774.56510032743233</v>
      </c>
      <c r="M45" s="57">
        <v>1015.1187975251106</v>
      </c>
      <c r="N45" s="97">
        <v>1.3859637753974137</v>
      </c>
      <c r="O45" s="53">
        <v>732.42808762013544</v>
      </c>
      <c r="P45" s="57">
        <v>926.88620145643756</v>
      </c>
      <c r="Q45" s="141">
        <v>1.4341764789875286</v>
      </c>
      <c r="R45" s="54">
        <v>646.28462050275857</v>
      </c>
      <c r="S45" s="49"/>
      <c r="T45" s="82" t="s">
        <v>113</v>
      </c>
      <c r="U45" s="346"/>
      <c r="V45" s="55">
        <v>1313.4153559961819</v>
      </c>
      <c r="W45" s="83">
        <v>1.3334047422769872</v>
      </c>
      <c r="X45" s="55">
        <v>985.00876317068548</v>
      </c>
      <c r="Y45" s="57">
        <v>1286.1992926340361</v>
      </c>
      <c r="Z45" s="97">
        <v>1.3782336051492512</v>
      </c>
      <c r="AA45" s="143">
        <v>933.22299487448015</v>
      </c>
      <c r="AB45" s="56">
        <v>0</v>
      </c>
      <c r="AC45" s="97">
        <v>0</v>
      </c>
      <c r="AD45" s="53">
        <v>0</v>
      </c>
      <c r="AE45" s="57">
        <v>0</v>
      </c>
      <c r="AF45" s="97">
        <v>0</v>
      </c>
      <c r="AG45" s="53">
        <v>0</v>
      </c>
      <c r="AH45" s="57">
        <v>0</v>
      </c>
      <c r="AI45" s="141">
        <v>0</v>
      </c>
      <c r="AJ45" s="54">
        <v>0</v>
      </c>
      <c r="AK45" s="52">
        <v>1858.7903933729585</v>
      </c>
      <c r="AL45" s="83">
        <v>2.0183041088527536</v>
      </c>
      <c r="AM45" s="54">
        <v>920.96646150590971</v>
      </c>
      <c r="AN45" s="31"/>
    </row>
    <row r="46" spans="1:43" s="98" customFormat="1" ht="14.4">
      <c r="B46" s="313"/>
      <c r="T46" s="313"/>
      <c r="AO46" s="359"/>
      <c r="AP46" s="359"/>
      <c r="AQ46" s="359"/>
    </row>
    <row r="47" spans="1:43" s="98" customFormat="1" ht="14.4">
      <c r="B47" s="99" t="s">
        <v>373</v>
      </c>
      <c r="T47" s="99"/>
      <c r="AO47" s="359"/>
      <c r="AP47" s="359"/>
      <c r="AQ47" s="359"/>
    </row>
    <row r="48" spans="1:43" s="98" customFormat="1" ht="14.4">
      <c r="B48" s="100" t="s">
        <v>114</v>
      </c>
      <c r="T48" s="100"/>
      <c r="AO48" s="359"/>
      <c r="AP48" s="359"/>
      <c r="AQ48" s="359"/>
    </row>
    <row r="49" spans="2:43" s="98" customFormat="1" ht="14.4">
      <c r="B49" s="99" t="s">
        <v>115</v>
      </c>
      <c r="T49" s="99"/>
      <c r="AO49" s="359"/>
      <c r="AP49" s="359"/>
      <c r="AQ49" s="359"/>
    </row>
    <row r="50" spans="2:43" s="98" customFormat="1" ht="14.4">
      <c r="B50" s="99" t="s">
        <v>116</v>
      </c>
      <c r="E50" s="359"/>
      <c r="T50" s="99"/>
      <c r="AL50" s="359"/>
      <c r="AO50" s="359"/>
      <c r="AP50" s="359"/>
      <c r="AQ50" s="359"/>
    </row>
    <row r="51" spans="2:43" s="98" customFormat="1" ht="14.4">
      <c r="B51" s="99" t="s">
        <v>184</v>
      </c>
      <c r="E51" s="359"/>
      <c r="T51" s="313"/>
      <c r="AL51" s="359"/>
      <c r="AO51" s="359"/>
      <c r="AP51" s="359"/>
      <c r="AQ51" s="359"/>
    </row>
    <row r="52" spans="2:43" s="98" customFormat="1" ht="14.4">
      <c r="B52" s="313"/>
      <c r="E52" s="359"/>
      <c r="T52" s="313"/>
      <c r="AL52" s="359"/>
      <c r="AO52" s="359"/>
      <c r="AP52" s="359"/>
      <c r="AQ52" s="359"/>
    </row>
    <row r="53" spans="2:43" ht="21">
      <c r="B53" s="99"/>
      <c r="C53" s="101"/>
      <c r="T53" s="99"/>
      <c r="U53" s="101"/>
    </row>
  </sheetData>
  <customSheetViews>
    <customSheetView guid="{6F28069D-A7F4-41D2-AA1B-4487F97E36F1}" scale="75" showPageBreaks="1" printArea="1" showRuler="0">
      <selection activeCell="R9" sqref="R9"/>
      <colBreaks count="1" manualBreakCount="1">
        <brk id="18" max="50" man="1"/>
      </colBreaks>
      <pageMargins left="0.47244094488188981" right="0.55118110236220474" top="0.55118110236220474" bottom="0.27559055118110237" header="0.51181102362204722" footer="0.27559055118110237"/>
      <printOptions horizontalCentered="1"/>
      <pageSetup paperSize="8" scale="69" orientation="landscape" r:id="rId1"/>
      <headerFooter alignWithMargins="0"/>
    </customSheetView>
  </customSheetViews>
  <mergeCells count="10">
    <mergeCell ref="V1:AM1"/>
    <mergeCell ref="V24:AM24"/>
    <mergeCell ref="D26:F27"/>
    <mergeCell ref="D3:F4"/>
    <mergeCell ref="C1:R1"/>
    <mergeCell ref="C24:R24"/>
    <mergeCell ref="V4:X4"/>
    <mergeCell ref="Y4:AA4"/>
    <mergeCell ref="V27:X27"/>
    <mergeCell ref="Y27:AA27"/>
  </mergeCells>
  <phoneticPr fontId="2"/>
  <printOptions horizontalCentered="1"/>
  <pageMargins left="0.47244094488188981" right="0.55118110236220474" top="0.59055118110236227" bottom="0.27559055118110237" header="0.51181102362204722" footer="0.27559055118110237"/>
  <pageSetup paperSize="8" scale="69" orientation="landscape" r:id="rId2"/>
  <headerFooter alignWithMargins="0"/>
  <colBreaks count="1" manualBreakCount="1">
    <brk id="18" max="50"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821"/>
  <dimension ref="A1:AQ53"/>
  <sheetViews>
    <sheetView zoomScale="60" zoomScaleNormal="60" workbookViewId="0">
      <pane xSplit="3" ySplit="6" topLeftCell="D7" activePane="bottomRight" state="frozen"/>
      <selection sqref="A1:R1"/>
      <selection pane="topRight" sqref="A1:R1"/>
      <selection pane="bottomLeft" sqref="A1:R1"/>
      <selection pane="bottomRight"/>
    </sheetView>
  </sheetViews>
  <sheetFormatPr defaultColWidth="9" defaultRowHeight="13.2"/>
  <cols>
    <col min="1" max="1" width="3.33203125" style="1" customWidth="1"/>
    <col min="2" max="2" width="18.44140625" style="1" customWidth="1"/>
    <col min="3" max="3" width="12.77734375" style="1" customWidth="1"/>
    <col min="4" max="18" width="16.88671875" style="1" customWidth="1"/>
    <col min="19" max="19" width="3.33203125" style="1" customWidth="1"/>
    <col min="20" max="20" width="17.44140625" style="1" customWidth="1"/>
    <col min="21" max="21" width="7.33203125" style="1" customWidth="1"/>
    <col min="22" max="27" width="14.44140625" style="1" customWidth="1"/>
    <col min="28" max="36" width="14.44140625" style="1" hidden="1" customWidth="1"/>
    <col min="37" max="37" width="14" style="1" customWidth="1"/>
    <col min="38" max="38" width="13.88671875" style="1" customWidth="1"/>
    <col min="39" max="39" width="14.44140625" style="1" customWidth="1"/>
    <col min="40" max="40" width="9" style="1"/>
    <col min="41" max="43" width="9" style="313"/>
    <col min="44" max="16384" width="9" style="1"/>
  </cols>
  <sheetData>
    <row r="1" spans="1:43" ht="27.75" customHeight="1">
      <c r="A1" s="154" t="s">
        <v>259</v>
      </c>
      <c r="D1" s="930" t="s">
        <v>372</v>
      </c>
      <c r="E1" s="930"/>
      <c r="F1" s="930"/>
      <c r="G1" s="930"/>
      <c r="H1" s="930"/>
      <c r="I1" s="930"/>
      <c r="J1" s="930"/>
      <c r="K1" s="930"/>
      <c r="L1" s="930"/>
      <c r="M1" s="930"/>
      <c r="N1" s="930"/>
      <c r="O1" s="930"/>
      <c r="P1" s="930"/>
      <c r="Q1" s="930"/>
      <c r="R1" s="930"/>
      <c r="S1" s="154" t="s">
        <v>259</v>
      </c>
      <c r="V1" s="930" t="s">
        <v>372</v>
      </c>
      <c r="W1" s="930"/>
      <c r="X1" s="930"/>
      <c r="Y1" s="930"/>
      <c r="Z1" s="930"/>
      <c r="AA1" s="930"/>
      <c r="AB1" s="930"/>
      <c r="AC1" s="930"/>
      <c r="AD1" s="930"/>
      <c r="AE1" s="930"/>
      <c r="AF1" s="930"/>
      <c r="AG1" s="930"/>
      <c r="AH1" s="930"/>
      <c r="AI1" s="930"/>
      <c r="AJ1" s="930"/>
      <c r="AK1" s="930"/>
      <c r="AL1" s="930"/>
      <c r="AM1" s="930"/>
      <c r="AO1" s="311"/>
      <c r="AP1" s="311"/>
      <c r="AQ1" s="311"/>
    </row>
    <row r="2" spans="1:43" ht="21.75" customHeight="1" thickBot="1">
      <c r="A2" s="156" t="s">
        <v>124</v>
      </c>
      <c r="B2" s="311"/>
      <c r="C2" s="157"/>
      <c r="D2" s="157"/>
      <c r="E2" s="311"/>
      <c r="F2" s="311"/>
      <c r="G2" s="311"/>
      <c r="H2" s="311"/>
      <c r="I2" s="311"/>
      <c r="P2" s="155"/>
      <c r="Q2" s="158"/>
      <c r="R2" s="752" t="s">
        <v>719</v>
      </c>
      <c r="S2" s="156" t="s">
        <v>124</v>
      </c>
      <c r="T2" s="311"/>
      <c r="U2" s="157"/>
      <c r="V2" s="157"/>
      <c r="W2" s="311"/>
      <c r="X2" s="311"/>
      <c r="Y2" s="311"/>
      <c r="Z2" s="311"/>
      <c r="AA2" s="311"/>
      <c r="AH2" s="155"/>
      <c r="AJ2" s="312"/>
      <c r="AK2" s="157"/>
      <c r="AL2" s="159"/>
      <c r="AM2" s="752" t="s">
        <v>719</v>
      </c>
      <c r="AO2" s="311"/>
      <c r="AP2" s="311"/>
      <c r="AQ2" s="311"/>
    </row>
    <row r="3" spans="1:43" ht="18" customHeight="1">
      <c r="A3" s="5"/>
      <c r="B3" s="6"/>
      <c r="C3" s="7"/>
      <c r="D3" s="931" t="s">
        <v>65</v>
      </c>
      <c r="E3" s="937"/>
      <c r="F3" s="938"/>
      <c r="G3" s="11" t="s">
        <v>134</v>
      </c>
      <c r="H3" s="10"/>
      <c r="I3" s="10"/>
      <c r="J3" s="9"/>
      <c r="K3" s="10"/>
      <c r="L3" s="10"/>
      <c r="M3" s="9"/>
      <c r="N3" s="10"/>
      <c r="O3" s="10"/>
      <c r="P3" s="11"/>
      <c r="Q3" s="10"/>
      <c r="R3" s="12"/>
      <c r="S3" s="5"/>
      <c r="T3" s="8"/>
      <c r="U3" s="104"/>
      <c r="V3" s="11" t="s">
        <v>134</v>
      </c>
      <c r="W3" s="10"/>
      <c r="X3" s="10"/>
      <c r="Y3" s="9"/>
      <c r="Z3" s="10"/>
      <c r="AA3" s="12"/>
      <c r="AB3" s="11" t="s">
        <v>66</v>
      </c>
      <c r="AC3" s="10"/>
      <c r="AD3" s="10"/>
      <c r="AE3" s="11"/>
      <c r="AF3" s="10"/>
      <c r="AG3" s="10"/>
      <c r="AH3" s="9"/>
      <c r="AI3" s="10"/>
      <c r="AJ3" s="12"/>
      <c r="AK3" s="62"/>
      <c r="AL3" s="8" t="s">
        <v>135</v>
      </c>
      <c r="AM3" s="105"/>
    </row>
    <row r="4" spans="1:43" ht="18" customHeight="1" thickBot="1">
      <c r="A4" s="13" t="s">
        <v>67</v>
      </c>
      <c r="B4" s="14"/>
      <c r="C4" s="38" t="s">
        <v>68</v>
      </c>
      <c r="D4" s="939"/>
      <c r="E4" s="940"/>
      <c r="F4" s="941"/>
      <c r="G4" s="106"/>
      <c r="H4" s="107" t="s">
        <v>544</v>
      </c>
      <c r="I4" s="108"/>
      <c r="J4" s="109" t="s">
        <v>0</v>
      </c>
      <c r="K4" s="111" t="s">
        <v>46</v>
      </c>
      <c r="L4" s="110"/>
      <c r="M4" s="726" t="s">
        <v>447</v>
      </c>
      <c r="N4" s="107"/>
      <c r="O4" s="727"/>
      <c r="P4" s="107" t="s">
        <v>437</v>
      </c>
      <c r="Q4" s="107"/>
      <c r="R4" s="725"/>
      <c r="S4" s="13" t="s">
        <v>101</v>
      </c>
      <c r="T4" s="63"/>
      <c r="U4" s="314"/>
      <c r="V4" s="942" t="s">
        <v>252</v>
      </c>
      <c r="W4" s="943"/>
      <c r="X4" s="944"/>
      <c r="Y4" s="947" t="s">
        <v>422</v>
      </c>
      <c r="Z4" s="948"/>
      <c r="AA4" s="949"/>
      <c r="AB4" s="106"/>
      <c r="AC4" s="111" t="s">
        <v>544</v>
      </c>
      <c r="AD4" s="108"/>
      <c r="AE4" s="113"/>
      <c r="AF4" s="111" t="s">
        <v>253</v>
      </c>
      <c r="AG4" s="108"/>
      <c r="AH4" s="109" t="s">
        <v>0</v>
      </c>
      <c r="AI4" s="111" t="s">
        <v>133</v>
      </c>
      <c r="AJ4" s="112"/>
      <c r="AK4" s="114"/>
      <c r="AL4" s="71"/>
      <c r="AM4" s="115"/>
    </row>
    <row r="5" spans="1:43" s="19" customFormat="1" ht="18" customHeight="1" thickBot="1">
      <c r="A5" s="16"/>
      <c r="B5" s="17"/>
      <c r="C5" s="18"/>
      <c r="D5" s="677" t="s">
        <v>538</v>
      </c>
      <c r="E5" s="677" t="s">
        <v>561</v>
      </c>
      <c r="F5" s="678" t="s">
        <v>562</v>
      </c>
      <c r="G5" s="679" t="s">
        <v>538</v>
      </c>
      <c r="H5" s="677" t="s">
        <v>561</v>
      </c>
      <c r="I5" s="680" t="s">
        <v>562</v>
      </c>
      <c r="J5" s="677" t="s">
        <v>538</v>
      </c>
      <c r="K5" s="677" t="s">
        <v>561</v>
      </c>
      <c r="L5" s="678" t="s">
        <v>562</v>
      </c>
      <c r="M5" s="677" t="s">
        <v>538</v>
      </c>
      <c r="N5" s="677" t="s">
        <v>561</v>
      </c>
      <c r="O5" s="677" t="s">
        <v>562</v>
      </c>
      <c r="P5" s="681" t="s">
        <v>538</v>
      </c>
      <c r="Q5" s="677" t="s">
        <v>561</v>
      </c>
      <c r="R5" s="682" t="s">
        <v>562</v>
      </c>
      <c r="S5" s="16"/>
      <c r="T5" s="70"/>
      <c r="U5" s="116"/>
      <c r="V5" s="679" t="s">
        <v>538</v>
      </c>
      <c r="W5" s="677" t="s">
        <v>561</v>
      </c>
      <c r="X5" s="680" t="s">
        <v>562</v>
      </c>
      <c r="Y5" s="677" t="s">
        <v>538</v>
      </c>
      <c r="Z5" s="677" t="s">
        <v>561</v>
      </c>
      <c r="AA5" s="682" t="s">
        <v>562</v>
      </c>
      <c r="AB5" s="681" t="s">
        <v>538</v>
      </c>
      <c r="AC5" s="677" t="s">
        <v>561</v>
      </c>
      <c r="AD5" s="677" t="s">
        <v>562</v>
      </c>
      <c r="AE5" s="681" t="s">
        <v>538</v>
      </c>
      <c r="AF5" s="677" t="s">
        <v>561</v>
      </c>
      <c r="AG5" s="677" t="s">
        <v>562</v>
      </c>
      <c r="AH5" s="681" t="s">
        <v>538</v>
      </c>
      <c r="AI5" s="677" t="s">
        <v>561</v>
      </c>
      <c r="AJ5" s="682" t="s">
        <v>562</v>
      </c>
      <c r="AK5" s="677" t="s">
        <v>538</v>
      </c>
      <c r="AL5" s="677" t="s">
        <v>561</v>
      </c>
      <c r="AM5" s="682" t="s">
        <v>562</v>
      </c>
      <c r="AO5" s="313"/>
      <c r="AP5" s="313"/>
      <c r="AQ5" s="313"/>
    </row>
    <row r="6" spans="1:43" s="19" customFormat="1" ht="15.15" customHeight="1">
      <c r="A6" s="117"/>
      <c r="B6" s="118"/>
      <c r="C6" s="7"/>
      <c r="D6" s="144" t="s">
        <v>540</v>
      </c>
      <c r="E6" s="145" t="s">
        <v>563</v>
      </c>
      <c r="F6" s="146" t="s">
        <v>641</v>
      </c>
      <c r="G6" s="147" t="s">
        <v>540</v>
      </c>
      <c r="H6" s="145" t="s">
        <v>563</v>
      </c>
      <c r="I6" s="148" t="s">
        <v>641</v>
      </c>
      <c r="J6" s="145" t="s">
        <v>540</v>
      </c>
      <c r="K6" s="145" t="s">
        <v>563</v>
      </c>
      <c r="L6" s="146" t="s">
        <v>641</v>
      </c>
      <c r="M6" s="145" t="s">
        <v>540</v>
      </c>
      <c r="N6" s="145" t="s">
        <v>563</v>
      </c>
      <c r="O6" s="145" t="s">
        <v>641</v>
      </c>
      <c r="P6" s="144" t="s">
        <v>540</v>
      </c>
      <c r="Q6" s="145" t="s">
        <v>563</v>
      </c>
      <c r="R6" s="149" t="s">
        <v>641</v>
      </c>
      <c r="S6" s="150"/>
      <c r="T6" s="151"/>
      <c r="U6" s="152"/>
      <c r="V6" s="153" t="s">
        <v>540</v>
      </c>
      <c r="W6" s="145" t="s">
        <v>563</v>
      </c>
      <c r="X6" s="148" t="s">
        <v>641</v>
      </c>
      <c r="Y6" s="145" t="s">
        <v>540</v>
      </c>
      <c r="Z6" s="145" t="s">
        <v>563</v>
      </c>
      <c r="AA6" s="149" t="s">
        <v>641</v>
      </c>
      <c r="AB6" s="144" t="s">
        <v>540</v>
      </c>
      <c r="AC6" s="145" t="s">
        <v>563</v>
      </c>
      <c r="AD6" s="145" t="s">
        <v>641</v>
      </c>
      <c r="AE6" s="144" t="s">
        <v>540</v>
      </c>
      <c r="AF6" s="145" t="s">
        <v>563</v>
      </c>
      <c r="AG6" s="145" t="s">
        <v>641</v>
      </c>
      <c r="AH6" s="144" t="s">
        <v>540</v>
      </c>
      <c r="AI6" s="145" t="s">
        <v>563</v>
      </c>
      <c r="AJ6" s="149" t="s">
        <v>641</v>
      </c>
      <c r="AK6" s="144" t="s">
        <v>540</v>
      </c>
      <c r="AL6" s="145" t="s">
        <v>563</v>
      </c>
      <c r="AM6" s="149" t="s">
        <v>641</v>
      </c>
      <c r="AO6" s="313"/>
      <c r="AP6" s="313"/>
      <c r="AQ6" s="313"/>
    </row>
    <row r="7" spans="1:43" s="173" customFormat="1" ht="29.25" customHeight="1" thickBot="1">
      <c r="A7" s="160" t="s">
        <v>69</v>
      </c>
      <c r="B7" s="161"/>
      <c r="C7" s="162">
        <v>143760</v>
      </c>
      <c r="D7" s="163">
        <v>9038316</v>
      </c>
      <c r="E7" s="164">
        <v>103553810</v>
      </c>
      <c r="F7" s="165">
        <v>464214799.49900001</v>
      </c>
      <c r="G7" s="166">
        <v>7084207</v>
      </c>
      <c r="H7" s="164">
        <v>65067469</v>
      </c>
      <c r="I7" s="166">
        <v>363381074.43900001</v>
      </c>
      <c r="J7" s="167">
        <v>3557157</v>
      </c>
      <c r="K7" s="167">
        <v>30428262</v>
      </c>
      <c r="L7" s="168">
        <v>187160294.27699998</v>
      </c>
      <c r="M7" s="167">
        <v>2108678</v>
      </c>
      <c r="N7" s="167">
        <v>23041536</v>
      </c>
      <c r="O7" s="167">
        <v>104971068.785</v>
      </c>
      <c r="P7" s="169">
        <v>954888</v>
      </c>
      <c r="Q7" s="167">
        <v>6120868</v>
      </c>
      <c r="R7" s="170">
        <v>41991721.259000003</v>
      </c>
      <c r="S7" s="171" t="s">
        <v>69</v>
      </c>
      <c r="T7" s="171"/>
      <c r="U7" s="315"/>
      <c r="V7" s="172">
        <v>101502</v>
      </c>
      <c r="W7" s="164">
        <v>1028780</v>
      </c>
      <c r="X7" s="166">
        <v>6409685.3380000005</v>
      </c>
      <c r="Y7" s="167">
        <v>361982</v>
      </c>
      <c r="Z7" s="167">
        <v>4448023</v>
      </c>
      <c r="AA7" s="170">
        <v>22848304.780000001</v>
      </c>
      <c r="AB7" s="169">
        <v>0</v>
      </c>
      <c r="AC7" s="167">
        <v>0</v>
      </c>
      <c r="AD7" s="167">
        <v>0</v>
      </c>
      <c r="AE7" s="169">
        <v>0</v>
      </c>
      <c r="AF7" s="167">
        <v>0</v>
      </c>
      <c r="AG7" s="167">
        <v>0</v>
      </c>
      <c r="AH7" s="169">
        <v>0</v>
      </c>
      <c r="AI7" s="167">
        <v>0</v>
      </c>
      <c r="AJ7" s="170">
        <v>0</v>
      </c>
      <c r="AK7" s="163">
        <v>1954109</v>
      </c>
      <c r="AL7" s="164">
        <v>38486341</v>
      </c>
      <c r="AM7" s="165">
        <v>100833725.06</v>
      </c>
      <c r="AO7" s="200"/>
      <c r="AP7" s="200"/>
      <c r="AQ7" s="200"/>
    </row>
    <row r="8" spans="1:43" ht="39.15" customHeight="1" thickBot="1">
      <c r="A8" s="20" t="s">
        <v>70</v>
      </c>
      <c r="B8" s="30"/>
      <c r="C8" s="22">
        <v>97663</v>
      </c>
      <c r="D8" s="23">
        <v>8309911</v>
      </c>
      <c r="E8" s="24">
        <v>99595087</v>
      </c>
      <c r="F8" s="25">
        <v>453526009.73400003</v>
      </c>
      <c r="G8" s="26">
        <v>6393038</v>
      </c>
      <c r="H8" s="24">
        <v>61689404</v>
      </c>
      <c r="I8" s="26">
        <v>353700310.84299999</v>
      </c>
      <c r="J8" s="28">
        <v>3210960</v>
      </c>
      <c r="K8" s="28">
        <v>28682432</v>
      </c>
      <c r="L8" s="120">
        <v>181570386.93199998</v>
      </c>
      <c r="M8" s="28">
        <v>1893398</v>
      </c>
      <c r="N8" s="28">
        <v>21903801</v>
      </c>
      <c r="O8" s="28">
        <v>101799118.439</v>
      </c>
      <c r="P8" s="121">
        <v>841623</v>
      </c>
      <c r="Q8" s="28">
        <v>5750377</v>
      </c>
      <c r="R8" s="29">
        <v>41542877.530000001</v>
      </c>
      <c r="S8" s="37" t="s">
        <v>70</v>
      </c>
      <c r="T8" s="37"/>
      <c r="U8" s="316"/>
      <c r="V8" s="122">
        <v>98082</v>
      </c>
      <c r="W8" s="24">
        <v>1008516</v>
      </c>
      <c r="X8" s="26">
        <v>6315460.8460000008</v>
      </c>
      <c r="Y8" s="28">
        <v>348975</v>
      </c>
      <c r="Z8" s="28">
        <v>4344278</v>
      </c>
      <c r="AA8" s="29">
        <v>22472467.096000001</v>
      </c>
      <c r="AB8" s="121">
        <v>0</v>
      </c>
      <c r="AC8" s="28">
        <v>0</v>
      </c>
      <c r="AD8" s="28">
        <v>0</v>
      </c>
      <c r="AE8" s="121">
        <v>0</v>
      </c>
      <c r="AF8" s="28">
        <v>0</v>
      </c>
      <c r="AG8" s="28">
        <v>0</v>
      </c>
      <c r="AH8" s="121">
        <v>0</v>
      </c>
      <c r="AI8" s="28">
        <v>0</v>
      </c>
      <c r="AJ8" s="29">
        <v>0</v>
      </c>
      <c r="AK8" s="23">
        <v>1916873</v>
      </c>
      <c r="AL8" s="24">
        <v>37905683</v>
      </c>
      <c r="AM8" s="25">
        <v>99825698.891000003</v>
      </c>
    </row>
    <row r="9" spans="1:43" ht="27.15" customHeight="1">
      <c r="A9" s="31" t="s">
        <v>71</v>
      </c>
      <c r="B9" s="32" t="s">
        <v>173</v>
      </c>
      <c r="C9" s="44">
        <v>17689</v>
      </c>
      <c r="D9" s="76">
        <v>3190815</v>
      </c>
      <c r="E9" s="91">
        <v>29799647</v>
      </c>
      <c r="F9" s="88">
        <v>177614322.47099999</v>
      </c>
      <c r="G9" s="79">
        <v>2795796</v>
      </c>
      <c r="H9" s="317">
        <v>24310814</v>
      </c>
      <c r="I9" s="79">
        <v>153240918.352</v>
      </c>
      <c r="J9" s="34">
        <v>1324958</v>
      </c>
      <c r="K9" s="34">
        <v>11274256</v>
      </c>
      <c r="L9" s="123">
        <v>75063451.155000001</v>
      </c>
      <c r="M9" s="34">
        <v>789307</v>
      </c>
      <c r="N9" s="34">
        <v>7803312</v>
      </c>
      <c r="O9" s="34">
        <v>42195591.428999998</v>
      </c>
      <c r="P9" s="124">
        <v>502214</v>
      </c>
      <c r="Q9" s="34">
        <v>3371412</v>
      </c>
      <c r="R9" s="35">
        <v>24288492.206999999</v>
      </c>
      <c r="S9" s="31" t="s">
        <v>71</v>
      </c>
      <c r="T9" s="15" t="s">
        <v>178</v>
      </c>
      <c r="U9" s="318"/>
      <c r="V9" s="78">
        <v>37659</v>
      </c>
      <c r="W9" s="317">
        <v>354471</v>
      </c>
      <c r="X9" s="79">
        <v>2445278.071</v>
      </c>
      <c r="Y9" s="34">
        <v>141658</v>
      </c>
      <c r="Z9" s="34">
        <v>1507363</v>
      </c>
      <c r="AA9" s="35">
        <v>9248105.4900000002</v>
      </c>
      <c r="AB9" s="124">
        <v>0</v>
      </c>
      <c r="AC9" s="34">
        <v>0</v>
      </c>
      <c r="AD9" s="34">
        <v>0</v>
      </c>
      <c r="AE9" s="124">
        <v>0</v>
      </c>
      <c r="AF9" s="34">
        <v>0</v>
      </c>
      <c r="AG9" s="34">
        <v>0</v>
      </c>
      <c r="AH9" s="124">
        <v>0</v>
      </c>
      <c r="AI9" s="34">
        <v>0</v>
      </c>
      <c r="AJ9" s="35">
        <v>0</v>
      </c>
      <c r="AK9" s="76">
        <v>395019</v>
      </c>
      <c r="AL9" s="91">
        <v>5488833</v>
      </c>
      <c r="AM9" s="88">
        <v>24373404.118999999</v>
      </c>
    </row>
    <row r="10" spans="1:43" ht="27.15" customHeight="1">
      <c r="A10" s="31" t="s">
        <v>72</v>
      </c>
      <c r="B10" s="32" t="s">
        <v>73</v>
      </c>
      <c r="C10" s="319">
        <v>1916</v>
      </c>
      <c r="D10" s="320">
        <v>1185945</v>
      </c>
      <c r="E10" s="321">
        <v>11350649</v>
      </c>
      <c r="F10" s="322">
        <v>87803329.665000007</v>
      </c>
      <c r="G10" s="323">
        <v>1089377</v>
      </c>
      <c r="H10" s="321">
        <v>10242722</v>
      </c>
      <c r="I10" s="323">
        <v>80622693.629999995</v>
      </c>
      <c r="J10" s="34">
        <v>564692</v>
      </c>
      <c r="K10" s="34">
        <v>5198479</v>
      </c>
      <c r="L10" s="123">
        <v>41424198.219999999</v>
      </c>
      <c r="M10" s="34">
        <v>316461</v>
      </c>
      <c r="N10" s="34">
        <v>3080577</v>
      </c>
      <c r="O10" s="34">
        <v>22565099.120000001</v>
      </c>
      <c r="P10" s="124">
        <v>141692</v>
      </c>
      <c r="Q10" s="34">
        <v>1293323</v>
      </c>
      <c r="R10" s="35">
        <v>11518077.284</v>
      </c>
      <c r="S10" s="31" t="s">
        <v>72</v>
      </c>
      <c r="T10" s="15" t="s">
        <v>102</v>
      </c>
      <c r="U10" s="318"/>
      <c r="V10" s="324">
        <v>19654</v>
      </c>
      <c r="W10" s="321">
        <v>187070</v>
      </c>
      <c r="X10" s="323">
        <v>1465358.9240000001</v>
      </c>
      <c r="Y10" s="34">
        <v>46878</v>
      </c>
      <c r="Z10" s="34">
        <v>483273</v>
      </c>
      <c r="AA10" s="35">
        <v>3649960.0819999999</v>
      </c>
      <c r="AB10" s="124">
        <v>0</v>
      </c>
      <c r="AC10" s="34">
        <v>0</v>
      </c>
      <c r="AD10" s="34">
        <v>0</v>
      </c>
      <c r="AE10" s="124">
        <v>0</v>
      </c>
      <c r="AF10" s="34">
        <v>0</v>
      </c>
      <c r="AG10" s="34">
        <v>0</v>
      </c>
      <c r="AH10" s="124">
        <v>0</v>
      </c>
      <c r="AI10" s="34">
        <v>0</v>
      </c>
      <c r="AJ10" s="35">
        <v>0</v>
      </c>
      <c r="AK10" s="320">
        <v>96568</v>
      </c>
      <c r="AL10" s="321">
        <v>1107927</v>
      </c>
      <c r="AM10" s="322">
        <v>7180636.0350000001</v>
      </c>
    </row>
    <row r="11" spans="1:43" ht="27.15" customHeight="1">
      <c r="A11" s="31" t="s">
        <v>74</v>
      </c>
      <c r="B11" s="32" t="s">
        <v>84</v>
      </c>
      <c r="C11" s="319">
        <v>76149</v>
      </c>
      <c r="D11" s="320">
        <v>3887747</v>
      </c>
      <c r="E11" s="321">
        <v>57652545</v>
      </c>
      <c r="F11" s="322">
        <v>186459090.752</v>
      </c>
      <c r="G11" s="323">
        <v>2484201</v>
      </c>
      <c r="H11" s="321">
        <v>26879660</v>
      </c>
      <c r="I11" s="323">
        <v>119090654.735</v>
      </c>
      <c r="J11" s="34">
        <v>1308890</v>
      </c>
      <c r="K11" s="34">
        <v>12109427</v>
      </c>
      <c r="L11" s="123">
        <v>64709816.023999996</v>
      </c>
      <c r="M11" s="34">
        <v>779055</v>
      </c>
      <c r="N11" s="34">
        <v>10892917</v>
      </c>
      <c r="O11" s="34">
        <v>36741158.432999998</v>
      </c>
      <c r="P11" s="124">
        <v>196659</v>
      </c>
      <c r="Q11" s="34">
        <v>1081235</v>
      </c>
      <c r="R11" s="35">
        <v>5726060.6330000004</v>
      </c>
      <c r="S11" s="31" t="s">
        <v>74</v>
      </c>
      <c r="T11" s="15" t="s">
        <v>103</v>
      </c>
      <c r="U11" s="318"/>
      <c r="V11" s="324">
        <v>40423</v>
      </c>
      <c r="W11" s="321">
        <v>462192</v>
      </c>
      <c r="X11" s="323">
        <v>2391672.6669999999</v>
      </c>
      <c r="Y11" s="34">
        <v>159174</v>
      </c>
      <c r="Z11" s="34">
        <v>2333889</v>
      </c>
      <c r="AA11" s="35">
        <v>9521946.9780000001</v>
      </c>
      <c r="AB11" s="124">
        <v>0</v>
      </c>
      <c r="AC11" s="34">
        <v>0</v>
      </c>
      <c r="AD11" s="34">
        <v>0</v>
      </c>
      <c r="AE11" s="124">
        <v>0</v>
      </c>
      <c r="AF11" s="34">
        <v>0</v>
      </c>
      <c r="AG11" s="34">
        <v>0</v>
      </c>
      <c r="AH11" s="124">
        <v>0</v>
      </c>
      <c r="AI11" s="34">
        <v>0</v>
      </c>
      <c r="AJ11" s="35">
        <v>0</v>
      </c>
      <c r="AK11" s="320">
        <v>1403546</v>
      </c>
      <c r="AL11" s="321">
        <v>30772885</v>
      </c>
      <c r="AM11" s="322">
        <v>67368436.017000005</v>
      </c>
    </row>
    <row r="12" spans="1:43" ht="27.15" customHeight="1" thickBot="1">
      <c r="A12" s="31" t="s">
        <v>85</v>
      </c>
      <c r="B12" s="36" t="s">
        <v>86</v>
      </c>
      <c r="C12" s="325">
        <v>1909</v>
      </c>
      <c r="D12" s="326">
        <v>45404</v>
      </c>
      <c r="E12" s="327">
        <v>792246</v>
      </c>
      <c r="F12" s="328">
        <v>1649266.8459999999</v>
      </c>
      <c r="G12" s="329">
        <v>23664</v>
      </c>
      <c r="H12" s="330">
        <v>256208</v>
      </c>
      <c r="I12" s="329">
        <v>746044.12600000005</v>
      </c>
      <c r="J12" s="34">
        <v>12420</v>
      </c>
      <c r="K12" s="34">
        <v>100270</v>
      </c>
      <c r="L12" s="123">
        <v>372921.533</v>
      </c>
      <c r="M12" s="34">
        <v>8575</v>
      </c>
      <c r="N12" s="34">
        <v>126995</v>
      </c>
      <c r="O12" s="34">
        <v>297269.45699999999</v>
      </c>
      <c r="P12" s="124">
        <v>1058</v>
      </c>
      <c r="Q12" s="34">
        <v>4407</v>
      </c>
      <c r="R12" s="35">
        <v>10247.406000000001</v>
      </c>
      <c r="S12" s="31" t="s">
        <v>85</v>
      </c>
      <c r="T12" s="125" t="s">
        <v>104</v>
      </c>
      <c r="U12" s="331"/>
      <c r="V12" s="332">
        <v>346</v>
      </c>
      <c r="W12" s="330">
        <v>4783</v>
      </c>
      <c r="X12" s="329">
        <v>13151.183999999999</v>
      </c>
      <c r="Y12" s="34">
        <v>1265</v>
      </c>
      <c r="Z12" s="34">
        <v>19753</v>
      </c>
      <c r="AA12" s="35">
        <v>52454.546000000002</v>
      </c>
      <c r="AB12" s="124">
        <v>0</v>
      </c>
      <c r="AC12" s="34">
        <v>0</v>
      </c>
      <c r="AD12" s="34">
        <v>0</v>
      </c>
      <c r="AE12" s="124">
        <v>0</v>
      </c>
      <c r="AF12" s="34">
        <v>0</v>
      </c>
      <c r="AG12" s="34">
        <v>0</v>
      </c>
      <c r="AH12" s="124">
        <v>0</v>
      </c>
      <c r="AI12" s="34">
        <v>0</v>
      </c>
      <c r="AJ12" s="35">
        <v>0</v>
      </c>
      <c r="AK12" s="326">
        <v>21740</v>
      </c>
      <c r="AL12" s="327">
        <v>536038</v>
      </c>
      <c r="AM12" s="328">
        <v>903222.72</v>
      </c>
    </row>
    <row r="13" spans="1:43" ht="39.9" customHeight="1" thickBot="1">
      <c r="A13" s="37" t="s">
        <v>87</v>
      </c>
      <c r="B13" s="21"/>
      <c r="C13" s="333">
        <v>46097</v>
      </c>
      <c r="D13" s="334">
        <v>728405</v>
      </c>
      <c r="E13" s="335">
        <v>3958723</v>
      </c>
      <c r="F13" s="336">
        <v>10688789.764999999</v>
      </c>
      <c r="G13" s="337">
        <v>691169</v>
      </c>
      <c r="H13" s="335">
        <v>3378065</v>
      </c>
      <c r="I13" s="337">
        <v>9680763.595999999</v>
      </c>
      <c r="J13" s="28">
        <v>346197</v>
      </c>
      <c r="K13" s="28">
        <v>1745830</v>
      </c>
      <c r="L13" s="120">
        <v>5589907.3450000007</v>
      </c>
      <c r="M13" s="28">
        <v>215280</v>
      </c>
      <c r="N13" s="28">
        <v>1137735</v>
      </c>
      <c r="O13" s="28">
        <v>3171950.3459999999</v>
      </c>
      <c r="P13" s="121">
        <v>113265</v>
      </c>
      <c r="Q13" s="28">
        <v>370491</v>
      </c>
      <c r="R13" s="29">
        <v>448843.72899999999</v>
      </c>
      <c r="S13" s="37" t="s">
        <v>87</v>
      </c>
      <c r="T13" s="37"/>
      <c r="U13" s="316"/>
      <c r="V13" s="338">
        <v>3420</v>
      </c>
      <c r="W13" s="335">
        <v>20264</v>
      </c>
      <c r="X13" s="337">
        <v>94224.491999999998</v>
      </c>
      <c r="Y13" s="28">
        <v>13007</v>
      </c>
      <c r="Z13" s="28">
        <v>103745</v>
      </c>
      <c r="AA13" s="29">
        <v>375837.68400000001</v>
      </c>
      <c r="AB13" s="121">
        <v>0</v>
      </c>
      <c r="AC13" s="28">
        <v>0</v>
      </c>
      <c r="AD13" s="28">
        <v>0</v>
      </c>
      <c r="AE13" s="121">
        <v>0</v>
      </c>
      <c r="AF13" s="28">
        <v>0</v>
      </c>
      <c r="AG13" s="28">
        <v>0</v>
      </c>
      <c r="AH13" s="121">
        <v>0</v>
      </c>
      <c r="AI13" s="28">
        <v>0</v>
      </c>
      <c r="AJ13" s="29">
        <v>0</v>
      </c>
      <c r="AK13" s="334">
        <v>37236</v>
      </c>
      <c r="AL13" s="335">
        <v>580658</v>
      </c>
      <c r="AM13" s="336">
        <v>1008026.1689999999</v>
      </c>
    </row>
    <row r="14" spans="1:43" ht="27.15" customHeight="1">
      <c r="A14" s="38"/>
      <c r="B14" s="39" t="s">
        <v>88</v>
      </c>
      <c r="C14" s="339">
        <v>11689</v>
      </c>
      <c r="D14" s="340">
        <v>72601</v>
      </c>
      <c r="E14" s="341">
        <v>605249</v>
      </c>
      <c r="F14" s="342">
        <v>1384748.2180000001</v>
      </c>
      <c r="G14" s="343">
        <v>53939</v>
      </c>
      <c r="H14" s="341">
        <v>284122</v>
      </c>
      <c r="I14" s="343">
        <v>912283.04200000002</v>
      </c>
      <c r="J14" s="41">
        <v>36742</v>
      </c>
      <c r="K14" s="41">
        <v>158350</v>
      </c>
      <c r="L14" s="126">
        <v>585773.06299999997</v>
      </c>
      <c r="M14" s="41">
        <v>11299</v>
      </c>
      <c r="N14" s="41">
        <v>83475</v>
      </c>
      <c r="O14" s="41">
        <v>222819.255</v>
      </c>
      <c r="P14" s="127">
        <v>2386</v>
      </c>
      <c r="Q14" s="41">
        <v>6993</v>
      </c>
      <c r="R14" s="42">
        <v>11597.254999999999</v>
      </c>
      <c r="S14" s="38"/>
      <c r="T14" s="128" t="s">
        <v>105</v>
      </c>
      <c r="U14" s="344"/>
      <c r="V14" s="345">
        <v>745</v>
      </c>
      <c r="W14" s="341">
        <v>5830</v>
      </c>
      <c r="X14" s="343">
        <v>19731.067999999999</v>
      </c>
      <c r="Y14" s="41">
        <v>2767</v>
      </c>
      <c r="Z14" s="41">
        <v>29474</v>
      </c>
      <c r="AA14" s="42">
        <v>72362.400999999998</v>
      </c>
      <c r="AB14" s="127">
        <v>0</v>
      </c>
      <c r="AC14" s="41">
        <v>0</v>
      </c>
      <c r="AD14" s="41">
        <v>0</v>
      </c>
      <c r="AE14" s="127">
        <v>0</v>
      </c>
      <c r="AF14" s="41">
        <v>0</v>
      </c>
      <c r="AG14" s="41">
        <v>0</v>
      </c>
      <c r="AH14" s="127">
        <v>0</v>
      </c>
      <c r="AI14" s="41">
        <v>0</v>
      </c>
      <c r="AJ14" s="42">
        <v>0</v>
      </c>
      <c r="AK14" s="340">
        <v>18662</v>
      </c>
      <c r="AL14" s="341">
        <v>321127</v>
      </c>
      <c r="AM14" s="342">
        <v>472465.17599999998</v>
      </c>
    </row>
    <row r="15" spans="1:43" ht="27.15" customHeight="1">
      <c r="A15" s="38" t="s">
        <v>89</v>
      </c>
      <c r="B15" s="43" t="s">
        <v>90</v>
      </c>
      <c r="C15" s="319">
        <v>232</v>
      </c>
      <c r="D15" s="320">
        <v>3748</v>
      </c>
      <c r="E15" s="321">
        <v>16863</v>
      </c>
      <c r="F15" s="322">
        <v>31260.277999999998</v>
      </c>
      <c r="G15" s="323">
        <v>3579</v>
      </c>
      <c r="H15" s="321">
        <v>14760</v>
      </c>
      <c r="I15" s="323">
        <v>29073.758999999998</v>
      </c>
      <c r="J15" s="34">
        <v>130</v>
      </c>
      <c r="K15" s="34">
        <v>955</v>
      </c>
      <c r="L15" s="123">
        <v>1905.1120000000001</v>
      </c>
      <c r="M15" s="34">
        <v>766</v>
      </c>
      <c r="N15" s="34">
        <v>4546</v>
      </c>
      <c r="O15" s="34">
        <v>6819.1719999999996</v>
      </c>
      <c r="P15" s="124">
        <v>2676</v>
      </c>
      <c r="Q15" s="34">
        <v>9109</v>
      </c>
      <c r="R15" s="35">
        <v>20150.322</v>
      </c>
      <c r="S15" s="38" t="s">
        <v>89</v>
      </c>
      <c r="T15" s="15" t="s">
        <v>106</v>
      </c>
      <c r="U15" s="318"/>
      <c r="V15" s="324">
        <v>0</v>
      </c>
      <c r="W15" s="321">
        <v>0</v>
      </c>
      <c r="X15" s="323">
        <v>0</v>
      </c>
      <c r="Y15" s="34">
        <v>7</v>
      </c>
      <c r="Z15" s="34">
        <v>150</v>
      </c>
      <c r="AA15" s="35">
        <v>199.15299999999999</v>
      </c>
      <c r="AB15" s="124">
        <v>0</v>
      </c>
      <c r="AC15" s="34">
        <v>0</v>
      </c>
      <c r="AD15" s="34">
        <v>0</v>
      </c>
      <c r="AE15" s="124">
        <v>0</v>
      </c>
      <c r="AF15" s="34">
        <v>0</v>
      </c>
      <c r="AG15" s="34">
        <v>0</v>
      </c>
      <c r="AH15" s="124">
        <v>0</v>
      </c>
      <c r="AI15" s="34">
        <v>0</v>
      </c>
      <c r="AJ15" s="35">
        <v>0</v>
      </c>
      <c r="AK15" s="320">
        <v>169</v>
      </c>
      <c r="AL15" s="321">
        <v>2103</v>
      </c>
      <c r="AM15" s="322">
        <v>2186.5189999999998</v>
      </c>
    </row>
    <row r="16" spans="1:43" ht="27.15" customHeight="1">
      <c r="A16" s="38"/>
      <c r="B16" s="43" t="s">
        <v>91</v>
      </c>
      <c r="C16" s="44">
        <v>3874</v>
      </c>
      <c r="D16" s="45">
        <v>38132</v>
      </c>
      <c r="E16" s="46">
        <v>256342</v>
      </c>
      <c r="F16" s="47">
        <v>805985.71100000001</v>
      </c>
      <c r="G16" s="48">
        <v>32613</v>
      </c>
      <c r="H16" s="46">
        <v>163743</v>
      </c>
      <c r="I16" s="48">
        <v>670634.54700000002</v>
      </c>
      <c r="J16" s="34">
        <v>23161</v>
      </c>
      <c r="K16" s="34">
        <v>110312</v>
      </c>
      <c r="L16" s="123">
        <v>443954.30499999999</v>
      </c>
      <c r="M16" s="34">
        <v>7646</v>
      </c>
      <c r="N16" s="34">
        <v>40014</v>
      </c>
      <c r="O16" s="34">
        <v>189769.726</v>
      </c>
      <c r="P16" s="124">
        <v>22</v>
      </c>
      <c r="Q16" s="34">
        <v>61</v>
      </c>
      <c r="R16" s="35">
        <v>511.49099999999999</v>
      </c>
      <c r="S16" s="38"/>
      <c r="T16" s="15" t="s">
        <v>107</v>
      </c>
      <c r="U16" s="318"/>
      <c r="V16" s="81">
        <v>366</v>
      </c>
      <c r="W16" s="46">
        <v>1957</v>
      </c>
      <c r="X16" s="48">
        <v>6618.1130000000003</v>
      </c>
      <c r="Y16" s="34">
        <v>1418</v>
      </c>
      <c r="Z16" s="34">
        <v>11399</v>
      </c>
      <c r="AA16" s="35">
        <v>29780.912</v>
      </c>
      <c r="AB16" s="124">
        <v>0</v>
      </c>
      <c r="AC16" s="34">
        <v>0</v>
      </c>
      <c r="AD16" s="34">
        <v>0</v>
      </c>
      <c r="AE16" s="124">
        <v>0</v>
      </c>
      <c r="AF16" s="34">
        <v>0</v>
      </c>
      <c r="AG16" s="34">
        <v>0</v>
      </c>
      <c r="AH16" s="124">
        <v>0</v>
      </c>
      <c r="AI16" s="34">
        <v>0</v>
      </c>
      <c r="AJ16" s="35">
        <v>0</v>
      </c>
      <c r="AK16" s="45">
        <v>5519</v>
      </c>
      <c r="AL16" s="46">
        <v>92599</v>
      </c>
      <c r="AM16" s="47">
        <v>135351.16399999999</v>
      </c>
    </row>
    <row r="17" spans="1:43" ht="27.15" customHeight="1">
      <c r="A17" s="38" t="s">
        <v>92</v>
      </c>
      <c r="B17" s="43" t="s">
        <v>93</v>
      </c>
      <c r="C17" s="44">
        <v>5360</v>
      </c>
      <c r="D17" s="45">
        <v>41687</v>
      </c>
      <c r="E17" s="46">
        <v>461512</v>
      </c>
      <c r="F17" s="47">
        <v>1818796.9879999999</v>
      </c>
      <c r="G17" s="48">
        <v>36777</v>
      </c>
      <c r="H17" s="46">
        <v>382569</v>
      </c>
      <c r="I17" s="48">
        <v>1646568.327</v>
      </c>
      <c r="J17" s="34">
        <v>22530</v>
      </c>
      <c r="K17" s="34">
        <v>236895</v>
      </c>
      <c r="L17" s="123">
        <v>978917.81499999994</v>
      </c>
      <c r="M17" s="34">
        <v>11243</v>
      </c>
      <c r="N17" s="34">
        <v>105515</v>
      </c>
      <c r="O17" s="34">
        <v>528259.82999999996</v>
      </c>
      <c r="P17" s="124">
        <v>144</v>
      </c>
      <c r="Q17" s="34">
        <v>1138</v>
      </c>
      <c r="R17" s="35">
        <v>2564.924</v>
      </c>
      <c r="S17" s="38" t="s">
        <v>92</v>
      </c>
      <c r="T17" s="15" t="s">
        <v>108</v>
      </c>
      <c r="U17" s="318"/>
      <c r="V17" s="81">
        <v>464</v>
      </c>
      <c r="W17" s="46">
        <v>5378</v>
      </c>
      <c r="X17" s="48">
        <v>24064.569</v>
      </c>
      <c r="Y17" s="34">
        <v>2396</v>
      </c>
      <c r="Z17" s="34">
        <v>33643</v>
      </c>
      <c r="AA17" s="35">
        <v>112761.189</v>
      </c>
      <c r="AB17" s="124">
        <v>0</v>
      </c>
      <c r="AC17" s="34">
        <v>0</v>
      </c>
      <c r="AD17" s="34">
        <v>0</v>
      </c>
      <c r="AE17" s="124">
        <v>0</v>
      </c>
      <c r="AF17" s="34">
        <v>0</v>
      </c>
      <c r="AG17" s="34">
        <v>0</v>
      </c>
      <c r="AH17" s="124">
        <v>0</v>
      </c>
      <c r="AI17" s="34">
        <v>0</v>
      </c>
      <c r="AJ17" s="35">
        <v>0</v>
      </c>
      <c r="AK17" s="45">
        <v>4910</v>
      </c>
      <c r="AL17" s="46">
        <v>78943</v>
      </c>
      <c r="AM17" s="47">
        <v>172228.66099999999</v>
      </c>
    </row>
    <row r="18" spans="1:43" ht="27.15" customHeight="1">
      <c r="A18" s="38"/>
      <c r="B18" s="43" t="s">
        <v>94</v>
      </c>
      <c r="C18" s="44">
        <v>33</v>
      </c>
      <c r="D18" s="45">
        <v>92</v>
      </c>
      <c r="E18" s="46">
        <v>1825</v>
      </c>
      <c r="F18" s="47">
        <v>1984.2660000000001</v>
      </c>
      <c r="G18" s="48">
        <v>53</v>
      </c>
      <c r="H18" s="46">
        <v>917</v>
      </c>
      <c r="I18" s="48">
        <v>1023.802</v>
      </c>
      <c r="J18" s="34">
        <v>20</v>
      </c>
      <c r="K18" s="34">
        <v>265</v>
      </c>
      <c r="L18" s="123">
        <v>346.39600000000002</v>
      </c>
      <c r="M18" s="34">
        <v>29</v>
      </c>
      <c r="N18" s="34">
        <v>623</v>
      </c>
      <c r="O18" s="34">
        <v>623.99300000000005</v>
      </c>
      <c r="P18" s="124">
        <v>0</v>
      </c>
      <c r="Q18" s="34">
        <v>0</v>
      </c>
      <c r="R18" s="35">
        <v>0</v>
      </c>
      <c r="S18" s="38"/>
      <c r="T18" s="15" t="s">
        <v>109</v>
      </c>
      <c r="U18" s="318"/>
      <c r="V18" s="81">
        <v>0</v>
      </c>
      <c r="W18" s="46">
        <v>0</v>
      </c>
      <c r="X18" s="48">
        <v>0</v>
      </c>
      <c r="Y18" s="34">
        <v>4</v>
      </c>
      <c r="Z18" s="34">
        <v>29</v>
      </c>
      <c r="AA18" s="35">
        <v>53.412999999999997</v>
      </c>
      <c r="AB18" s="124">
        <v>0</v>
      </c>
      <c r="AC18" s="34">
        <v>0</v>
      </c>
      <c r="AD18" s="34">
        <v>0</v>
      </c>
      <c r="AE18" s="124">
        <v>0</v>
      </c>
      <c r="AF18" s="34">
        <v>0</v>
      </c>
      <c r="AG18" s="34">
        <v>0</v>
      </c>
      <c r="AH18" s="124">
        <v>0</v>
      </c>
      <c r="AI18" s="34">
        <v>0</v>
      </c>
      <c r="AJ18" s="35">
        <v>0</v>
      </c>
      <c r="AK18" s="45">
        <v>39</v>
      </c>
      <c r="AL18" s="46">
        <v>908</v>
      </c>
      <c r="AM18" s="47">
        <v>960.46400000000006</v>
      </c>
    </row>
    <row r="19" spans="1:43" ht="27.15" customHeight="1">
      <c r="A19" s="38" t="s">
        <v>47</v>
      </c>
      <c r="B19" s="43" t="s">
        <v>95</v>
      </c>
      <c r="C19" s="44">
        <v>15090</v>
      </c>
      <c r="D19" s="45">
        <v>482218</v>
      </c>
      <c r="E19" s="46">
        <v>2200753</v>
      </c>
      <c r="F19" s="47">
        <v>4524667.216</v>
      </c>
      <c r="G19" s="48">
        <v>481707</v>
      </c>
      <c r="H19" s="46">
        <v>2196947</v>
      </c>
      <c r="I19" s="48">
        <v>4517124.7240000004</v>
      </c>
      <c r="J19" s="34">
        <v>206119</v>
      </c>
      <c r="K19" s="34">
        <v>1015194</v>
      </c>
      <c r="L19" s="123">
        <v>2296029.2009999999</v>
      </c>
      <c r="M19" s="34">
        <v>168108</v>
      </c>
      <c r="N19" s="34">
        <v>829500</v>
      </c>
      <c r="O19" s="34">
        <v>1815568.977</v>
      </c>
      <c r="P19" s="124">
        <v>107415</v>
      </c>
      <c r="Q19" s="34">
        <v>351925</v>
      </c>
      <c r="R19" s="35">
        <v>403652.80099999998</v>
      </c>
      <c r="S19" s="38" t="s">
        <v>47</v>
      </c>
      <c r="T19" s="15" t="s">
        <v>110</v>
      </c>
      <c r="U19" s="318"/>
      <c r="V19" s="81">
        <v>17</v>
      </c>
      <c r="W19" s="46">
        <v>85</v>
      </c>
      <c r="X19" s="48">
        <v>562.23</v>
      </c>
      <c r="Y19" s="34">
        <v>48</v>
      </c>
      <c r="Z19" s="34">
        <v>243</v>
      </c>
      <c r="AA19" s="35">
        <v>1311.5150000000001</v>
      </c>
      <c r="AB19" s="124">
        <v>0</v>
      </c>
      <c r="AC19" s="34">
        <v>0</v>
      </c>
      <c r="AD19" s="34">
        <v>0</v>
      </c>
      <c r="AE19" s="124">
        <v>0</v>
      </c>
      <c r="AF19" s="34">
        <v>0</v>
      </c>
      <c r="AG19" s="34">
        <v>0</v>
      </c>
      <c r="AH19" s="124">
        <v>0</v>
      </c>
      <c r="AI19" s="34">
        <v>0</v>
      </c>
      <c r="AJ19" s="35">
        <v>0</v>
      </c>
      <c r="AK19" s="45">
        <v>511</v>
      </c>
      <c r="AL19" s="46">
        <v>3806</v>
      </c>
      <c r="AM19" s="47">
        <v>7542.4920000000002</v>
      </c>
    </row>
    <row r="20" spans="1:43" ht="27.15" customHeight="1">
      <c r="A20" s="38"/>
      <c r="B20" s="43" t="s">
        <v>98</v>
      </c>
      <c r="C20" s="44">
        <v>4550</v>
      </c>
      <c r="D20" s="45">
        <v>27550</v>
      </c>
      <c r="E20" s="46">
        <v>73509</v>
      </c>
      <c r="F20" s="47">
        <v>621083.51</v>
      </c>
      <c r="G20" s="48">
        <v>25536</v>
      </c>
      <c r="H20" s="46">
        <v>67995</v>
      </c>
      <c r="I20" s="48">
        <v>573118.32200000004</v>
      </c>
      <c r="J20" s="34">
        <v>15129</v>
      </c>
      <c r="K20" s="34">
        <v>40539</v>
      </c>
      <c r="L20" s="123">
        <v>343203.20400000003</v>
      </c>
      <c r="M20" s="34">
        <v>5377</v>
      </c>
      <c r="N20" s="34">
        <v>14355</v>
      </c>
      <c r="O20" s="34">
        <v>118492.039</v>
      </c>
      <c r="P20" s="124">
        <v>13</v>
      </c>
      <c r="Q20" s="34">
        <v>22</v>
      </c>
      <c r="R20" s="35">
        <v>218.84700000000001</v>
      </c>
      <c r="S20" s="38"/>
      <c r="T20" s="15" t="s">
        <v>111</v>
      </c>
      <c r="U20" s="318"/>
      <c r="V20" s="81">
        <v>1024</v>
      </c>
      <c r="W20" s="46">
        <v>2598</v>
      </c>
      <c r="X20" s="48">
        <v>22148.216</v>
      </c>
      <c r="Y20" s="34">
        <v>3993</v>
      </c>
      <c r="Z20" s="34">
        <v>10481</v>
      </c>
      <c r="AA20" s="35">
        <v>89056.016000000003</v>
      </c>
      <c r="AB20" s="124">
        <v>0</v>
      </c>
      <c r="AC20" s="34">
        <v>0</v>
      </c>
      <c r="AD20" s="34">
        <v>0</v>
      </c>
      <c r="AE20" s="124">
        <v>0</v>
      </c>
      <c r="AF20" s="34">
        <v>0</v>
      </c>
      <c r="AG20" s="34">
        <v>0</v>
      </c>
      <c r="AH20" s="124">
        <v>0</v>
      </c>
      <c r="AI20" s="34">
        <v>0</v>
      </c>
      <c r="AJ20" s="35">
        <v>0</v>
      </c>
      <c r="AK20" s="45">
        <v>2014</v>
      </c>
      <c r="AL20" s="46">
        <v>5514</v>
      </c>
      <c r="AM20" s="47">
        <v>47965.188000000002</v>
      </c>
    </row>
    <row r="21" spans="1:43" ht="27.15" customHeight="1">
      <c r="A21" s="38" t="s">
        <v>99</v>
      </c>
      <c r="B21" s="43" t="s">
        <v>100</v>
      </c>
      <c r="C21" s="44">
        <v>690</v>
      </c>
      <c r="D21" s="45">
        <v>10340</v>
      </c>
      <c r="E21" s="46">
        <v>24812</v>
      </c>
      <c r="F21" s="47">
        <v>364864.38900000002</v>
      </c>
      <c r="G21" s="48">
        <v>10230</v>
      </c>
      <c r="H21" s="46">
        <v>24493</v>
      </c>
      <c r="I21" s="48">
        <v>360386.951</v>
      </c>
      <c r="J21" s="34">
        <v>7347</v>
      </c>
      <c r="K21" s="34">
        <v>17415</v>
      </c>
      <c r="L21" s="123">
        <v>253176.54800000001</v>
      </c>
      <c r="M21" s="34">
        <v>2218</v>
      </c>
      <c r="N21" s="34">
        <v>5645</v>
      </c>
      <c r="O21" s="34">
        <v>94164.37</v>
      </c>
      <c r="P21" s="124">
        <v>520</v>
      </c>
      <c r="Q21" s="34">
        <v>978</v>
      </c>
      <c r="R21" s="35">
        <v>7595.2330000000002</v>
      </c>
      <c r="S21" s="38" t="s">
        <v>99</v>
      </c>
      <c r="T21" s="15" t="s">
        <v>112</v>
      </c>
      <c r="U21" s="318"/>
      <c r="V21" s="81">
        <v>51</v>
      </c>
      <c r="W21" s="46">
        <v>120</v>
      </c>
      <c r="X21" s="48">
        <v>1737.1030000000001</v>
      </c>
      <c r="Y21" s="34">
        <v>94</v>
      </c>
      <c r="Z21" s="34">
        <v>335</v>
      </c>
      <c r="AA21" s="35">
        <v>3713.6970000000001</v>
      </c>
      <c r="AB21" s="124">
        <v>0</v>
      </c>
      <c r="AC21" s="34">
        <v>0</v>
      </c>
      <c r="AD21" s="34">
        <v>0</v>
      </c>
      <c r="AE21" s="124">
        <v>0</v>
      </c>
      <c r="AF21" s="34">
        <v>0</v>
      </c>
      <c r="AG21" s="34">
        <v>0</v>
      </c>
      <c r="AH21" s="124">
        <v>0</v>
      </c>
      <c r="AI21" s="34">
        <v>0</v>
      </c>
      <c r="AJ21" s="35">
        <v>0</v>
      </c>
      <c r="AK21" s="45">
        <v>110</v>
      </c>
      <c r="AL21" s="46">
        <v>319</v>
      </c>
      <c r="AM21" s="47">
        <v>4477.4380000000001</v>
      </c>
    </row>
    <row r="22" spans="1:43" ht="27.15" customHeight="1" thickBot="1">
      <c r="A22" s="49"/>
      <c r="B22" s="50" t="s">
        <v>684</v>
      </c>
      <c r="C22" s="51">
        <v>4579</v>
      </c>
      <c r="D22" s="52">
        <v>52037</v>
      </c>
      <c r="E22" s="53">
        <v>317858</v>
      </c>
      <c r="F22" s="54">
        <v>1135399.189</v>
      </c>
      <c r="G22" s="55">
        <v>46735</v>
      </c>
      <c r="H22" s="53">
        <v>242519</v>
      </c>
      <c r="I22" s="55">
        <v>970550.12199999997</v>
      </c>
      <c r="J22" s="57">
        <v>35019</v>
      </c>
      <c r="K22" s="57">
        <v>165905</v>
      </c>
      <c r="L22" s="129">
        <v>686601.701</v>
      </c>
      <c r="M22" s="57">
        <v>8594</v>
      </c>
      <c r="N22" s="57">
        <v>54062</v>
      </c>
      <c r="O22" s="57">
        <v>195432.984</v>
      </c>
      <c r="P22" s="130">
        <v>89</v>
      </c>
      <c r="Q22" s="57">
        <v>265</v>
      </c>
      <c r="R22" s="58">
        <v>2552.8560000000002</v>
      </c>
      <c r="S22" s="49"/>
      <c r="T22" s="82" t="s">
        <v>113</v>
      </c>
      <c r="U22" s="346"/>
      <c r="V22" s="131">
        <v>753</v>
      </c>
      <c r="W22" s="53">
        <v>4296</v>
      </c>
      <c r="X22" s="55">
        <v>19363.192999999999</v>
      </c>
      <c r="Y22" s="57">
        <v>2280</v>
      </c>
      <c r="Z22" s="57">
        <v>17991</v>
      </c>
      <c r="AA22" s="58">
        <v>66599.388000000006</v>
      </c>
      <c r="AB22" s="130">
        <v>0</v>
      </c>
      <c r="AC22" s="57">
        <v>0</v>
      </c>
      <c r="AD22" s="57">
        <v>0</v>
      </c>
      <c r="AE22" s="130">
        <v>0</v>
      </c>
      <c r="AF22" s="57">
        <v>0</v>
      </c>
      <c r="AG22" s="57">
        <v>0</v>
      </c>
      <c r="AH22" s="130">
        <v>0</v>
      </c>
      <c r="AI22" s="57">
        <v>0</v>
      </c>
      <c r="AJ22" s="58">
        <v>0</v>
      </c>
      <c r="AK22" s="52">
        <v>5302</v>
      </c>
      <c r="AL22" s="53">
        <v>75339</v>
      </c>
      <c r="AM22" s="54">
        <v>164849.06700000001</v>
      </c>
    </row>
    <row r="24" spans="1:43" ht="23.25" customHeight="1">
      <c r="A24" s="313"/>
      <c r="B24" s="313"/>
      <c r="C24" s="313"/>
      <c r="D24" s="930" t="s">
        <v>157</v>
      </c>
      <c r="E24" s="930"/>
      <c r="F24" s="930"/>
      <c r="G24" s="930"/>
      <c r="H24" s="930"/>
      <c r="I24" s="930"/>
      <c r="J24" s="930"/>
      <c r="K24" s="930"/>
      <c r="L24" s="930"/>
      <c r="M24" s="930"/>
      <c r="N24" s="930"/>
      <c r="O24" s="930"/>
      <c r="P24" s="930"/>
      <c r="Q24" s="930"/>
      <c r="R24" s="930"/>
      <c r="S24" s="313"/>
      <c r="T24" s="313"/>
      <c r="U24" s="313"/>
      <c r="V24" s="930" t="s">
        <v>157</v>
      </c>
      <c r="W24" s="930"/>
      <c r="X24" s="930"/>
      <c r="Y24" s="930"/>
      <c r="Z24" s="930"/>
      <c r="AA24" s="930"/>
      <c r="AB24" s="930"/>
      <c r="AC24" s="930"/>
      <c r="AD24" s="930"/>
      <c r="AE24" s="930"/>
      <c r="AF24" s="930"/>
      <c r="AG24" s="930"/>
      <c r="AH24" s="930"/>
      <c r="AI24" s="930"/>
      <c r="AJ24" s="930"/>
      <c r="AK24" s="930"/>
      <c r="AL24" s="930"/>
      <c r="AM24" s="930"/>
      <c r="AN24" s="313"/>
    </row>
    <row r="25" spans="1:43" ht="20.25" customHeight="1" thickBot="1">
      <c r="B25" s="360"/>
      <c r="C25" s="59"/>
      <c r="D25" s="60"/>
      <c r="E25" s="313"/>
      <c r="F25" s="313"/>
      <c r="G25" s="313"/>
      <c r="H25" s="313"/>
      <c r="I25" s="313"/>
      <c r="P25" s="2"/>
      <c r="Q25" s="4"/>
      <c r="R25" s="752" t="s">
        <v>719</v>
      </c>
      <c r="T25" s="360"/>
      <c r="U25" s="59"/>
      <c r="V25" s="313"/>
      <c r="W25" s="313"/>
      <c r="X25" s="313"/>
      <c r="AH25" s="2"/>
      <c r="AJ25" s="361"/>
      <c r="AK25" s="60"/>
      <c r="AL25" s="103"/>
      <c r="AM25" s="752" t="s">
        <v>719</v>
      </c>
      <c r="AN25" s="313"/>
    </row>
    <row r="26" spans="1:43" ht="18" customHeight="1">
      <c r="A26" s="5"/>
      <c r="B26" s="8"/>
      <c r="C26" s="61"/>
      <c r="D26" s="931" t="s">
        <v>65</v>
      </c>
      <c r="E26" s="932"/>
      <c r="F26" s="933"/>
      <c r="G26" s="11" t="s">
        <v>134</v>
      </c>
      <c r="H26" s="10"/>
      <c r="I26" s="10"/>
      <c r="J26" s="9"/>
      <c r="K26" s="10"/>
      <c r="L26" s="10"/>
      <c r="M26" s="9"/>
      <c r="N26" s="10"/>
      <c r="O26" s="10"/>
      <c r="P26" s="11"/>
      <c r="Q26" s="10"/>
      <c r="R26" s="12"/>
      <c r="S26" s="5"/>
      <c r="T26" s="8"/>
      <c r="U26" s="104"/>
      <c r="V26" s="11" t="s">
        <v>134</v>
      </c>
      <c r="W26" s="10"/>
      <c r="X26" s="10"/>
      <c r="Y26" s="9"/>
      <c r="Z26" s="10"/>
      <c r="AA26" s="10"/>
      <c r="AB26" s="11" t="s">
        <v>66</v>
      </c>
      <c r="AC26" s="10"/>
      <c r="AD26" s="10"/>
      <c r="AE26" s="11"/>
      <c r="AF26" s="10"/>
      <c r="AG26" s="10"/>
      <c r="AH26" s="9"/>
      <c r="AI26" s="10"/>
      <c r="AJ26" s="12"/>
      <c r="AK26" s="62"/>
      <c r="AL26" s="8" t="s">
        <v>135</v>
      </c>
      <c r="AM26" s="105"/>
      <c r="AN26" s="349"/>
    </row>
    <row r="27" spans="1:43" ht="18" customHeight="1" thickBot="1">
      <c r="A27" s="13" t="s">
        <v>101</v>
      </c>
      <c r="B27" s="63"/>
      <c r="C27" s="63"/>
      <c r="D27" s="934"/>
      <c r="E27" s="935"/>
      <c r="F27" s="936"/>
      <c r="G27" s="106"/>
      <c r="H27" s="107" t="s">
        <v>544</v>
      </c>
      <c r="I27" s="108"/>
      <c r="J27" s="109" t="s">
        <v>0</v>
      </c>
      <c r="K27" s="111" t="s">
        <v>46</v>
      </c>
      <c r="L27" s="110"/>
      <c r="M27" s="726" t="s">
        <v>447</v>
      </c>
      <c r="N27" s="107"/>
      <c r="O27" s="727"/>
      <c r="P27" s="107" t="s">
        <v>437</v>
      </c>
      <c r="Q27" s="107"/>
      <c r="R27" s="725"/>
      <c r="S27" s="13" t="s">
        <v>101</v>
      </c>
      <c r="T27" s="63"/>
      <c r="U27" s="14"/>
      <c r="V27" s="942" t="s">
        <v>252</v>
      </c>
      <c r="W27" s="943"/>
      <c r="X27" s="944"/>
      <c r="Y27" s="947" t="s">
        <v>423</v>
      </c>
      <c r="Z27" s="948"/>
      <c r="AA27" s="949"/>
      <c r="AB27" s="106"/>
      <c r="AC27" s="111" t="s">
        <v>544</v>
      </c>
      <c r="AD27" s="108"/>
      <c r="AE27" s="113"/>
      <c r="AF27" s="111" t="s">
        <v>253</v>
      </c>
      <c r="AG27" s="108"/>
      <c r="AH27" s="109" t="s">
        <v>0</v>
      </c>
      <c r="AI27" s="111" t="s">
        <v>133</v>
      </c>
      <c r="AJ27" s="112"/>
      <c r="AK27" s="114"/>
      <c r="AL27" s="71"/>
      <c r="AM27" s="115"/>
      <c r="AN27" s="31"/>
    </row>
    <row r="28" spans="1:43" ht="18" customHeight="1" thickBot="1">
      <c r="A28" s="31"/>
      <c r="B28" s="63"/>
      <c r="C28" s="64"/>
      <c r="D28" s="65" t="s">
        <v>626</v>
      </c>
      <c r="E28" s="66" t="s">
        <v>682</v>
      </c>
      <c r="F28" s="66" t="s">
        <v>683</v>
      </c>
      <c r="G28" s="31" t="s">
        <v>626</v>
      </c>
      <c r="H28" s="67" t="s">
        <v>682</v>
      </c>
      <c r="I28" s="68" t="s">
        <v>683</v>
      </c>
      <c r="J28" s="67" t="s">
        <v>626</v>
      </c>
      <c r="K28" s="67" t="s">
        <v>682</v>
      </c>
      <c r="L28" s="67" t="s">
        <v>683</v>
      </c>
      <c r="M28" s="67" t="s">
        <v>626</v>
      </c>
      <c r="N28" s="67" t="s">
        <v>682</v>
      </c>
      <c r="O28" s="67" t="s">
        <v>683</v>
      </c>
      <c r="P28" s="67" t="s">
        <v>626</v>
      </c>
      <c r="Q28" s="3" t="s">
        <v>682</v>
      </c>
      <c r="R28" s="69" t="s">
        <v>683</v>
      </c>
      <c r="S28" s="31"/>
      <c r="T28" s="63"/>
      <c r="U28" s="132"/>
      <c r="V28" s="3" t="s">
        <v>626</v>
      </c>
      <c r="W28" s="67" t="s">
        <v>682</v>
      </c>
      <c r="X28" s="68" t="s">
        <v>683</v>
      </c>
      <c r="Y28" s="67" t="s">
        <v>626</v>
      </c>
      <c r="Z28" s="67" t="s">
        <v>682</v>
      </c>
      <c r="AA28" s="68" t="s">
        <v>683</v>
      </c>
      <c r="AB28" s="65" t="s">
        <v>626</v>
      </c>
      <c r="AC28" s="67" t="s">
        <v>682</v>
      </c>
      <c r="AD28" s="67" t="s">
        <v>683</v>
      </c>
      <c r="AE28" s="67" t="s">
        <v>626</v>
      </c>
      <c r="AF28" s="67" t="s">
        <v>682</v>
      </c>
      <c r="AG28" s="67" t="s">
        <v>683</v>
      </c>
      <c r="AH28" s="67" t="s">
        <v>626</v>
      </c>
      <c r="AI28" s="3" t="s">
        <v>682</v>
      </c>
      <c r="AJ28" s="69" t="s">
        <v>683</v>
      </c>
      <c r="AK28" s="65" t="s">
        <v>626</v>
      </c>
      <c r="AL28" s="66" t="s">
        <v>682</v>
      </c>
      <c r="AM28" s="133" t="s">
        <v>683</v>
      </c>
      <c r="AN28" s="31"/>
    </row>
    <row r="29" spans="1:43" ht="15.15" customHeight="1">
      <c r="A29" s="117"/>
      <c r="B29" s="119"/>
      <c r="C29" s="61"/>
      <c r="D29" s="147" t="s">
        <v>564</v>
      </c>
      <c r="E29" s="146" t="s">
        <v>563</v>
      </c>
      <c r="F29" s="146" t="s">
        <v>564</v>
      </c>
      <c r="G29" s="153" t="s">
        <v>564</v>
      </c>
      <c r="H29" s="145" t="s">
        <v>563</v>
      </c>
      <c r="I29" s="146" t="s">
        <v>564</v>
      </c>
      <c r="J29" s="145" t="s">
        <v>564</v>
      </c>
      <c r="K29" s="145" t="s">
        <v>563</v>
      </c>
      <c r="L29" s="145" t="s">
        <v>564</v>
      </c>
      <c r="M29" s="145" t="s">
        <v>564</v>
      </c>
      <c r="N29" s="145" t="s">
        <v>563</v>
      </c>
      <c r="O29" s="145" t="s">
        <v>564</v>
      </c>
      <c r="P29" s="145" t="s">
        <v>564</v>
      </c>
      <c r="Q29" s="144" t="s">
        <v>563</v>
      </c>
      <c r="R29" s="149" t="s">
        <v>564</v>
      </c>
      <c r="S29" s="150"/>
      <c r="T29" s="151"/>
      <c r="U29" s="152"/>
      <c r="V29" s="148" t="s">
        <v>564</v>
      </c>
      <c r="W29" s="145" t="s">
        <v>563</v>
      </c>
      <c r="X29" s="146" t="s">
        <v>564</v>
      </c>
      <c r="Y29" s="145" t="s">
        <v>564</v>
      </c>
      <c r="Z29" s="145" t="s">
        <v>563</v>
      </c>
      <c r="AA29" s="146" t="s">
        <v>564</v>
      </c>
      <c r="AB29" s="147" t="s">
        <v>564</v>
      </c>
      <c r="AC29" s="145" t="s">
        <v>563</v>
      </c>
      <c r="AD29" s="145" t="s">
        <v>564</v>
      </c>
      <c r="AE29" s="145" t="s">
        <v>564</v>
      </c>
      <c r="AF29" s="145" t="s">
        <v>563</v>
      </c>
      <c r="AG29" s="145" t="s">
        <v>564</v>
      </c>
      <c r="AH29" s="145" t="s">
        <v>564</v>
      </c>
      <c r="AI29" s="144" t="s">
        <v>563</v>
      </c>
      <c r="AJ29" s="149" t="s">
        <v>564</v>
      </c>
      <c r="AK29" s="147" t="s">
        <v>564</v>
      </c>
      <c r="AL29" s="146" t="s">
        <v>563</v>
      </c>
      <c r="AM29" s="149" t="s">
        <v>564</v>
      </c>
      <c r="AN29" s="31"/>
    </row>
    <row r="30" spans="1:43" s="173" customFormat="1" ht="29.25" customHeight="1" thickBot="1">
      <c r="A30" s="160" t="s">
        <v>69</v>
      </c>
      <c r="B30" s="174"/>
      <c r="C30" s="175"/>
      <c r="D30" s="163">
        <v>51360.762281270101</v>
      </c>
      <c r="E30" s="176">
        <v>11.457201761921137</v>
      </c>
      <c r="F30" s="165">
        <v>4482.8365030605828</v>
      </c>
      <c r="G30" s="166">
        <v>51294.5308400785</v>
      </c>
      <c r="H30" s="176">
        <v>9.1848627517518899</v>
      </c>
      <c r="I30" s="166">
        <v>5584.6812550677205</v>
      </c>
      <c r="J30" s="167">
        <v>52615.134579946847</v>
      </c>
      <c r="K30" s="177">
        <v>8.5540958692573881</v>
      </c>
      <c r="L30" s="164">
        <v>6150.8703414279789</v>
      </c>
      <c r="M30" s="167">
        <v>49780.511194691651</v>
      </c>
      <c r="N30" s="177">
        <v>10.927005450808515</v>
      </c>
      <c r="O30" s="164">
        <v>4555.7322560874409</v>
      </c>
      <c r="P30" s="167">
        <v>43975.546094411075</v>
      </c>
      <c r="Q30" s="178">
        <v>6.4100376169770694</v>
      </c>
      <c r="R30" s="165">
        <v>6860.4193488570581</v>
      </c>
      <c r="S30" s="160" t="s">
        <v>69</v>
      </c>
      <c r="T30" s="174"/>
      <c r="U30" s="182"/>
      <c r="V30" s="166">
        <v>63148.364938621904</v>
      </c>
      <c r="W30" s="176">
        <v>10.135563831254556</v>
      </c>
      <c r="X30" s="166">
        <v>6230.3751414296548</v>
      </c>
      <c r="Y30" s="167">
        <v>63120.002596814207</v>
      </c>
      <c r="Z30" s="177">
        <v>12.287967357492914</v>
      </c>
      <c r="AA30" s="179">
        <v>5136.7326068233015</v>
      </c>
      <c r="AB30" s="180">
        <v>0</v>
      </c>
      <c r="AC30" s="177">
        <v>0</v>
      </c>
      <c r="AD30" s="164">
        <v>0</v>
      </c>
      <c r="AE30" s="167">
        <v>0</v>
      </c>
      <c r="AF30" s="177">
        <v>0</v>
      </c>
      <c r="AG30" s="164">
        <v>0</v>
      </c>
      <c r="AH30" s="167">
        <v>0</v>
      </c>
      <c r="AI30" s="178">
        <v>0</v>
      </c>
      <c r="AJ30" s="165">
        <v>0</v>
      </c>
      <c r="AK30" s="163">
        <v>51600.870299456175</v>
      </c>
      <c r="AL30" s="176">
        <v>19.695084051094387</v>
      </c>
      <c r="AM30" s="165">
        <v>2619.9873108228189</v>
      </c>
      <c r="AN30" s="181"/>
      <c r="AO30" s="200"/>
      <c r="AP30" s="200"/>
      <c r="AQ30" s="200"/>
    </row>
    <row r="31" spans="1:43" ht="29.25" customHeight="1" thickBot="1">
      <c r="A31" s="20" t="s">
        <v>70</v>
      </c>
      <c r="B31" s="37"/>
      <c r="C31" s="73"/>
      <c r="D31" s="23">
        <v>54576.518296525683</v>
      </c>
      <c r="E31" s="74">
        <v>11.985096711625431</v>
      </c>
      <c r="F31" s="25">
        <v>4553.6986150130087</v>
      </c>
      <c r="G31" s="26">
        <v>55325.857728829389</v>
      </c>
      <c r="H31" s="74">
        <v>9.6494661849342993</v>
      </c>
      <c r="I31" s="26">
        <v>5733.566672860059</v>
      </c>
      <c r="J31" s="28">
        <v>56547.072193985594</v>
      </c>
      <c r="K31" s="75">
        <v>8.932665620250642</v>
      </c>
      <c r="L31" s="24">
        <v>6330.3692982519742</v>
      </c>
      <c r="M31" s="28">
        <v>53765.303670438014</v>
      </c>
      <c r="N31" s="75">
        <v>11.568513857097134</v>
      </c>
      <c r="O31" s="24">
        <v>4647.5549352826938</v>
      </c>
      <c r="P31" s="28">
        <v>49360.435171092053</v>
      </c>
      <c r="Q31" s="135">
        <v>6.8324855665779092</v>
      </c>
      <c r="R31" s="25">
        <v>7224.3745983958961</v>
      </c>
      <c r="S31" s="20" t="s">
        <v>70</v>
      </c>
      <c r="T31" s="37"/>
      <c r="U31" s="134"/>
      <c r="V31" s="26">
        <v>64389.601007320409</v>
      </c>
      <c r="W31" s="74">
        <v>10.2823759711262</v>
      </c>
      <c r="X31" s="26">
        <v>6262.1325254135791</v>
      </c>
      <c r="Y31" s="28">
        <v>64395.636065620747</v>
      </c>
      <c r="Z31" s="75">
        <v>12.448679704849917</v>
      </c>
      <c r="AA31" s="85">
        <v>5172.8888197302285</v>
      </c>
      <c r="AB31" s="27">
        <v>0</v>
      </c>
      <c r="AC31" s="75">
        <v>0</v>
      </c>
      <c r="AD31" s="24">
        <v>0</v>
      </c>
      <c r="AE31" s="28">
        <v>0</v>
      </c>
      <c r="AF31" s="75">
        <v>0</v>
      </c>
      <c r="AG31" s="24">
        <v>0</v>
      </c>
      <c r="AH31" s="28">
        <v>0</v>
      </c>
      <c r="AI31" s="135">
        <v>0</v>
      </c>
      <c r="AJ31" s="25">
        <v>0</v>
      </c>
      <c r="AK31" s="23">
        <v>52077.367092655593</v>
      </c>
      <c r="AL31" s="74">
        <v>19.774749292206629</v>
      </c>
      <c r="AM31" s="25">
        <v>2633.5285632763826</v>
      </c>
      <c r="AN31" s="31"/>
    </row>
    <row r="32" spans="1:43" ht="27.15" customHeight="1">
      <c r="A32" s="31" t="s">
        <v>71</v>
      </c>
      <c r="B32" s="15" t="s">
        <v>174</v>
      </c>
      <c r="C32" s="93"/>
      <c r="D32" s="76">
        <v>55664.249563512771</v>
      </c>
      <c r="E32" s="77">
        <v>9.3391960988023435</v>
      </c>
      <c r="F32" s="46">
        <v>5960.2827668059281</v>
      </c>
      <c r="G32" s="78">
        <v>54811.194504892344</v>
      </c>
      <c r="H32" s="350">
        <v>8.6954892273971343</v>
      </c>
      <c r="I32" s="79">
        <v>6303.4054866282968</v>
      </c>
      <c r="J32" s="34">
        <v>56653.457056751991</v>
      </c>
      <c r="K32" s="80">
        <v>8.509142176582202</v>
      </c>
      <c r="L32" s="46">
        <v>6657.9516337929526</v>
      </c>
      <c r="M32" s="34">
        <v>53459.036127894462</v>
      </c>
      <c r="N32" s="80">
        <v>9.886282523783521</v>
      </c>
      <c r="O32" s="46">
        <v>5407.3951456766044</v>
      </c>
      <c r="P32" s="34">
        <v>48362.833785995615</v>
      </c>
      <c r="Q32" s="136">
        <v>6.7130984002835445</v>
      </c>
      <c r="R32" s="47">
        <v>7204.249200928276</v>
      </c>
      <c r="S32" s="31" t="s">
        <v>71</v>
      </c>
      <c r="T32" s="15" t="s">
        <v>179</v>
      </c>
      <c r="U32" s="140"/>
      <c r="V32" s="79">
        <v>64932.103109482458</v>
      </c>
      <c r="W32" s="350">
        <v>9.4126503624631557</v>
      </c>
      <c r="X32" s="79">
        <v>6898.3868102045017</v>
      </c>
      <c r="Y32" s="34">
        <v>65284.738525180357</v>
      </c>
      <c r="Z32" s="80">
        <v>10.640860382046903</v>
      </c>
      <c r="AA32" s="137">
        <v>6135.2875783736235</v>
      </c>
      <c r="AB32" s="33">
        <v>0</v>
      </c>
      <c r="AC32" s="80">
        <v>0</v>
      </c>
      <c r="AD32" s="46">
        <v>0</v>
      </c>
      <c r="AE32" s="34">
        <v>0</v>
      </c>
      <c r="AF32" s="80">
        <v>0</v>
      </c>
      <c r="AG32" s="46">
        <v>0</v>
      </c>
      <c r="AH32" s="34">
        <v>0</v>
      </c>
      <c r="AI32" s="136">
        <v>0</v>
      </c>
      <c r="AJ32" s="47">
        <v>0</v>
      </c>
      <c r="AK32" s="76">
        <v>61701.852617215874</v>
      </c>
      <c r="AL32" s="77">
        <v>13.895111374389586</v>
      </c>
      <c r="AM32" s="47">
        <v>4440.5439405789893</v>
      </c>
      <c r="AN32" s="31"/>
    </row>
    <row r="33" spans="1:43" ht="27.15" customHeight="1">
      <c r="A33" s="31" t="s">
        <v>72</v>
      </c>
      <c r="B33" s="15" t="s">
        <v>102</v>
      </c>
      <c r="C33" s="93"/>
      <c r="D33" s="45">
        <v>74036.595006513788</v>
      </c>
      <c r="E33" s="77">
        <v>9.5709742020076813</v>
      </c>
      <c r="F33" s="46">
        <v>7735.5338593414353</v>
      </c>
      <c r="G33" s="81">
        <v>74008.074000093635</v>
      </c>
      <c r="H33" s="351">
        <v>9.4023666737961236</v>
      </c>
      <c r="I33" s="48">
        <v>7871.2175952837533</v>
      </c>
      <c r="J33" s="34">
        <v>73357.154377961793</v>
      </c>
      <c r="K33" s="80">
        <v>9.2058662067109154</v>
      </c>
      <c r="L33" s="46">
        <v>7968.5227582914158</v>
      </c>
      <c r="M33" s="34">
        <v>71304.518155475715</v>
      </c>
      <c r="N33" s="80">
        <v>9.7344601704475426</v>
      </c>
      <c r="O33" s="46">
        <v>7324.958642488079</v>
      </c>
      <c r="P33" s="34">
        <v>81289.538463710021</v>
      </c>
      <c r="Q33" s="136">
        <v>9.1277065748242663</v>
      </c>
      <c r="R33" s="47">
        <v>8905.8010133586122</v>
      </c>
      <c r="S33" s="31" t="s">
        <v>72</v>
      </c>
      <c r="T33" s="15" t="s">
        <v>102</v>
      </c>
      <c r="U33" s="140"/>
      <c r="V33" s="48">
        <v>74557.796072046418</v>
      </c>
      <c r="W33" s="351">
        <v>9.5181642413758016</v>
      </c>
      <c r="X33" s="48">
        <v>7833.2117603036304</v>
      </c>
      <c r="Y33" s="34">
        <v>77860.831989419341</v>
      </c>
      <c r="Z33" s="80">
        <v>10.309164213490337</v>
      </c>
      <c r="AA33" s="137">
        <v>7552.584319835787</v>
      </c>
      <c r="AB33" s="33">
        <v>0</v>
      </c>
      <c r="AC33" s="80">
        <v>0</v>
      </c>
      <c r="AD33" s="46">
        <v>0</v>
      </c>
      <c r="AE33" s="34">
        <v>0</v>
      </c>
      <c r="AF33" s="80">
        <v>0</v>
      </c>
      <c r="AG33" s="46">
        <v>0</v>
      </c>
      <c r="AH33" s="34">
        <v>0</v>
      </c>
      <c r="AI33" s="136">
        <v>0</v>
      </c>
      <c r="AJ33" s="47">
        <v>0</v>
      </c>
      <c r="AK33" s="45">
        <v>74358.338528290944</v>
      </c>
      <c r="AL33" s="77">
        <v>11.473024190207937</v>
      </c>
      <c r="AM33" s="47">
        <v>6481.1454500161108</v>
      </c>
      <c r="AN33" s="31"/>
    </row>
    <row r="34" spans="1:43" ht="27.15" customHeight="1">
      <c r="A34" s="31" t="s">
        <v>74</v>
      </c>
      <c r="B34" s="15" t="s">
        <v>103</v>
      </c>
      <c r="C34" s="93"/>
      <c r="D34" s="45">
        <v>47960.705969807197</v>
      </c>
      <c r="E34" s="77">
        <v>14.829294447401027</v>
      </c>
      <c r="F34" s="46">
        <v>3234.1866391501021</v>
      </c>
      <c r="G34" s="81">
        <v>47939.218579736502</v>
      </c>
      <c r="H34" s="351">
        <v>10.820243611527408</v>
      </c>
      <c r="I34" s="48">
        <v>4430.5119460216392</v>
      </c>
      <c r="J34" s="34">
        <v>49438.696929459315</v>
      </c>
      <c r="K34" s="80">
        <v>9.2516766114799562</v>
      </c>
      <c r="L34" s="46">
        <v>5343.7554084103231</v>
      </c>
      <c r="M34" s="34">
        <v>47161.186864855496</v>
      </c>
      <c r="N34" s="80">
        <v>13.982218200255438</v>
      </c>
      <c r="O34" s="46">
        <v>3372.940272380667</v>
      </c>
      <c r="P34" s="34">
        <v>29116.697598380957</v>
      </c>
      <c r="Q34" s="136">
        <v>5.4980194143161514</v>
      </c>
      <c r="R34" s="47">
        <v>5295.852088583888</v>
      </c>
      <c r="S34" s="31" t="s">
        <v>74</v>
      </c>
      <c r="T34" s="15" t="s">
        <v>103</v>
      </c>
      <c r="U34" s="140"/>
      <c r="V34" s="48">
        <v>59166.134799495332</v>
      </c>
      <c r="W34" s="351">
        <v>11.433886648690102</v>
      </c>
      <c r="X34" s="48">
        <v>5174.6301688475778</v>
      </c>
      <c r="Y34" s="34">
        <v>59820.994496588639</v>
      </c>
      <c r="Z34" s="80">
        <v>14.662501413547439</v>
      </c>
      <c r="AA34" s="137">
        <v>4079.8628289520193</v>
      </c>
      <c r="AB34" s="33">
        <v>0</v>
      </c>
      <c r="AC34" s="80">
        <v>0</v>
      </c>
      <c r="AD34" s="46">
        <v>0</v>
      </c>
      <c r="AE34" s="34">
        <v>0</v>
      </c>
      <c r="AF34" s="80">
        <v>0</v>
      </c>
      <c r="AG34" s="46">
        <v>0</v>
      </c>
      <c r="AH34" s="34">
        <v>0</v>
      </c>
      <c r="AI34" s="136">
        <v>0</v>
      </c>
      <c r="AJ34" s="47">
        <v>0</v>
      </c>
      <c r="AK34" s="45">
        <v>47998.737495600428</v>
      </c>
      <c r="AL34" s="77">
        <v>21.925098999249045</v>
      </c>
      <c r="AM34" s="47">
        <v>2189.2141740041602</v>
      </c>
      <c r="AN34" s="31"/>
    </row>
    <row r="35" spans="1:43" ht="27.15" customHeight="1" thickBot="1">
      <c r="A35" s="31" t="s">
        <v>85</v>
      </c>
      <c r="B35" s="82" t="s">
        <v>104</v>
      </c>
      <c r="C35" s="96"/>
      <c r="D35" s="52">
        <v>36324.263192670245</v>
      </c>
      <c r="E35" s="83">
        <v>17.448815082371596</v>
      </c>
      <c r="F35" s="54">
        <v>2081.7610262468979</v>
      </c>
      <c r="G35" s="84">
        <v>31526.543526031106</v>
      </c>
      <c r="H35" s="352">
        <v>10.826910074374577</v>
      </c>
      <c r="I35" s="84">
        <v>2911.8689736464125</v>
      </c>
      <c r="J35" s="34">
        <v>30025.888325281801</v>
      </c>
      <c r="K35" s="80">
        <v>8.0732689210950088</v>
      </c>
      <c r="L35" s="46">
        <v>3719.173561384262</v>
      </c>
      <c r="M35" s="34">
        <v>34666.992069970845</v>
      </c>
      <c r="N35" s="80">
        <v>14.809912536443148</v>
      </c>
      <c r="O35" s="46">
        <v>2340.7965431709908</v>
      </c>
      <c r="P35" s="34">
        <v>9685.6389413988672</v>
      </c>
      <c r="Q35" s="136">
        <v>4.1654064272211722</v>
      </c>
      <c r="R35" s="47">
        <v>2325.2566371681419</v>
      </c>
      <c r="S35" s="31" t="s">
        <v>85</v>
      </c>
      <c r="T35" s="82" t="s">
        <v>104</v>
      </c>
      <c r="U35" s="142"/>
      <c r="V35" s="84">
        <v>38009.202312138725</v>
      </c>
      <c r="W35" s="352">
        <v>13.823699421965317</v>
      </c>
      <c r="X35" s="84">
        <v>2749.568053522893</v>
      </c>
      <c r="Y35" s="34">
        <v>41466.044268774705</v>
      </c>
      <c r="Z35" s="80">
        <v>15.615019762845849</v>
      </c>
      <c r="AA35" s="137">
        <v>2655.5230091631656</v>
      </c>
      <c r="AB35" s="33">
        <v>0</v>
      </c>
      <c r="AC35" s="80">
        <v>0</v>
      </c>
      <c r="AD35" s="46">
        <v>0</v>
      </c>
      <c r="AE35" s="34">
        <v>0</v>
      </c>
      <c r="AF35" s="80">
        <v>0</v>
      </c>
      <c r="AG35" s="46">
        <v>0</v>
      </c>
      <c r="AH35" s="34">
        <v>0</v>
      </c>
      <c r="AI35" s="136">
        <v>0</v>
      </c>
      <c r="AJ35" s="47">
        <v>0</v>
      </c>
      <c r="AK35" s="52">
        <v>41546.583256669735</v>
      </c>
      <c r="AL35" s="83">
        <v>24.656761729530817</v>
      </c>
      <c r="AM35" s="54">
        <v>1684.9975561434076</v>
      </c>
      <c r="AN35" s="31"/>
    </row>
    <row r="36" spans="1:43" ht="29.25" customHeight="1" thickBot="1">
      <c r="A36" s="37" t="s">
        <v>87</v>
      </c>
      <c r="B36" s="72"/>
      <c r="C36" s="353"/>
      <c r="D36" s="23">
        <v>14674.239969522449</v>
      </c>
      <c r="E36" s="74">
        <v>5.4347828474543691</v>
      </c>
      <c r="F36" s="25">
        <v>2700.0600357741623</v>
      </c>
      <c r="G36" s="85">
        <v>14006.362548088817</v>
      </c>
      <c r="H36" s="354">
        <v>4.8874660177178084</v>
      </c>
      <c r="I36" s="85">
        <v>2865.7718534131222</v>
      </c>
      <c r="J36" s="28">
        <v>16146.608275057268</v>
      </c>
      <c r="K36" s="75">
        <v>5.042880209822731</v>
      </c>
      <c r="L36" s="24">
        <v>3201.8623491405237</v>
      </c>
      <c r="M36" s="28">
        <v>14734.068868450389</v>
      </c>
      <c r="N36" s="75">
        <v>5.2849080267558532</v>
      </c>
      <c r="O36" s="24">
        <v>2787.9518042426403</v>
      </c>
      <c r="P36" s="28">
        <v>3962.7751644373811</v>
      </c>
      <c r="Q36" s="135">
        <v>3.2710104621904383</v>
      </c>
      <c r="R36" s="25">
        <v>1211.4834881279166</v>
      </c>
      <c r="S36" s="37" t="s">
        <v>87</v>
      </c>
      <c r="T36" s="72"/>
      <c r="U36" s="355"/>
      <c r="V36" s="26">
        <v>27551.021052631579</v>
      </c>
      <c r="W36" s="354">
        <v>5.9251461988304097</v>
      </c>
      <c r="X36" s="85">
        <v>4649.846624555862</v>
      </c>
      <c r="Y36" s="28">
        <v>28895.032213423539</v>
      </c>
      <c r="Z36" s="75">
        <v>7.9760897978011842</v>
      </c>
      <c r="AA36" s="85">
        <v>3622.706482240108</v>
      </c>
      <c r="AB36" s="27">
        <v>0</v>
      </c>
      <c r="AC36" s="75">
        <v>0</v>
      </c>
      <c r="AD36" s="24">
        <v>0</v>
      </c>
      <c r="AE36" s="28">
        <v>0</v>
      </c>
      <c r="AF36" s="75">
        <v>0</v>
      </c>
      <c r="AG36" s="24">
        <v>0</v>
      </c>
      <c r="AH36" s="28">
        <v>0</v>
      </c>
      <c r="AI36" s="135">
        <v>0</v>
      </c>
      <c r="AJ36" s="25">
        <v>0</v>
      </c>
      <c r="AK36" s="23">
        <v>27071.279648727035</v>
      </c>
      <c r="AL36" s="74">
        <v>15.593995058545493</v>
      </c>
      <c r="AM36" s="25">
        <v>1736.0066837966581</v>
      </c>
      <c r="AN36" s="31"/>
    </row>
    <row r="37" spans="1:43" ht="27.15" customHeight="1">
      <c r="A37" s="31"/>
      <c r="B37" s="86" t="s">
        <v>105</v>
      </c>
      <c r="C37" s="356"/>
      <c r="D37" s="45">
        <v>19073.404195534498</v>
      </c>
      <c r="E37" s="87">
        <v>8.3366482555336709</v>
      </c>
      <c r="F37" s="88">
        <v>2287.8983988408077</v>
      </c>
      <c r="G37" s="89">
        <v>16913.236100038932</v>
      </c>
      <c r="H37" s="357">
        <v>5.2674688073564582</v>
      </c>
      <c r="I37" s="89">
        <v>3210.8849085956031</v>
      </c>
      <c r="J37" s="41">
        <v>15942.873632355342</v>
      </c>
      <c r="K37" s="90">
        <v>4.3097817211910074</v>
      </c>
      <c r="L37" s="91">
        <v>3699.2299526365641</v>
      </c>
      <c r="M37" s="41">
        <v>19720.263297636957</v>
      </c>
      <c r="N37" s="90">
        <v>7.3878219311443489</v>
      </c>
      <c r="O37" s="91">
        <v>2669.2932614555257</v>
      </c>
      <c r="P37" s="41">
        <v>4860.5427493713323</v>
      </c>
      <c r="Q37" s="138">
        <v>2.9308466051969826</v>
      </c>
      <c r="R37" s="88">
        <v>1658.4091234091234</v>
      </c>
      <c r="S37" s="31"/>
      <c r="T37" s="86" t="s">
        <v>105</v>
      </c>
      <c r="U37" s="358"/>
      <c r="V37" s="89">
        <v>26484.655033557046</v>
      </c>
      <c r="W37" s="357">
        <v>7.825503355704698</v>
      </c>
      <c r="X37" s="89">
        <v>3384.4027444253861</v>
      </c>
      <c r="Y37" s="41">
        <v>26151.933863389953</v>
      </c>
      <c r="Z37" s="90">
        <v>10.651969642211782</v>
      </c>
      <c r="AA37" s="139">
        <v>2455.1265861437196</v>
      </c>
      <c r="AB37" s="40">
        <v>0</v>
      </c>
      <c r="AC37" s="90">
        <v>0</v>
      </c>
      <c r="AD37" s="91">
        <v>0</v>
      </c>
      <c r="AE37" s="41">
        <v>0</v>
      </c>
      <c r="AF37" s="90">
        <v>0</v>
      </c>
      <c r="AG37" s="91">
        <v>0</v>
      </c>
      <c r="AH37" s="41">
        <v>0</v>
      </c>
      <c r="AI37" s="138">
        <v>0</v>
      </c>
      <c r="AJ37" s="88">
        <v>0</v>
      </c>
      <c r="AK37" s="45">
        <v>25316.963669488799</v>
      </c>
      <c r="AL37" s="87">
        <v>17.207534026363735</v>
      </c>
      <c r="AM37" s="88">
        <v>1471.2720387883919</v>
      </c>
      <c r="AN37" s="31"/>
    </row>
    <row r="38" spans="1:43" ht="27.15" customHeight="1">
      <c r="A38" s="31" t="s">
        <v>89</v>
      </c>
      <c r="B38" s="92" t="s">
        <v>106</v>
      </c>
      <c r="C38" s="93"/>
      <c r="D38" s="45">
        <v>8340.5224119530412</v>
      </c>
      <c r="E38" s="77">
        <v>4.4991995731056562</v>
      </c>
      <c r="F38" s="47">
        <v>1853.7791614777914</v>
      </c>
      <c r="G38" s="48">
        <v>8123.4308466051953</v>
      </c>
      <c r="H38" s="351">
        <v>4.1240569991617768</v>
      </c>
      <c r="I38" s="48">
        <v>1969.7668699186991</v>
      </c>
      <c r="J38" s="34">
        <v>14654.707692307693</v>
      </c>
      <c r="K38" s="80">
        <v>7.3461538461538458</v>
      </c>
      <c r="L38" s="46">
        <v>1994.8816753926701</v>
      </c>
      <c r="M38" s="34">
        <v>8902.3133159268928</v>
      </c>
      <c r="N38" s="80">
        <v>5.9347258485639687</v>
      </c>
      <c r="O38" s="46">
        <v>1500.0378354597449</v>
      </c>
      <c r="P38" s="34">
        <v>7530.0156950672645</v>
      </c>
      <c r="Q38" s="136">
        <v>3.4039611360239164</v>
      </c>
      <c r="R38" s="47">
        <v>2212.1332747831816</v>
      </c>
      <c r="S38" s="31" t="s">
        <v>89</v>
      </c>
      <c r="T38" s="92" t="s">
        <v>106</v>
      </c>
      <c r="U38" s="140"/>
      <c r="V38" s="48">
        <v>0</v>
      </c>
      <c r="W38" s="351">
        <v>0</v>
      </c>
      <c r="X38" s="48">
        <v>0</v>
      </c>
      <c r="Y38" s="34">
        <v>28450.428571428572</v>
      </c>
      <c r="Z38" s="80">
        <v>21.428571428571427</v>
      </c>
      <c r="AA38" s="137">
        <v>1327.6866666666667</v>
      </c>
      <c r="AB38" s="33">
        <v>0</v>
      </c>
      <c r="AC38" s="80">
        <v>0</v>
      </c>
      <c r="AD38" s="46">
        <v>0</v>
      </c>
      <c r="AE38" s="34">
        <v>0</v>
      </c>
      <c r="AF38" s="80">
        <v>0</v>
      </c>
      <c r="AG38" s="46">
        <v>0</v>
      </c>
      <c r="AH38" s="34">
        <v>0</v>
      </c>
      <c r="AI38" s="136">
        <v>0</v>
      </c>
      <c r="AJ38" s="47">
        <v>0</v>
      </c>
      <c r="AK38" s="45">
        <v>12937.982248520708</v>
      </c>
      <c r="AL38" s="77">
        <v>12.44378698224852</v>
      </c>
      <c r="AM38" s="47">
        <v>1039.7142177841179</v>
      </c>
      <c r="AN38" s="31"/>
    </row>
    <row r="39" spans="1:43" ht="27.15" customHeight="1">
      <c r="A39" s="31"/>
      <c r="B39" s="92" t="s">
        <v>107</v>
      </c>
      <c r="C39" s="93"/>
      <c r="D39" s="45">
        <v>21136.727971257736</v>
      </c>
      <c r="E39" s="77">
        <v>6.7224902968635263</v>
      </c>
      <c r="F39" s="47">
        <v>3144.1812539498014</v>
      </c>
      <c r="G39" s="48">
        <v>20563.411737650633</v>
      </c>
      <c r="H39" s="77">
        <v>5.0207892558182321</v>
      </c>
      <c r="I39" s="48">
        <v>4095.6532309778131</v>
      </c>
      <c r="J39" s="34">
        <v>19168.183800354043</v>
      </c>
      <c r="K39" s="80">
        <v>4.7628340745218258</v>
      </c>
      <c r="L39" s="46">
        <v>4024.5331876858368</v>
      </c>
      <c r="M39" s="34">
        <v>24819.477635364896</v>
      </c>
      <c r="N39" s="80">
        <v>5.2333246141773477</v>
      </c>
      <c r="O39" s="46">
        <v>4742.5832458639479</v>
      </c>
      <c r="P39" s="34">
        <v>23249.590909090908</v>
      </c>
      <c r="Q39" s="136">
        <v>2.7727272727272729</v>
      </c>
      <c r="R39" s="47">
        <v>8385.0983606557365</v>
      </c>
      <c r="S39" s="31"/>
      <c r="T39" s="92" t="s">
        <v>107</v>
      </c>
      <c r="U39" s="140"/>
      <c r="V39" s="48">
        <v>18082.275956284153</v>
      </c>
      <c r="W39" s="77">
        <v>5.3469945355191255</v>
      </c>
      <c r="X39" s="48">
        <v>3381.7644353602454</v>
      </c>
      <c r="Y39" s="34">
        <v>21002.053596614951</v>
      </c>
      <c r="Z39" s="80">
        <v>8.0387870239774326</v>
      </c>
      <c r="AA39" s="137">
        <v>2612.589876304939</v>
      </c>
      <c r="AB39" s="33">
        <v>0</v>
      </c>
      <c r="AC39" s="80">
        <v>0</v>
      </c>
      <c r="AD39" s="46">
        <v>0</v>
      </c>
      <c r="AE39" s="34">
        <v>0</v>
      </c>
      <c r="AF39" s="80">
        <v>0</v>
      </c>
      <c r="AG39" s="46">
        <v>0</v>
      </c>
      <c r="AH39" s="34">
        <v>0</v>
      </c>
      <c r="AI39" s="136">
        <v>0</v>
      </c>
      <c r="AJ39" s="47">
        <v>0</v>
      </c>
      <c r="AK39" s="45">
        <v>24524.581264721866</v>
      </c>
      <c r="AL39" s="77">
        <v>16.778220692154378</v>
      </c>
      <c r="AM39" s="47">
        <v>1461.6914221535869</v>
      </c>
      <c r="AN39" s="31"/>
    </row>
    <row r="40" spans="1:43" ht="27.15" customHeight="1">
      <c r="A40" s="31" t="s">
        <v>92</v>
      </c>
      <c r="B40" s="92" t="s">
        <v>108</v>
      </c>
      <c r="C40" s="93"/>
      <c r="D40" s="45">
        <v>43629.836351860293</v>
      </c>
      <c r="E40" s="77">
        <v>11.070885407920935</v>
      </c>
      <c r="F40" s="47">
        <v>3940.9527552913032</v>
      </c>
      <c r="G40" s="48">
        <v>44771.686842319927</v>
      </c>
      <c r="H40" s="77">
        <v>10.402398238029203</v>
      </c>
      <c r="I40" s="48">
        <v>4303.9773923135435</v>
      </c>
      <c r="J40" s="34">
        <v>43449.525743453174</v>
      </c>
      <c r="K40" s="80">
        <v>10.514647137150465</v>
      </c>
      <c r="L40" s="46">
        <v>4132.2856750881192</v>
      </c>
      <c r="M40" s="34">
        <v>46985.664858133947</v>
      </c>
      <c r="N40" s="80">
        <v>9.3849506359512578</v>
      </c>
      <c r="O40" s="46">
        <v>5006.490356821304</v>
      </c>
      <c r="P40" s="34">
        <v>17811.972222222223</v>
      </c>
      <c r="Q40" s="136">
        <v>7.9027777777777777</v>
      </c>
      <c r="R40" s="47">
        <v>2253.8875219683655</v>
      </c>
      <c r="S40" s="31" t="s">
        <v>92</v>
      </c>
      <c r="T40" s="92" t="s">
        <v>108</v>
      </c>
      <c r="U40" s="140"/>
      <c r="V40" s="48">
        <v>51863.295258620688</v>
      </c>
      <c r="W40" s="77">
        <v>11.59051724137931</v>
      </c>
      <c r="X40" s="48">
        <v>4474.6316474525847</v>
      </c>
      <c r="Y40" s="34">
        <v>47062.265859766281</v>
      </c>
      <c r="Z40" s="80">
        <v>14.041318864774624</v>
      </c>
      <c r="AA40" s="137">
        <v>3351.6983919388877</v>
      </c>
      <c r="AB40" s="33">
        <v>0</v>
      </c>
      <c r="AC40" s="80">
        <v>0</v>
      </c>
      <c r="AD40" s="46">
        <v>0</v>
      </c>
      <c r="AE40" s="34">
        <v>0</v>
      </c>
      <c r="AF40" s="80">
        <v>0</v>
      </c>
      <c r="AG40" s="46">
        <v>0</v>
      </c>
      <c r="AH40" s="34">
        <v>0</v>
      </c>
      <c r="AI40" s="136">
        <v>0</v>
      </c>
      <c r="AJ40" s="47">
        <v>0</v>
      </c>
      <c r="AK40" s="45">
        <v>35077.120366598778</v>
      </c>
      <c r="AL40" s="77">
        <v>16.078004073319757</v>
      </c>
      <c r="AM40" s="47">
        <v>2181.6837591680073</v>
      </c>
      <c r="AN40" s="31"/>
    </row>
    <row r="41" spans="1:43" ht="27.15" customHeight="1">
      <c r="A41" s="31"/>
      <c r="B41" s="92" t="s">
        <v>109</v>
      </c>
      <c r="C41" s="93"/>
      <c r="D41" s="45">
        <v>21568.108695652176</v>
      </c>
      <c r="E41" s="77">
        <v>19.836956521739129</v>
      </c>
      <c r="F41" s="47">
        <v>1087.2690410958905</v>
      </c>
      <c r="G41" s="48">
        <v>19317.018867924529</v>
      </c>
      <c r="H41" s="77">
        <v>17.30188679245283</v>
      </c>
      <c r="I41" s="48">
        <v>1116.4689203925846</v>
      </c>
      <c r="J41" s="34">
        <v>17319.8</v>
      </c>
      <c r="K41" s="80">
        <v>13.25</v>
      </c>
      <c r="L41" s="46">
        <v>1307.1547169811322</v>
      </c>
      <c r="M41" s="34">
        <v>21517.000000000004</v>
      </c>
      <c r="N41" s="80">
        <v>21.482758620689655</v>
      </c>
      <c r="O41" s="46">
        <v>1001.593900481541</v>
      </c>
      <c r="P41" s="34">
        <v>0</v>
      </c>
      <c r="Q41" s="136">
        <v>0</v>
      </c>
      <c r="R41" s="47">
        <v>0</v>
      </c>
      <c r="S41" s="31"/>
      <c r="T41" s="92" t="s">
        <v>109</v>
      </c>
      <c r="U41" s="140"/>
      <c r="V41" s="48">
        <v>0</v>
      </c>
      <c r="W41" s="77">
        <v>0</v>
      </c>
      <c r="X41" s="48">
        <v>0</v>
      </c>
      <c r="Y41" s="34">
        <v>13353.25</v>
      </c>
      <c r="Z41" s="80">
        <v>7.25</v>
      </c>
      <c r="AA41" s="137">
        <v>1841.8275862068965</v>
      </c>
      <c r="AB41" s="33">
        <v>0</v>
      </c>
      <c r="AC41" s="80">
        <v>0</v>
      </c>
      <c r="AD41" s="46">
        <v>0</v>
      </c>
      <c r="AE41" s="34">
        <v>0</v>
      </c>
      <c r="AF41" s="80">
        <v>0</v>
      </c>
      <c r="AG41" s="46">
        <v>0</v>
      </c>
      <c r="AH41" s="34">
        <v>0</v>
      </c>
      <c r="AI41" s="136">
        <v>0</v>
      </c>
      <c r="AJ41" s="47">
        <v>0</v>
      </c>
      <c r="AK41" s="45">
        <v>24627.282051282051</v>
      </c>
      <c r="AL41" s="77">
        <v>23.282051282051281</v>
      </c>
      <c r="AM41" s="47">
        <v>1057.7797356828194</v>
      </c>
      <c r="AN41" s="31"/>
    </row>
    <row r="42" spans="1:43" ht="27.15" customHeight="1">
      <c r="A42" s="31" t="s">
        <v>47</v>
      </c>
      <c r="B42" s="92" t="s">
        <v>110</v>
      </c>
      <c r="C42" s="93"/>
      <c r="D42" s="45">
        <v>9383.0326035112739</v>
      </c>
      <c r="E42" s="77">
        <v>4.5638134619611881</v>
      </c>
      <c r="F42" s="47">
        <v>2055.9632162264461</v>
      </c>
      <c r="G42" s="48">
        <v>9377.3283842667861</v>
      </c>
      <c r="H42" s="77">
        <v>4.5607537361923329</v>
      </c>
      <c r="I42" s="48">
        <v>2056.0918055829297</v>
      </c>
      <c r="J42" s="34">
        <v>11139.337960110421</v>
      </c>
      <c r="K42" s="80">
        <v>4.9252810269795599</v>
      </c>
      <c r="L42" s="46">
        <v>2261.6654560606148</v>
      </c>
      <c r="M42" s="34">
        <v>10800.01532943108</v>
      </c>
      <c r="N42" s="80">
        <v>4.9343279320436864</v>
      </c>
      <c r="O42" s="46">
        <v>2188.7510271247738</v>
      </c>
      <c r="P42" s="34">
        <v>3757.8811246101568</v>
      </c>
      <c r="Q42" s="136">
        <v>3.2763115021179536</v>
      </c>
      <c r="R42" s="47">
        <v>1146.9852980038361</v>
      </c>
      <c r="S42" s="31" t="s">
        <v>47</v>
      </c>
      <c r="T42" s="92" t="s">
        <v>110</v>
      </c>
      <c r="U42" s="140"/>
      <c r="V42" s="48">
        <v>33072.352941176468</v>
      </c>
      <c r="W42" s="77">
        <v>5</v>
      </c>
      <c r="X42" s="48">
        <v>6614.4705882352937</v>
      </c>
      <c r="Y42" s="34">
        <v>27323.229166666668</v>
      </c>
      <c r="Z42" s="80">
        <v>5.0625</v>
      </c>
      <c r="AA42" s="137">
        <v>5397.1810699588486</v>
      </c>
      <c r="AB42" s="33">
        <v>0</v>
      </c>
      <c r="AC42" s="80">
        <v>0</v>
      </c>
      <c r="AD42" s="46">
        <v>0</v>
      </c>
      <c r="AE42" s="34">
        <v>0</v>
      </c>
      <c r="AF42" s="80">
        <v>0</v>
      </c>
      <c r="AG42" s="46">
        <v>0</v>
      </c>
      <c r="AH42" s="34">
        <v>0</v>
      </c>
      <c r="AI42" s="136">
        <v>0</v>
      </c>
      <c r="AJ42" s="47">
        <v>0</v>
      </c>
      <c r="AK42" s="45">
        <v>14760.25831702544</v>
      </c>
      <c r="AL42" s="77">
        <v>7.4481409001956944</v>
      </c>
      <c r="AM42" s="47">
        <v>1981.7372569626905</v>
      </c>
      <c r="AN42" s="31"/>
    </row>
    <row r="43" spans="1:43" ht="27.15" customHeight="1">
      <c r="A43" s="31"/>
      <c r="B43" s="92" t="s">
        <v>111</v>
      </c>
      <c r="C43" s="93"/>
      <c r="D43" s="45">
        <v>22543.86606170599</v>
      </c>
      <c r="E43" s="77">
        <v>2.6682032667876587</v>
      </c>
      <c r="F43" s="47">
        <v>8449.0812009413821</v>
      </c>
      <c r="G43" s="48">
        <v>22443.543311403508</v>
      </c>
      <c r="H43" s="77">
        <v>2.6627114661654137</v>
      </c>
      <c r="I43" s="48">
        <v>8428.8303845871033</v>
      </c>
      <c r="J43" s="34">
        <v>22685.121554630183</v>
      </c>
      <c r="K43" s="80">
        <v>2.6795558199484435</v>
      </c>
      <c r="L43" s="46">
        <v>8466.0007400281211</v>
      </c>
      <c r="M43" s="34">
        <v>22036.830760647201</v>
      </c>
      <c r="N43" s="80">
        <v>2.6697042960758788</v>
      </c>
      <c r="O43" s="46">
        <v>8254.4088470916049</v>
      </c>
      <c r="P43" s="34">
        <v>16834.384615384613</v>
      </c>
      <c r="Q43" s="136">
        <v>1.6923076923076923</v>
      </c>
      <c r="R43" s="47">
        <v>9947.5909090909099</v>
      </c>
      <c r="S43" s="31"/>
      <c r="T43" s="92" t="s">
        <v>111</v>
      </c>
      <c r="U43" s="140"/>
      <c r="V43" s="48">
        <v>21629.1171875</v>
      </c>
      <c r="W43" s="77">
        <v>2.537109375</v>
      </c>
      <c r="X43" s="48">
        <v>8525.1023864511171</v>
      </c>
      <c r="Y43" s="34">
        <v>22303.034310042578</v>
      </c>
      <c r="Z43" s="80">
        <v>2.6248434760831456</v>
      </c>
      <c r="AA43" s="137">
        <v>8496.9006774162772</v>
      </c>
      <c r="AB43" s="33">
        <v>0</v>
      </c>
      <c r="AC43" s="80">
        <v>0</v>
      </c>
      <c r="AD43" s="46">
        <v>0</v>
      </c>
      <c r="AE43" s="34">
        <v>0</v>
      </c>
      <c r="AF43" s="80">
        <v>0</v>
      </c>
      <c r="AG43" s="46">
        <v>0</v>
      </c>
      <c r="AH43" s="34">
        <v>0</v>
      </c>
      <c r="AI43" s="136">
        <v>0</v>
      </c>
      <c r="AJ43" s="47">
        <v>0</v>
      </c>
      <c r="AK43" s="45">
        <v>23815.882820258194</v>
      </c>
      <c r="AL43" s="77">
        <v>2.7378351539225423</v>
      </c>
      <c r="AM43" s="47">
        <v>8698.8008705114244</v>
      </c>
      <c r="AN43" s="31"/>
    </row>
    <row r="44" spans="1:43" ht="27.15" customHeight="1">
      <c r="A44" s="31" t="s">
        <v>99</v>
      </c>
      <c r="B44" s="92" t="s">
        <v>112</v>
      </c>
      <c r="C44" s="93"/>
      <c r="D44" s="45">
        <v>35286.691392649904</v>
      </c>
      <c r="E44" s="77">
        <v>2.3996131528046423</v>
      </c>
      <c r="F44" s="47">
        <v>14705.158350798001</v>
      </c>
      <c r="G44" s="48">
        <v>35228.440957966763</v>
      </c>
      <c r="H44" s="77">
        <v>2.3942326490713586</v>
      </c>
      <c r="I44" s="48">
        <v>14713.875433797411</v>
      </c>
      <c r="J44" s="34">
        <v>34459.854090104804</v>
      </c>
      <c r="K44" s="80">
        <v>2.3703552470396079</v>
      </c>
      <c r="L44" s="46">
        <v>14537.843697961527</v>
      </c>
      <c r="M44" s="34">
        <v>42454.630297565374</v>
      </c>
      <c r="N44" s="80">
        <v>2.5450856627592424</v>
      </c>
      <c r="O44" s="46">
        <v>16681.022143489812</v>
      </c>
      <c r="P44" s="34">
        <v>14606.217307692308</v>
      </c>
      <c r="Q44" s="136">
        <v>1.8807692307692307</v>
      </c>
      <c r="R44" s="47">
        <v>7766.0869120654397</v>
      </c>
      <c r="S44" s="31" t="s">
        <v>99</v>
      </c>
      <c r="T44" s="92" t="s">
        <v>112</v>
      </c>
      <c r="U44" s="140"/>
      <c r="V44" s="48">
        <v>34060.843137254909</v>
      </c>
      <c r="W44" s="77">
        <v>2.3529411764705883</v>
      </c>
      <c r="X44" s="48">
        <v>14475.858333333334</v>
      </c>
      <c r="Y44" s="34">
        <v>39507.414893617024</v>
      </c>
      <c r="Z44" s="80">
        <v>3.5638297872340425</v>
      </c>
      <c r="AA44" s="137">
        <v>11085.662686567164</v>
      </c>
      <c r="AB44" s="33">
        <v>0</v>
      </c>
      <c r="AC44" s="80">
        <v>0</v>
      </c>
      <c r="AD44" s="46">
        <v>0</v>
      </c>
      <c r="AE44" s="34">
        <v>0</v>
      </c>
      <c r="AF44" s="80">
        <v>0</v>
      </c>
      <c r="AG44" s="46">
        <v>0</v>
      </c>
      <c r="AH44" s="34">
        <v>0</v>
      </c>
      <c r="AI44" s="136">
        <v>0</v>
      </c>
      <c r="AJ44" s="47">
        <v>0</v>
      </c>
      <c r="AK44" s="45">
        <v>40703.981818181819</v>
      </c>
      <c r="AL44" s="77">
        <v>2.9</v>
      </c>
      <c r="AM44" s="47">
        <v>14035.855799373041</v>
      </c>
      <c r="AN44" s="31"/>
    </row>
    <row r="45" spans="1:43" ht="27.15" customHeight="1" thickBot="1">
      <c r="A45" s="94"/>
      <c r="B45" s="95" t="s">
        <v>113</v>
      </c>
      <c r="C45" s="96"/>
      <c r="D45" s="52">
        <v>21819.07467763322</v>
      </c>
      <c r="E45" s="83">
        <v>6.1083075503968329</v>
      </c>
      <c r="F45" s="54">
        <v>3572.0327599116586</v>
      </c>
      <c r="G45" s="55">
        <v>20767.09365571841</v>
      </c>
      <c r="H45" s="83">
        <v>5.1892371884026964</v>
      </c>
      <c r="I45" s="55">
        <v>4001.9549890936378</v>
      </c>
      <c r="J45" s="57">
        <v>19606.547902567178</v>
      </c>
      <c r="K45" s="97">
        <v>4.737571032867872</v>
      </c>
      <c r="L45" s="53">
        <v>4138.5232572857967</v>
      </c>
      <c r="M45" s="57">
        <v>22740.63113800326</v>
      </c>
      <c r="N45" s="97">
        <v>6.290667907842681</v>
      </c>
      <c r="O45" s="53">
        <v>3614.9788021160889</v>
      </c>
      <c r="P45" s="57">
        <v>28683.775280898877</v>
      </c>
      <c r="Q45" s="141">
        <v>2.9775280898876404</v>
      </c>
      <c r="R45" s="54">
        <v>9633.418867924529</v>
      </c>
      <c r="S45" s="94"/>
      <c r="T45" s="95" t="s">
        <v>113</v>
      </c>
      <c r="U45" s="142"/>
      <c r="V45" s="55">
        <v>25714.731739707833</v>
      </c>
      <c r="W45" s="83">
        <v>5.7051792828685262</v>
      </c>
      <c r="X45" s="55">
        <v>4507.2609404096829</v>
      </c>
      <c r="Y45" s="57">
        <v>29210.257894736846</v>
      </c>
      <c r="Z45" s="97">
        <v>7.8907894736842108</v>
      </c>
      <c r="AA45" s="143">
        <v>3701.8169084542274</v>
      </c>
      <c r="AB45" s="56">
        <v>0</v>
      </c>
      <c r="AC45" s="97">
        <v>0</v>
      </c>
      <c r="AD45" s="53">
        <v>0</v>
      </c>
      <c r="AE45" s="57">
        <v>0</v>
      </c>
      <c r="AF45" s="97">
        <v>0</v>
      </c>
      <c r="AG45" s="53">
        <v>0</v>
      </c>
      <c r="AH45" s="57">
        <v>0</v>
      </c>
      <c r="AI45" s="141">
        <v>0</v>
      </c>
      <c r="AJ45" s="54">
        <v>0</v>
      </c>
      <c r="AK45" s="52">
        <v>31091.864768012074</v>
      </c>
      <c r="AL45" s="83">
        <v>14.20954356846473</v>
      </c>
      <c r="AM45" s="54">
        <v>2188.0973599331023</v>
      </c>
      <c r="AN45" s="31"/>
    </row>
    <row r="46" spans="1:43" s="98" customFormat="1" ht="14.4">
      <c r="B46" s="313"/>
      <c r="T46" s="313"/>
      <c r="AO46" s="359"/>
      <c r="AP46" s="359"/>
      <c r="AQ46" s="359"/>
    </row>
    <row r="47" spans="1:43" s="98" customFormat="1" ht="14.4">
      <c r="B47" s="99"/>
      <c r="T47" s="99"/>
      <c r="AO47" s="359"/>
      <c r="AP47" s="359"/>
      <c r="AQ47" s="359"/>
    </row>
    <row r="48" spans="1:43" s="98" customFormat="1" ht="14.4">
      <c r="B48" s="100"/>
      <c r="T48" s="100"/>
      <c r="AO48" s="359"/>
      <c r="AP48" s="359"/>
      <c r="AQ48" s="359"/>
    </row>
    <row r="49" spans="2:43" s="98" customFormat="1" ht="14.4">
      <c r="B49" s="99"/>
      <c r="T49" s="99"/>
      <c r="AO49" s="359"/>
      <c r="AP49" s="359"/>
      <c r="AQ49" s="359"/>
    </row>
    <row r="50" spans="2:43" s="98" customFormat="1" ht="14.4">
      <c r="B50" s="99"/>
      <c r="E50" s="359"/>
      <c r="T50" s="99"/>
      <c r="AL50" s="359"/>
      <c r="AO50" s="359"/>
      <c r="AP50" s="359"/>
      <c r="AQ50" s="359"/>
    </row>
    <row r="51" spans="2:43" s="98" customFormat="1" ht="14.4">
      <c r="B51" s="313"/>
      <c r="E51" s="359"/>
      <c r="T51" s="313"/>
      <c r="AL51" s="359"/>
      <c r="AO51" s="359"/>
      <c r="AP51" s="359"/>
      <c r="AQ51" s="359"/>
    </row>
    <row r="52" spans="2:43" s="98" customFormat="1" ht="14.4">
      <c r="B52" s="313"/>
      <c r="E52" s="359"/>
      <c r="T52" s="313"/>
      <c r="AL52" s="359"/>
      <c r="AO52" s="359"/>
      <c r="AP52" s="359"/>
      <c r="AQ52" s="359"/>
    </row>
    <row r="53" spans="2:43" ht="21">
      <c r="B53" s="99"/>
      <c r="C53" s="101"/>
      <c r="T53" s="99"/>
      <c r="U53" s="101"/>
    </row>
  </sheetData>
  <customSheetViews>
    <customSheetView guid="{6F28069D-A7F4-41D2-AA1B-4487F97E36F1}" scale="75" showPageBreaks="1" printArea="1" showRuler="0" topLeftCell="AD1">
      <selection activeCell="P4" sqref="P4:R4"/>
      <pageMargins left="0.47244094488188981" right="0.55118110236220474" top="0.55118110236220474" bottom="0.27559055118110237" header="0.51181102362204722" footer="0.27559055118110237"/>
      <printOptions horizontalCentered="1"/>
      <pageSetup paperSize="8" scale="70" orientation="landscape" r:id="rId1"/>
      <headerFooter alignWithMargins="0"/>
    </customSheetView>
  </customSheetViews>
  <mergeCells count="10">
    <mergeCell ref="V1:AM1"/>
    <mergeCell ref="V24:AM24"/>
    <mergeCell ref="D26:F27"/>
    <mergeCell ref="D3:F4"/>
    <mergeCell ref="D1:R1"/>
    <mergeCell ref="D24:R24"/>
    <mergeCell ref="V4:X4"/>
    <mergeCell ref="Y4:AA4"/>
    <mergeCell ref="V27:X27"/>
    <mergeCell ref="Y27:AA27"/>
  </mergeCells>
  <phoneticPr fontId="2"/>
  <printOptions horizontalCentered="1"/>
  <pageMargins left="0.47244094488188981" right="0.55118110236220474" top="0.59055118110236227" bottom="0.27559055118110237" header="0.51181102362204722" footer="0.27559055118110237"/>
  <pageSetup paperSize="8" scale="70" orientation="landscape" r:id="rId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8211"/>
  <dimension ref="A1:AQ53"/>
  <sheetViews>
    <sheetView zoomScale="60" zoomScaleNormal="60" workbookViewId="0">
      <pane xSplit="3" ySplit="6" topLeftCell="D7" activePane="bottomRight" state="frozen"/>
      <selection sqref="A1:R1"/>
      <selection pane="topRight" sqref="A1:R1"/>
      <selection pane="bottomLeft" sqref="A1:R1"/>
      <selection pane="bottomRight"/>
    </sheetView>
  </sheetViews>
  <sheetFormatPr defaultColWidth="9" defaultRowHeight="13.2"/>
  <cols>
    <col min="1" max="1" width="3.33203125" style="1" customWidth="1"/>
    <col min="2" max="2" width="18.44140625" style="1" customWidth="1"/>
    <col min="3" max="3" width="12.77734375" style="1" customWidth="1"/>
    <col min="4" max="18" width="16.88671875" style="1" customWidth="1"/>
    <col min="19" max="19" width="3.33203125" style="1" customWidth="1"/>
    <col min="20" max="20" width="17.44140625" style="1" customWidth="1"/>
    <col min="21" max="21" width="7.33203125" style="1" customWidth="1"/>
    <col min="22" max="27" width="14.44140625" style="1" customWidth="1"/>
    <col min="28" max="36" width="14.44140625" style="1" hidden="1" customWidth="1"/>
    <col min="37" max="37" width="14" style="1" customWidth="1"/>
    <col min="38" max="38" width="13.88671875" style="1" customWidth="1"/>
    <col min="39" max="39" width="14.44140625" style="1" customWidth="1"/>
    <col min="40" max="40" width="9" style="1"/>
    <col min="41" max="43" width="9" style="313"/>
    <col min="44" max="16384" width="9" style="1"/>
  </cols>
  <sheetData>
    <row r="1" spans="1:43" ht="27.75" customHeight="1">
      <c r="A1" s="154" t="s">
        <v>259</v>
      </c>
      <c r="D1" s="930" t="s">
        <v>372</v>
      </c>
      <c r="E1" s="930"/>
      <c r="F1" s="930"/>
      <c r="G1" s="930"/>
      <c r="H1" s="930"/>
      <c r="I1" s="930"/>
      <c r="J1" s="930"/>
      <c r="K1" s="930"/>
      <c r="L1" s="930"/>
      <c r="M1" s="930"/>
      <c r="N1" s="930"/>
      <c r="O1" s="930"/>
      <c r="P1" s="930"/>
      <c r="Q1" s="930"/>
      <c r="R1" s="930"/>
      <c r="S1" s="154" t="s">
        <v>259</v>
      </c>
      <c r="V1" s="930" t="s">
        <v>372</v>
      </c>
      <c r="W1" s="930"/>
      <c r="X1" s="930"/>
      <c r="Y1" s="930"/>
      <c r="Z1" s="930"/>
      <c r="AA1" s="930"/>
      <c r="AB1" s="930"/>
      <c r="AC1" s="930"/>
      <c r="AD1" s="930"/>
      <c r="AE1" s="930"/>
      <c r="AF1" s="930"/>
      <c r="AG1" s="930"/>
      <c r="AH1" s="930"/>
      <c r="AI1" s="930"/>
      <c r="AJ1" s="930"/>
      <c r="AK1" s="930"/>
      <c r="AL1" s="930"/>
      <c r="AM1" s="930"/>
      <c r="AO1" s="311"/>
      <c r="AP1" s="311"/>
      <c r="AQ1" s="311"/>
    </row>
    <row r="2" spans="1:43" ht="21.75" customHeight="1" thickBot="1">
      <c r="A2" s="156" t="s">
        <v>123</v>
      </c>
      <c r="B2" s="311"/>
      <c r="C2" s="157"/>
      <c r="D2" s="157"/>
      <c r="E2" s="311"/>
      <c r="F2" s="311"/>
      <c r="G2" s="311"/>
      <c r="H2" s="311"/>
      <c r="I2" s="311"/>
      <c r="P2" s="155"/>
      <c r="Q2" s="158"/>
      <c r="R2" s="752" t="s">
        <v>719</v>
      </c>
      <c r="S2" s="156" t="s">
        <v>123</v>
      </c>
      <c r="T2" s="311"/>
      <c r="U2" s="157"/>
      <c r="V2" s="157"/>
      <c r="W2" s="311"/>
      <c r="X2" s="311"/>
      <c r="Y2" s="311"/>
      <c r="Z2" s="311"/>
      <c r="AA2" s="311"/>
      <c r="AH2" s="155"/>
      <c r="AJ2" s="312"/>
      <c r="AK2" s="157"/>
      <c r="AL2" s="159"/>
      <c r="AM2" s="752" t="s">
        <v>719</v>
      </c>
      <c r="AO2" s="311"/>
      <c r="AP2" s="311"/>
      <c r="AQ2" s="311"/>
    </row>
    <row r="3" spans="1:43" ht="18" customHeight="1">
      <c r="A3" s="5"/>
      <c r="B3" s="6"/>
      <c r="C3" s="7"/>
      <c r="D3" s="931" t="s">
        <v>65</v>
      </c>
      <c r="E3" s="937"/>
      <c r="F3" s="938"/>
      <c r="G3" s="11" t="s">
        <v>134</v>
      </c>
      <c r="H3" s="10"/>
      <c r="I3" s="10"/>
      <c r="J3" s="9"/>
      <c r="K3" s="10"/>
      <c r="L3" s="10"/>
      <c r="M3" s="9"/>
      <c r="N3" s="10"/>
      <c r="O3" s="10"/>
      <c r="P3" s="11"/>
      <c r="Q3" s="10"/>
      <c r="R3" s="12"/>
      <c r="S3" s="5"/>
      <c r="T3" s="8"/>
      <c r="U3" s="104"/>
      <c r="V3" s="11" t="s">
        <v>134</v>
      </c>
      <c r="W3" s="10"/>
      <c r="X3" s="10"/>
      <c r="Y3" s="9"/>
      <c r="Z3" s="10"/>
      <c r="AA3" s="12"/>
      <c r="AB3" s="11" t="s">
        <v>66</v>
      </c>
      <c r="AC3" s="10"/>
      <c r="AD3" s="10"/>
      <c r="AE3" s="11"/>
      <c r="AF3" s="10"/>
      <c r="AG3" s="10"/>
      <c r="AH3" s="9"/>
      <c r="AI3" s="10"/>
      <c r="AJ3" s="12"/>
      <c r="AK3" s="62"/>
      <c r="AL3" s="8" t="s">
        <v>135</v>
      </c>
      <c r="AM3" s="105"/>
    </row>
    <row r="4" spans="1:43" ht="18" customHeight="1" thickBot="1">
      <c r="A4" s="13" t="s">
        <v>67</v>
      </c>
      <c r="B4" s="14"/>
      <c r="C4" s="38" t="s">
        <v>68</v>
      </c>
      <c r="D4" s="939"/>
      <c r="E4" s="940"/>
      <c r="F4" s="941"/>
      <c r="G4" s="106"/>
      <c r="H4" s="107" t="s">
        <v>544</v>
      </c>
      <c r="I4" s="108"/>
      <c r="J4" s="109" t="s">
        <v>0</v>
      </c>
      <c r="K4" s="111" t="s">
        <v>46</v>
      </c>
      <c r="L4" s="110"/>
      <c r="M4" s="726" t="s">
        <v>447</v>
      </c>
      <c r="N4" s="107"/>
      <c r="O4" s="727"/>
      <c r="P4" s="107" t="s">
        <v>437</v>
      </c>
      <c r="Q4" s="107"/>
      <c r="R4" s="725"/>
      <c r="S4" s="13" t="s">
        <v>101</v>
      </c>
      <c r="T4" s="63"/>
      <c r="U4" s="314"/>
      <c r="V4" s="942" t="s">
        <v>252</v>
      </c>
      <c r="W4" s="943"/>
      <c r="X4" s="944"/>
      <c r="Y4" s="947" t="s">
        <v>422</v>
      </c>
      <c r="Z4" s="948"/>
      <c r="AA4" s="949"/>
      <c r="AB4" s="106"/>
      <c r="AC4" s="111" t="s">
        <v>544</v>
      </c>
      <c r="AD4" s="108"/>
      <c r="AE4" s="113"/>
      <c r="AF4" s="111" t="s">
        <v>253</v>
      </c>
      <c r="AG4" s="108"/>
      <c r="AH4" s="109" t="s">
        <v>0</v>
      </c>
      <c r="AI4" s="111" t="s">
        <v>133</v>
      </c>
      <c r="AJ4" s="112"/>
      <c r="AK4" s="114"/>
      <c r="AL4" s="71"/>
      <c r="AM4" s="115"/>
    </row>
    <row r="5" spans="1:43" s="19" customFormat="1" ht="18" customHeight="1" thickBot="1">
      <c r="A5" s="16"/>
      <c r="B5" s="17"/>
      <c r="C5" s="18"/>
      <c r="D5" s="677" t="s">
        <v>538</v>
      </c>
      <c r="E5" s="677" t="s">
        <v>561</v>
      </c>
      <c r="F5" s="678" t="s">
        <v>562</v>
      </c>
      <c r="G5" s="679" t="s">
        <v>538</v>
      </c>
      <c r="H5" s="677" t="s">
        <v>561</v>
      </c>
      <c r="I5" s="680" t="s">
        <v>562</v>
      </c>
      <c r="J5" s="677" t="s">
        <v>538</v>
      </c>
      <c r="K5" s="677" t="s">
        <v>561</v>
      </c>
      <c r="L5" s="678" t="s">
        <v>562</v>
      </c>
      <c r="M5" s="677" t="s">
        <v>538</v>
      </c>
      <c r="N5" s="677" t="s">
        <v>561</v>
      </c>
      <c r="O5" s="677" t="s">
        <v>562</v>
      </c>
      <c r="P5" s="681" t="s">
        <v>538</v>
      </c>
      <c r="Q5" s="677" t="s">
        <v>561</v>
      </c>
      <c r="R5" s="682" t="s">
        <v>562</v>
      </c>
      <c r="S5" s="16"/>
      <c r="T5" s="70"/>
      <c r="U5" s="116"/>
      <c r="V5" s="679" t="s">
        <v>538</v>
      </c>
      <c r="W5" s="677" t="s">
        <v>561</v>
      </c>
      <c r="X5" s="680" t="s">
        <v>562</v>
      </c>
      <c r="Y5" s="677" t="s">
        <v>538</v>
      </c>
      <c r="Z5" s="677" t="s">
        <v>561</v>
      </c>
      <c r="AA5" s="682" t="s">
        <v>562</v>
      </c>
      <c r="AB5" s="681" t="s">
        <v>538</v>
      </c>
      <c r="AC5" s="677" t="s">
        <v>561</v>
      </c>
      <c r="AD5" s="677" t="s">
        <v>562</v>
      </c>
      <c r="AE5" s="681" t="s">
        <v>538</v>
      </c>
      <c r="AF5" s="677" t="s">
        <v>561</v>
      </c>
      <c r="AG5" s="677" t="s">
        <v>562</v>
      </c>
      <c r="AH5" s="681" t="s">
        <v>538</v>
      </c>
      <c r="AI5" s="677" t="s">
        <v>561</v>
      </c>
      <c r="AJ5" s="682" t="s">
        <v>562</v>
      </c>
      <c r="AK5" s="677" t="s">
        <v>538</v>
      </c>
      <c r="AL5" s="677" t="s">
        <v>561</v>
      </c>
      <c r="AM5" s="682" t="s">
        <v>562</v>
      </c>
      <c r="AO5" s="313"/>
      <c r="AP5" s="313"/>
      <c r="AQ5" s="313"/>
    </row>
    <row r="6" spans="1:43" s="19" customFormat="1" ht="15.15" customHeight="1">
      <c r="A6" s="117"/>
      <c r="B6" s="118"/>
      <c r="C6" s="7"/>
      <c r="D6" s="144" t="s">
        <v>540</v>
      </c>
      <c r="E6" s="145" t="s">
        <v>563</v>
      </c>
      <c r="F6" s="146" t="s">
        <v>641</v>
      </c>
      <c r="G6" s="147" t="s">
        <v>540</v>
      </c>
      <c r="H6" s="145" t="s">
        <v>563</v>
      </c>
      <c r="I6" s="148" t="s">
        <v>641</v>
      </c>
      <c r="J6" s="145" t="s">
        <v>540</v>
      </c>
      <c r="K6" s="145" t="s">
        <v>563</v>
      </c>
      <c r="L6" s="146" t="s">
        <v>641</v>
      </c>
      <c r="M6" s="145" t="s">
        <v>540</v>
      </c>
      <c r="N6" s="145" t="s">
        <v>563</v>
      </c>
      <c r="O6" s="145" t="s">
        <v>641</v>
      </c>
      <c r="P6" s="144" t="s">
        <v>540</v>
      </c>
      <c r="Q6" s="145" t="s">
        <v>563</v>
      </c>
      <c r="R6" s="149" t="s">
        <v>641</v>
      </c>
      <c r="S6" s="150"/>
      <c r="T6" s="151"/>
      <c r="U6" s="152"/>
      <c r="V6" s="153" t="s">
        <v>540</v>
      </c>
      <c r="W6" s="145" t="s">
        <v>563</v>
      </c>
      <c r="X6" s="148" t="s">
        <v>641</v>
      </c>
      <c r="Y6" s="145" t="s">
        <v>540</v>
      </c>
      <c r="Z6" s="145" t="s">
        <v>563</v>
      </c>
      <c r="AA6" s="149" t="s">
        <v>641</v>
      </c>
      <c r="AB6" s="144" t="s">
        <v>540</v>
      </c>
      <c r="AC6" s="145" t="s">
        <v>563</v>
      </c>
      <c r="AD6" s="145" t="s">
        <v>641</v>
      </c>
      <c r="AE6" s="144" t="s">
        <v>540</v>
      </c>
      <c r="AF6" s="145" t="s">
        <v>563</v>
      </c>
      <c r="AG6" s="145" t="s">
        <v>641</v>
      </c>
      <c r="AH6" s="144" t="s">
        <v>540</v>
      </c>
      <c r="AI6" s="145" t="s">
        <v>563</v>
      </c>
      <c r="AJ6" s="149" t="s">
        <v>641</v>
      </c>
      <c r="AK6" s="144" t="s">
        <v>540</v>
      </c>
      <c r="AL6" s="145" t="s">
        <v>563</v>
      </c>
      <c r="AM6" s="149" t="s">
        <v>641</v>
      </c>
      <c r="AO6" s="313"/>
      <c r="AP6" s="313"/>
      <c r="AQ6" s="313"/>
    </row>
    <row r="7" spans="1:43" s="173" customFormat="1" ht="29.25" customHeight="1" thickBot="1">
      <c r="A7" s="160" t="s">
        <v>69</v>
      </c>
      <c r="B7" s="161"/>
      <c r="C7" s="162">
        <v>1126632</v>
      </c>
      <c r="D7" s="163">
        <v>512759066</v>
      </c>
      <c r="E7" s="164">
        <v>735352967</v>
      </c>
      <c r="F7" s="165">
        <v>611393859.01600003</v>
      </c>
      <c r="G7" s="166">
        <v>485384180</v>
      </c>
      <c r="H7" s="164">
        <v>678627630</v>
      </c>
      <c r="I7" s="166">
        <v>548746904.38400006</v>
      </c>
      <c r="J7" s="167">
        <v>255041583</v>
      </c>
      <c r="K7" s="167">
        <v>345860859</v>
      </c>
      <c r="L7" s="168">
        <v>303262809.81599998</v>
      </c>
      <c r="M7" s="167">
        <v>153843436</v>
      </c>
      <c r="N7" s="167">
        <v>215116334</v>
      </c>
      <c r="O7" s="167">
        <v>163939061.817</v>
      </c>
      <c r="P7" s="169">
        <v>57431411</v>
      </c>
      <c r="Q7" s="167">
        <v>88565401</v>
      </c>
      <c r="R7" s="170">
        <v>51036237.865000002</v>
      </c>
      <c r="S7" s="171" t="s">
        <v>69</v>
      </c>
      <c r="T7" s="171"/>
      <c r="U7" s="315"/>
      <c r="V7" s="172">
        <v>4407496</v>
      </c>
      <c r="W7" s="164">
        <v>6536710</v>
      </c>
      <c r="X7" s="166">
        <v>7244047.9880000008</v>
      </c>
      <c r="Y7" s="167">
        <v>14660254</v>
      </c>
      <c r="Z7" s="167">
        <v>22548326</v>
      </c>
      <c r="AA7" s="170">
        <v>23264746.898000002</v>
      </c>
      <c r="AB7" s="169">
        <v>0</v>
      </c>
      <c r="AC7" s="167">
        <v>0</v>
      </c>
      <c r="AD7" s="167">
        <v>0</v>
      </c>
      <c r="AE7" s="169">
        <v>0</v>
      </c>
      <c r="AF7" s="167">
        <v>0</v>
      </c>
      <c r="AG7" s="167">
        <v>0</v>
      </c>
      <c r="AH7" s="169">
        <v>0</v>
      </c>
      <c r="AI7" s="167">
        <v>0</v>
      </c>
      <c r="AJ7" s="170">
        <v>0</v>
      </c>
      <c r="AK7" s="163">
        <v>27374886</v>
      </c>
      <c r="AL7" s="164">
        <v>56725337</v>
      </c>
      <c r="AM7" s="165">
        <v>62646954.631999999</v>
      </c>
      <c r="AO7" s="200"/>
      <c r="AP7" s="200"/>
      <c r="AQ7" s="200"/>
    </row>
    <row r="8" spans="1:43" ht="39.15" customHeight="1" thickBot="1">
      <c r="A8" s="20" t="s">
        <v>70</v>
      </c>
      <c r="B8" s="30"/>
      <c r="C8" s="22">
        <v>99758</v>
      </c>
      <c r="D8" s="23">
        <v>108552084</v>
      </c>
      <c r="E8" s="24">
        <v>156941037</v>
      </c>
      <c r="F8" s="25">
        <v>248640896.73800001</v>
      </c>
      <c r="G8" s="26">
        <v>98483427</v>
      </c>
      <c r="H8" s="24">
        <v>137202578</v>
      </c>
      <c r="I8" s="26">
        <v>218961355.35100001</v>
      </c>
      <c r="J8" s="28">
        <v>55332691</v>
      </c>
      <c r="K8" s="28">
        <v>75345878</v>
      </c>
      <c r="L8" s="120">
        <v>127129775.748</v>
      </c>
      <c r="M8" s="28">
        <v>29501119</v>
      </c>
      <c r="N8" s="28">
        <v>42266648</v>
      </c>
      <c r="O8" s="28">
        <v>64776131.748000003</v>
      </c>
      <c r="P8" s="121">
        <v>8302818</v>
      </c>
      <c r="Q8" s="28">
        <v>11642802</v>
      </c>
      <c r="R8" s="29">
        <v>12131724.068000002</v>
      </c>
      <c r="S8" s="37" t="s">
        <v>70</v>
      </c>
      <c r="T8" s="37"/>
      <c r="U8" s="316"/>
      <c r="V8" s="122">
        <v>1293912</v>
      </c>
      <c r="W8" s="24">
        <v>1898129</v>
      </c>
      <c r="X8" s="26">
        <v>3692003.8590000002</v>
      </c>
      <c r="Y8" s="28">
        <v>4052887</v>
      </c>
      <c r="Z8" s="28">
        <v>6049121</v>
      </c>
      <c r="AA8" s="29">
        <v>11231719.928000001</v>
      </c>
      <c r="AB8" s="121">
        <v>0</v>
      </c>
      <c r="AC8" s="28">
        <v>0</v>
      </c>
      <c r="AD8" s="28">
        <v>0</v>
      </c>
      <c r="AE8" s="121">
        <v>0</v>
      </c>
      <c r="AF8" s="28">
        <v>0</v>
      </c>
      <c r="AG8" s="28">
        <v>0</v>
      </c>
      <c r="AH8" s="121">
        <v>0</v>
      </c>
      <c r="AI8" s="28">
        <v>0</v>
      </c>
      <c r="AJ8" s="29">
        <v>0</v>
      </c>
      <c r="AK8" s="23">
        <v>10068657</v>
      </c>
      <c r="AL8" s="24">
        <v>19738459</v>
      </c>
      <c r="AM8" s="25">
        <v>29679541.386999998</v>
      </c>
    </row>
    <row r="9" spans="1:43" ht="27.15" customHeight="1">
      <c r="A9" s="31" t="s">
        <v>71</v>
      </c>
      <c r="B9" s="32" t="s">
        <v>180</v>
      </c>
      <c r="C9" s="44">
        <v>18073</v>
      </c>
      <c r="D9" s="76">
        <v>38039219</v>
      </c>
      <c r="E9" s="91">
        <v>52479248</v>
      </c>
      <c r="F9" s="88">
        <v>97330012.966999993</v>
      </c>
      <c r="G9" s="79">
        <v>35309931</v>
      </c>
      <c r="H9" s="317">
        <v>48114102</v>
      </c>
      <c r="I9" s="79">
        <v>88701153.283000007</v>
      </c>
      <c r="J9" s="34">
        <v>18131352</v>
      </c>
      <c r="K9" s="34">
        <v>24344946</v>
      </c>
      <c r="L9" s="123">
        <v>49089121.831</v>
      </c>
      <c r="M9" s="34">
        <v>11134691</v>
      </c>
      <c r="N9" s="34">
        <v>15380343</v>
      </c>
      <c r="O9" s="34">
        <v>26893228.383000001</v>
      </c>
      <c r="P9" s="124">
        <v>4112721</v>
      </c>
      <c r="Q9" s="34">
        <v>5571138</v>
      </c>
      <c r="R9" s="35">
        <v>6366216.1519999998</v>
      </c>
      <c r="S9" s="31" t="s">
        <v>71</v>
      </c>
      <c r="T9" s="15" t="s">
        <v>181</v>
      </c>
      <c r="U9" s="318"/>
      <c r="V9" s="78">
        <v>421794</v>
      </c>
      <c r="W9" s="317">
        <v>610120</v>
      </c>
      <c r="X9" s="79">
        <v>1447301.679</v>
      </c>
      <c r="Y9" s="34">
        <v>1509373</v>
      </c>
      <c r="Z9" s="34">
        <v>2207555</v>
      </c>
      <c r="AA9" s="35">
        <v>4905285.2379999999</v>
      </c>
      <c r="AB9" s="124">
        <v>0</v>
      </c>
      <c r="AC9" s="34">
        <v>0</v>
      </c>
      <c r="AD9" s="34">
        <v>0</v>
      </c>
      <c r="AE9" s="124">
        <v>0</v>
      </c>
      <c r="AF9" s="34">
        <v>0</v>
      </c>
      <c r="AG9" s="34">
        <v>0</v>
      </c>
      <c r="AH9" s="124">
        <v>0</v>
      </c>
      <c r="AI9" s="34">
        <v>0</v>
      </c>
      <c r="AJ9" s="35">
        <v>0</v>
      </c>
      <c r="AK9" s="76">
        <v>2729288</v>
      </c>
      <c r="AL9" s="91">
        <v>4365146</v>
      </c>
      <c r="AM9" s="88">
        <v>8628859.6840000004</v>
      </c>
    </row>
    <row r="10" spans="1:43" ht="27.15" customHeight="1">
      <c r="A10" s="31" t="s">
        <v>72</v>
      </c>
      <c r="B10" s="32" t="s">
        <v>73</v>
      </c>
      <c r="C10" s="319">
        <v>2017</v>
      </c>
      <c r="D10" s="320">
        <v>14506560</v>
      </c>
      <c r="E10" s="321">
        <v>19291983</v>
      </c>
      <c r="F10" s="322">
        <v>50140157.736000001</v>
      </c>
      <c r="G10" s="323">
        <v>13633769</v>
      </c>
      <c r="H10" s="321">
        <v>17997484</v>
      </c>
      <c r="I10" s="323">
        <v>46909251.740000002</v>
      </c>
      <c r="J10" s="34">
        <v>7505414</v>
      </c>
      <c r="K10" s="34">
        <v>9842527</v>
      </c>
      <c r="L10" s="123">
        <v>27785900.544</v>
      </c>
      <c r="M10" s="34">
        <v>4443942</v>
      </c>
      <c r="N10" s="34">
        <v>5937730</v>
      </c>
      <c r="O10" s="34">
        <v>14279320.171</v>
      </c>
      <c r="P10" s="124">
        <v>987045</v>
      </c>
      <c r="Q10" s="34">
        <v>1235164</v>
      </c>
      <c r="R10" s="35">
        <v>2026871.977</v>
      </c>
      <c r="S10" s="31" t="s">
        <v>72</v>
      </c>
      <c r="T10" s="15" t="s">
        <v>102</v>
      </c>
      <c r="U10" s="318"/>
      <c r="V10" s="324">
        <v>222547</v>
      </c>
      <c r="W10" s="321">
        <v>312418</v>
      </c>
      <c r="X10" s="323">
        <v>867214.95799999998</v>
      </c>
      <c r="Y10" s="34">
        <v>474821</v>
      </c>
      <c r="Z10" s="34">
        <v>669645</v>
      </c>
      <c r="AA10" s="35">
        <v>1949944.09</v>
      </c>
      <c r="AB10" s="124">
        <v>0</v>
      </c>
      <c r="AC10" s="34">
        <v>0</v>
      </c>
      <c r="AD10" s="34">
        <v>0</v>
      </c>
      <c r="AE10" s="124">
        <v>0</v>
      </c>
      <c r="AF10" s="34">
        <v>0</v>
      </c>
      <c r="AG10" s="34">
        <v>0</v>
      </c>
      <c r="AH10" s="124">
        <v>0</v>
      </c>
      <c r="AI10" s="34">
        <v>0</v>
      </c>
      <c r="AJ10" s="35">
        <v>0</v>
      </c>
      <c r="AK10" s="320">
        <v>872791</v>
      </c>
      <c r="AL10" s="321">
        <v>1294499</v>
      </c>
      <c r="AM10" s="322">
        <v>3230905.9959999998</v>
      </c>
    </row>
    <row r="11" spans="1:43" ht="27.15" customHeight="1">
      <c r="A11" s="31" t="s">
        <v>74</v>
      </c>
      <c r="B11" s="32" t="s">
        <v>84</v>
      </c>
      <c r="C11" s="319">
        <v>77613</v>
      </c>
      <c r="D11" s="320">
        <v>55117185</v>
      </c>
      <c r="E11" s="321">
        <v>83823692</v>
      </c>
      <c r="F11" s="322">
        <v>99825006.280000001</v>
      </c>
      <c r="G11" s="323">
        <v>48733543</v>
      </c>
      <c r="H11" s="321">
        <v>69952124</v>
      </c>
      <c r="I11" s="323">
        <v>82221792.776999995</v>
      </c>
      <c r="J11" s="34">
        <v>29173711</v>
      </c>
      <c r="K11" s="34">
        <v>40433500</v>
      </c>
      <c r="L11" s="123">
        <v>49538243.361000001</v>
      </c>
      <c r="M11" s="34">
        <v>13689782</v>
      </c>
      <c r="N11" s="34">
        <v>20614830</v>
      </c>
      <c r="O11" s="34">
        <v>23262480.682999998</v>
      </c>
      <c r="P11" s="124">
        <v>3190321</v>
      </c>
      <c r="Q11" s="34">
        <v>4817437</v>
      </c>
      <c r="R11" s="35">
        <v>3726474.5019999999</v>
      </c>
      <c r="S11" s="31" t="s">
        <v>74</v>
      </c>
      <c r="T11" s="15" t="s">
        <v>103</v>
      </c>
      <c r="U11" s="318"/>
      <c r="V11" s="324">
        <v>639870</v>
      </c>
      <c r="W11" s="321">
        <v>960539</v>
      </c>
      <c r="X11" s="323">
        <v>1363967.496</v>
      </c>
      <c r="Y11" s="34">
        <v>2039859</v>
      </c>
      <c r="Z11" s="34">
        <v>3125818</v>
      </c>
      <c r="AA11" s="35">
        <v>4330626.7350000003</v>
      </c>
      <c r="AB11" s="124">
        <v>0</v>
      </c>
      <c r="AC11" s="34">
        <v>0</v>
      </c>
      <c r="AD11" s="34">
        <v>0</v>
      </c>
      <c r="AE11" s="124">
        <v>0</v>
      </c>
      <c r="AF11" s="34">
        <v>0</v>
      </c>
      <c r="AG11" s="34">
        <v>0</v>
      </c>
      <c r="AH11" s="124">
        <v>0</v>
      </c>
      <c r="AI11" s="34">
        <v>0</v>
      </c>
      <c r="AJ11" s="35">
        <v>0</v>
      </c>
      <c r="AK11" s="320">
        <v>6383642</v>
      </c>
      <c r="AL11" s="321">
        <v>13871568</v>
      </c>
      <c r="AM11" s="322">
        <v>17603213.502999999</v>
      </c>
    </row>
    <row r="12" spans="1:43" ht="27.15" customHeight="1" thickBot="1">
      <c r="A12" s="31" t="s">
        <v>85</v>
      </c>
      <c r="B12" s="36" t="s">
        <v>86</v>
      </c>
      <c r="C12" s="325">
        <v>2055</v>
      </c>
      <c r="D12" s="326">
        <v>889120</v>
      </c>
      <c r="E12" s="327">
        <v>1346114</v>
      </c>
      <c r="F12" s="328">
        <v>1345719.7549999999</v>
      </c>
      <c r="G12" s="329">
        <v>806184</v>
      </c>
      <c r="H12" s="330">
        <v>1138868</v>
      </c>
      <c r="I12" s="329">
        <v>1129157.551</v>
      </c>
      <c r="J12" s="34">
        <v>522214</v>
      </c>
      <c r="K12" s="34">
        <v>724905</v>
      </c>
      <c r="L12" s="123">
        <v>716510.01199999999</v>
      </c>
      <c r="M12" s="34">
        <v>232704</v>
      </c>
      <c r="N12" s="34">
        <v>333745</v>
      </c>
      <c r="O12" s="34">
        <v>341102.511</v>
      </c>
      <c r="P12" s="124">
        <v>12731</v>
      </c>
      <c r="Q12" s="34">
        <v>19063</v>
      </c>
      <c r="R12" s="35">
        <v>12161.437</v>
      </c>
      <c r="S12" s="31" t="s">
        <v>85</v>
      </c>
      <c r="T12" s="125" t="s">
        <v>104</v>
      </c>
      <c r="U12" s="331"/>
      <c r="V12" s="332">
        <v>9701</v>
      </c>
      <c r="W12" s="330">
        <v>15052</v>
      </c>
      <c r="X12" s="329">
        <v>13519.726000000001</v>
      </c>
      <c r="Y12" s="34">
        <v>28834</v>
      </c>
      <c r="Z12" s="34">
        <v>46103</v>
      </c>
      <c r="AA12" s="35">
        <v>45863.864999999998</v>
      </c>
      <c r="AB12" s="124">
        <v>0</v>
      </c>
      <c r="AC12" s="34">
        <v>0</v>
      </c>
      <c r="AD12" s="34">
        <v>0</v>
      </c>
      <c r="AE12" s="124">
        <v>0</v>
      </c>
      <c r="AF12" s="34">
        <v>0</v>
      </c>
      <c r="AG12" s="34">
        <v>0</v>
      </c>
      <c r="AH12" s="124">
        <v>0</v>
      </c>
      <c r="AI12" s="34">
        <v>0</v>
      </c>
      <c r="AJ12" s="35">
        <v>0</v>
      </c>
      <c r="AK12" s="326">
        <v>82936</v>
      </c>
      <c r="AL12" s="327">
        <v>207246</v>
      </c>
      <c r="AM12" s="328">
        <v>216562.204</v>
      </c>
    </row>
    <row r="13" spans="1:43" ht="39.9" customHeight="1" thickBot="1">
      <c r="A13" s="37" t="s">
        <v>87</v>
      </c>
      <c r="B13" s="21"/>
      <c r="C13" s="333">
        <v>1026874</v>
      </c>
      <c r="D13" s="334">
        <v>404206982</v>
      </c>
      <c r="E13" s="335">
        <v>578411930</v>
      </c>
      <c r="F13" s="336">
        <v>362752962.278</v>
      </c>
      <c r="G13" s="337">
        <v>386900753</v>
      </c>
      <c r="H13" s="335">
        <v>541425052</v>
      </c>
      <c r="I13" s="337">
        <v>329785549.03299999</v>
      </c>
      <c r="J13" s="28">
        <v>199708892</v>
      </c>
      <c r="K13" s="28">
        <v>270514981</v>
      </c>
      <c r="L13" s="120">
        <v>176133034.06799999</v>
      </c>
      <c r="M13" s="28">
        <v>124342317</v>
      </c>
      <c r="N13" s="28">
        <v>172849686</v>
      </c>
      <c r="O13" s="28">
        <v>99162930.069000006</v>
      </c>
      <c r="P13" s="121">
        <v>49128593</v>
      </c>
      <c r="Q13" s="28">
        <v>76922599</v>
      </c>
      <c r="R13" s="29">
        <v>38904513.796999998</v>
      </c>
      <c r="S13" s="37" t="s">
        <v>87</v>
      </c>
      <c r="T13" s="37"/>
      <c r="U13" s="316"/>
      <c r="V13" s="338">
        <v>3113584</v>
      </c>
      <c r="W13" s="335">
        <v>4638581</v>
      </c>
      <c r="X13" s="337">
        <v>3552044.1290000007</v>
      </c>
      <c r="Y13" s="28">
        <v>10607367</v>
      </c>
      <c r="Z13" s="28">
        <v>16499205</v>
      </c>
      <c r="AA13" s="29">
        <v>12033026.970000003</v>
      </c>
      <c r="AB13" s="121">
        <v>0</v>
      </c>
      <c r="AC13" s="28">
        <v>0</v>
      </c>
      <c r="AD13" s="28">
        <v>0</v>
      </c>
      <c r="AE13" s="121">
        <v>0</v>
      </c>
      <c r="AF13" s="28">
        <v>0</v>
      </c>
      <c r="AG13" s="28">
        <v>0</v>
      </c>
      <c r="AH13" s="121">
        <v>0</v>
      </c>
      <c r="AI13" s="28">
        <v>0</v>
      </c>
      <c r="AJ13" s="29">
        <v>0</v>
      </c>
      <c r="AK13" s="334">
        <v>17306229</v>
      </c>
      <c r="AL13" s="335">
        <v>36986878</v>
      </c>
      <c r="AM13" s="336">
        <v>32967413.245000005</v>
      </c>
    </row>
    <row r="14" spans="1:43" ht="27.15" customHeight="1">
      <c r="A14" s="38"/>
      <c r="B14" s="39" t="s">
        <v>88</v>
      </c>
      <c r="C14" s="339">
        <v>476312</v>
      </c>
      <c r="D14" s="340">
        <v>139640042</v>
      </c>
      <c r="E14" s="341">
        <v>185727743</v>
      </c>
      <c r="F14" s="342">
        <v>147029680.60699999</v>
      </c>
      <c r="G14" s="343">
        <v>132175871</v>
      </c>
      <c r="H14" s="341">
        <v>169994401</v>
      </c>
      <c r="I14" s="343">
        <v>128176498.917</v>
      </c>
      <c r="J14" s="41">
        <v>82029980</v>
      </c>
      <c r="K14" s="41">
        <v>102923086</v>
      </c>
      <c r="L14" s="126">
        <v>80570418.300999999</v>
      </c>
      <c r="M14" s="41">
        <v>35270991</v>
      </c>
      <c r="N14" s="41">
        <v>46252285</v>
      </c>
      <c r="O14" s="41">
        <v>32755548.686999999</v>
      </c>
      <c r="P14" s="127">
        <v>8050561</v>
      </c>
      <c r="Q14" s="41">
        <v>11670405</v>
      </c>
      <c r="R14" s="42">
        <v>6732858.6890000002</v>
      </c>
      <c r="S14" s="38"/>
      <c r="T14" s="128" t="s">
        <v>105</v>
      </c>
      <c r="U14" s="344"/>
      <c r="V14" s="345">
        <v>1566992</v>
      </c>
      <c r="W14" s="341">
        <v>2074809</v>
      </c>
      <c r="X14" s="343">
        <v>1883316.32</v>
      </c>
      <c r="Y14" s="41">
        <v>5257347</v>
      </c>
      <c r="Z14" s="41">
        <v>7073816</v>
      </c>
      <c r="AA14" s="42">
        <v>6234356.9199999999</v>
      </c>
      <c r="AB14" s="127">
        <v>0</v>
      </c>
      <c r="AC14" s="41">
        <v>0</v>
      </c>
      <c r="AD14" s="41">
        <v>0</v>
      </c>
      <c r="AE14" s="127">
        <v>0</v>
      </c>
      <c r="AF14" s="41">
        <v>0</v>
      </c>
      <c r="AG14" s="41">
        <v>0</v>
      </c>
      <c r="AH14" s="127">
        <v>0</v>
      </c>
      <c r="AI14" s="41">
        <v>0</v>
      </c>
      <c r="AJ14" s="42">
        <v>0</v>
      </c>
      <c r="AK14" s="340">
        <v>7464171</v>
      </c>
      <c r="AL14" s="341">
        <v>15733342</v>
      </c>
      <c r="AM14" s="342">
        <v>18853181.690000001</v>
      </c>
    </row>
    <row r="15" spans="1:43" ht="27.15" customHeight="1">
      <c r="A15" s="38" t="s">
        <v>89</v>
      </c>
      <c r="B15" s="43" t="s">
        <v>90</v>
      </c>
      <c r="C15" s="319">
        <v>62013</v>
      </c>
      <c r="D15" s="320">
        <v>34562537</v>
      </c>
      <c r="E15" s="321">
        <v>52436703</v>
      </c>
      <c r="F15" s="322">
        <v>28804395.813000001</v>
      </c>
      <c r="G15" s="323">
        <v>34240614</v>
      </c>
      <c r="H15" s="321">
        <v>51940141</v>
      </c>
      <c r="I15" s="323">
        <v>28492498.991999999</v>
      </c>
      <c r="J15" s="34">
        <v>2153365</v>
      </c>
      <c r="K15" s="34">
        <v>2627938</v>
      </c>
      <c r="L15" s="123">
        <v>1525679.5619999999</v>
      </c>
      <c r="M15" s="34">
        <v>10354579</v>
      </c>
      <c r="N15" s="34">
        <v>13603356</v>
      </c>
      <c r="O15" s="34">
        <v>8071745.5049999999</v>
      </c>
      <c r="P15" s="124">
        <v>21649568</v>
      </c>
      <c r="Q15" s="34">
        <v>35602907</v>
      </c>
      <c r="R15" s="35">
        <v>18824539.977000002</v>
      </c>
      <c r="S15" s="38" t="s">
        <v>89</v>
      </c>
      <c r="T15" s="15" t="s">
        <v>106</v>
      </c>
      <c r="U15" s="318"/>
      <c r="V15" s="324">
        <v>19108</v>
      </c>
      <c r="W15" s="321">
        <v>24580</v>
      </c>
      <c r="X15" s="323">
        <v>15327.049000000001</v>
      </c>
      <c r="Y15" s="34">
        <v>63994</v>
      </c>
      <c r="Z15" s="34">
        <v>81360</v>
      </c>
      <c r="AA15" s="35">
        <v>55206.898999999998</v>
      </c>
      <c r="AB15" s="124">
        <v>0</v>
      </c>
      <c r="AC15" s="34">
        <v>0</v>
      </c>
      <c r="AD15" s="34">
        <v>0</v>
      </c>
      <c r="AE15" s="124">
        <v>0</v>
      </c>
      <c r="AF15" s="34">
        <v>0</v>
      </c>
      <c r="AG15" s="34">
        <v>0</v>
      </c>
      <c r="AH15" s="124">
        <v>0</v>
      </c>
      <c r="AI15" s="34">
        <v>0</v>
      </c>
      <c r="AJ15" s="35">
        <v>0</v>
      </c>
      <c r="AK15" s="320">
        <v>321923</v>
      </c>
      <c r="AL15" s="321">
        <v>496562</v>
      </c>
      <c r="AM15" s="322">
        <v>311896.821</v>
      </c>
    </row>
    <row r="16" spans="1:43" ht="27.15" customHeight="1">
      <c r="A16" s="38"/>
      <c r="B16" s="43" t="s">
        <v>91</v>
      </c>
      <c r="C16" s="44">
        <v>42296</v>
      </c>
      <c r="D16" s="45">
        <v>11129804</v>
      </c>
      <c r="E16" s="46">
        <v>17264878</v>
      </c>
      <c r="F16" s="47">
        <v>12880130.342</v>
      </c>
      <c r="G16" s="48">
        <v>10452813</v>
      </c>
      <c r="H16" s="46">
        <v>15473440</v>
      </c>
      <c r="I16" s="48">
        <v>11482358.52</v>
      </c>
      <c r="J16" s="34">
        <v>6457736</v>
      </c>
      <c r="K16" s="34">
        <v>9323684</v>
      </c>
      <c r="L16" s="123">
        <v>7083402.7039999999</v>
      </c>
      <c r="M16" s="34">
        <v>3046984</v>
      </c>
      <c r="N16" s="34">
        <v>4553833</v>
      </c>
      <c r="O16" s="34">
        <v>3358021.2239999999</v>
      </c>
      <c r="P16" s="124">
        <v>348290</v>
      </c>
      <c r="Q16" s="34">
        <v>562751</v>
      </c>
      <c r="R16" s="35">
        <v>299924.14299999998</v>
      </c>
      <c r="S16" s="38"/>
      <c r="T16" s="15" t="s">
        <v>107</v>
      </c>
      <c r="U16" s="318"/>
      <c r="V16" s="81">
        <v>127235</v>
      </c>
      <c r="W16" s="46">
        <v>208822</v>
      </c>
      <c r="X16" s="48">
        <v>159181.253</v>
      </c>
      <c r="Y16" s="34">
        <v>472568</v>
      </c>
      <c r="Z16" s="34">
        <v>824350</v>
      </c>
      <c r="AA16" s="35">
        <v>581829.196</v>
      </c>
      <c r="AB16" s="124">
        <v>0</v>
      </c>
      <c r="AC16" s="34">
        <v>0</v>
      </c>
      <c r="AD16" s="34">
        <v>0</v>
      </c>
      <c r="AE16" s="124">
        <v>0</v>
      </c>
      <c r="AF16" s="34">
        <v>0</v>
      </c>
      <c r="AG16" s="34">
        <v>0</v>
      </c>
      <c r="AH16" s="124">
        <v>0</v>
      </c>
      <c r="AI16" s="34">
        <v>0</v>
      </c>
      <c r="AJ16" s="35">
        <v>0</v>
      </c>
      <c r="AK16" s="45">
        <v>676991</v>
      </c>
      <c r="AL16" s="46">
        <v>1791438</v>
      </c>
      <c r="AM16" s="47">
        <v>1397771.8219999999</v>
      </c>
    </row>
    <row r="17" spans="1:43" ht="27.15" customHeight="1">
      <c r="A17" s="38" t="s">
        <v>92</v>
      </c>
      <c r="B17" s="43" t="s">
        <v>93</v>
      </c>
      <c r="C17" s="44">
        <v>87308</v>
      </c>
      <c r="D17" s="45">
        <v>33527808</v>
      </c>
      <c r="E17" s="46">
        <v>75687793</v>
      </c>
      <c r="F17" s="47">
        <v>34374205.593000002</v>
      </c>
      <c r="G17" s="48">
        <v>31517339</v>
      </c>
      <c r="H17" s="46">
        <v>68542563</v>
      </c>
      <c r="I17" s="48">
        <v>31422103.855999999</v>
      </c>
      <c r="J17" s="34">
        <v>18133782</v>
      </c>
      <c r="K17" s="34">
        <v>38781757</v>
      </c>
      <c r="L17" s="123">
        <v>17309545.326000001</v>
      </c>
      <c r="M17" s="34">
        <v>10938724</v>
      </c>
      <c r="N17" s="34">
        <v>23796731</v>
      </c>
      <c r="O17" s="34">
        <v>11423753.635</v>
      </c>
      <c r="P17" s="124">
        <v>746210</v>
      </c>
      <c r="Q17" s="34">
        <v>1188637</v>
      </c>
      <c r="R17" s="35">
        <v>797196.73600000003</v>
      </c>
      <c r="S17" s="38" t="s">
        <v>92</v>
      </c>
      <c r="T17" s="15" t="s">
        <v>108</v>
      </c>
      <c r="U17" s="318"/>
      <c r="V17" s="81">
        <v>339544</v>
      </c>
      <c r="W17" s="46">
        <v>918559</v>
      </c>
      <c r="X17" s="48">
        <v>368490.47899999999</v>
      </c>
      <c r="Y17" s="34">
        <v>1359079</v>
      </c>
      <c r="Z17" s="34">
        <v>3856879</v>
      </c>
      <c r="AA17" s="35">
        <v>1523117.68</v>
      </c>
      <c r="AB17" s="124">
        <v>0</v>
      </c>
      <c r="AC17" s="34">
        <v>0</v>
      </c>
      <c r="AD17" s="34">
        <v>0</v>
      </c>
      <c r="AE17" s="124">
        <v>0</v>
      </c>
      <c r="AF17" s="34">
        <v>0</v>
      </c>
      <c r="AG17" s="34">
        <v>0</v>
      </c>
      <c r="AH17" s="124">
        <v>0</v>
      </c>
      <c r="AI17" s="34">
        <v>0</v>
      </c>
      <c r="AJ17" s="35">
        <v>0</v>
      </c>
      <c r="AK17" s="45">
        <v>2010469</v>
      </c>
      <c r="AL17" s="46">
        <v>7145230</v>
      </c>
      <c r="AM17" s="47">
        <v>2952101.7370000002</v>
      </c>
    </row>
    <row r="18" spans="1:43" ht="27.15" customHeight="1">
      <c r="A18" s="38"/>
      <c r="B18" s="43" t="s">
        <v>94</v>
      </c>
      <c r="C18" s="44">
        <v>53560</v>
      </c>
      <c r="D18" s="45">
        <v>44166250</v>
      </c>
      <c r="E18" s="46">
        <v>56508230</v>
      </c>
      <c r="F18" s="47">
        <v>22109180.129999999</v>
      </c>
      <c r="G18" s="48">
        <v>43333877</v>
      </c>
      <c r="H18" s="46">
        <v>55314645</v>
      </c>
      <c r="I18" s="48">
        <v>21605734.603999998</v>
      </c>
      <c r="J18" s="34">
        <v>20282060</v>
      </c>
      <c r="K18" s="34">
        <v>25326680</v>
      </c>
      <c r="L18" s="123">
        <v>10340360.1</v>
      </c>
      <c r="M18" s="34">
        <v>16429229</v>
      </c>
      <c r="N18" s="34">
        <v>21518779</v>
      </c>
      <c r="O18" s="34">
        <v>7977619.0360000003</v>
      </c>
      <c r="P18" s="124">
        <v>5909433</v>
      </c>
      <c r="Q18" s="34">
        <v>7509387</v>
      </c>
      <c r="R18" s="35">
        <v>2905139.02</v>
      </c>
      <c r="S18" s="38"/>
      <c r="T18" s="15" t="s">
        <v>109</v>
      </c>
      <c r="U18" s="318"/>
      <c r="V18" s="81">
        <v>180415</v>
      </c>
      <c r="W18" s="46">
        <v>239564</v>
      </c>
      <c r="X18" s="48">
        <v>96054.728000000003</v>
      </c>
      <c r="Y18" s="34">
        <v>532740</v>
      </c>
      <c r="Z18" s="34">
        <v>720235</v>
      </c>
      <c r="AA18" s="35">
        <v>286561.71999999997</v>
      </c>
      <c r="AB18" s="124">
        <v>0</v>
      </c>
      <c r="AC18" s="34">
        <v>0</v>
      </c>
      <c r="AD18" s="34">
        <v>0</v>
      </c>
      <c r="AE18" s="124">
        <v>0</v>
      </c>
      <c r="AF18" s="34">
        <v>0</v>
      </c>
      <c r="AG18" s="34">
        <v>0</v>
      </c>
      <c r="AH18" s="124">
        <v>0</v>
      </c>
      <c r="AI18" s="34">
        <v>0</v>
      </c>
      <c r="AJ18" s="35">
        <v>0</v>
      </c>
      <c r="AK18" s="45">
        <v>832373</v>
      </c>
      <c r="AL18" s="46">
        <v>1193585</v>
      </c>
      <c r="AM18" s="47">
        <v>503445.52600000001</v>
      </c>
    </row>
    <row r="19" spans="1:43" ht="27.15" customHeight="1">
      <c r="A19" s="38" t="s">
        <v>47</v>
      </c>
      <c r="B19" s="43" t="s">
        <v>95</v>
      </c>
      <c r="C19" s="44">
        <v>40694</v>
      </c>
      <c r="D19" s="45">
        <v>16237130</v>
      </c>
      <c r="E19" s="46">
        <v>24106053</v>
      </c>
      <c r="F19" s="47">
        <v>15077572.329</v>
      </c>
      <c r="G19" s="48">
        <v>16068698</v>
      </c>
      <c r="H19" s="46">
        <v>23840122</v>
      </c>
      <c r="I19" s="48">
        <v>14905328.966</v>
      </c>
      <c r="J19" s="34">
        <v>9506159</v>
      </c>
      <c r="K19" s="34">
        <v>14029968</v>
      </c>
      <c r="L19" s="123">
        <v>9038853.1060000006</v>
      </c>
      <c r="M19" s="34">
        <v>5858622</v>
      </c>
      <c r="N19" s="34">
        <v>8798309</v>
      </c>
      <c r="O19" s="34">
        <v>5363811.0199999996</v>
      </c>
      <c r="P19" s="124">
        <v>622150</v>
      </c>
      <c r="Q19" s="34">
        <v>901417</v>
      </c>
      <c r="R19" s="35">
        <v>437223.71399999998</v>
      </c>
      <c r="S19" s="38" t="s">
        <v>47</v>
      </c>
      <c r="T19" s="15" t="s">
        <v>110</v>
      </c>
      <c r="U19" s="318"/>
      <c r="V19" s="81">
        <v>15018</v>
      </c>
      <c r="W19" s="46">
        <v>21112</v>
      </c>
      <c r="X19" s="48">
        <v>12688.882</v>
      </c>
      <c r="Y19" s="34">
        <v>66749</v>
      </c>
      <c r="Z19" s="34">
        <v>89316</v>
      </c>
      <c r="AA19" s="35">
        <v>52752.243999999999</v>
      </c>
      <c r="AB19" s="124">
        <v>0</v>
      </c>
      <c r="AC19" s="34">
        <v>0</v>
      </c>
      <c r="AD19" s="34">
        <v>0</v>
      </c>
      <c r="AE19" s="124">
        <v>0</v>
      </c>
      <c r="AF19" s="34">
        <v>0</v>
      </c>
      <c r="AG19" s="34">
        <v>0</v>
      </c>
      <c r="AH19" s="124">
        <v>0</v>
      </c>
      <c r="AI19" s="34">
        <v>0</v>
      </c>
      <c r="AJ19" s="35">
        <v>0</v>
      </c>
      <c r="AK19" s="45">
        <v>168432</v>
      </c>
      <c r="AL19" s="46">
        <v>265931</v>
      </c>
      <c r="AM19" s="47">
        <v>172243.36300000001</v>
      </c>
    </row>
    <row r="20" spans="1:43" ht="27.15" customHeight="1">
      <c r="A20" s="38"/>
      <c r="B20" s="43" t="s">
        <v>98</v>
      </c>
      <c r="C20" s="44">
        <v>83745</v>
      </c>
      <c r="D20" s="45">
        <v>40225306</v>
      </c>
      <c r="E20" s="46">
        <v>45874334</v>
      </c>
      <c r="F20" s="47">
        <v>28839995.848000001</v>
      </c>
      <c r="G20" s="48">
        <v>38648968</v>
      </c>
      <c r="H20" s="46">
        <v>43909948</v>
      </c>
      <c r="I20" s="48">
        <v>27074344.342</v>
      </c>
      <c r="J20" s="34">
        <v>19653169</v>
      </c>
      <c r="K20" s="34">
        <v>22075883</v>
      </c>
      <c r="L20" s="123">
        <v>14195727.861</v>
      </c>
      <c r="M20" s="34">
        <v>15192058</v>
      </c>
      <c r="N20" s="34">
        <v>17208540</v>
      </c>
      <c r="O20" s="34">
        <v>9463486.0989999995</v>
      </c>
      <c r="P20" s="124">
        <v>2184206</v>
      </c>
      <c r="Q20" s="34">
        <v>2613799</v>
      </c>
      <c r="R20" s="35">
        <v>1391515.3119999999</v>
      </c>
      <c r="S20" s="38"/>
      <c r="T20" s="15" t="s">
        <v>111</v>
      </c>
      <c r="U20" s="318"/>
      <c r="V20" s="81">
        <v>354783</v>
      </c>
      <c r="W20" s="46">
        <v>441062</v>
      </c>
      <c r="X20" s="48">
        <v>451021.136</v>
      </c>
      <c r="Y20" s="34">
        <v>1264752</v>
      </c>
      <c r="Z20" s="34">
        <v>1570664</v>
      </c>
      <c r="AA20" s="35">
        <v>1572593.9339999999</v>
      </c>
      <c r="AB20" s="124">
        <v>0</v>
      </c>
      <c r="AC20" s="34">
        <v>0</v>
      </c>
      <c r="AD20" s="34">
        <v>0</v>
      </c>
      <c r="AE20" s="124">
        <v>0</v>
      </c>
      <c r="AF20" s="34">
        <v>0</v>
      </c>
      <c r="AG20" s="34">
        <v>0</v>
      </c>
      <c r="AH20" s="124">
        <v>0</v>
      </c>
      <c r="AI20" s="34">
        <v>0</v>
      </c>
      <c r="AJ20" s="35">
        <v>0</v>
      </c>
      <c r="AK20" s="45">
        <v>1576338</v>
      </c>
      <c r="AL20" s="46">
        <v>1964386</v>
      </c>
      <c r="AM20" s="47">
        <v>1765651.5060000001</v>
      </c>
    </row>
    <row r="21" spans="1:43" ht="27.15" customHeight="1">
      <c r="A21" s="38" t="s">
        <v>99</v>
      </c>
      <c r="B21" s="43" t="s">
        <v>100</v>
      </c>
      <c r="C21" s="44">
        <v>60642</v>
      </c>
      <c r="D21" s="45">
        <v>43554736</v>
      </c>
      <c r="E21" s="46">
        <v>62510560</v>
      </c>
      <c r="F21" s="47">
        <v>28777684.984999999</v>
      </c>
      <c r="G21" s="48">
        <v>42825131</v>
      </c>
      <c r="H21" s="46">
        <v>61165911</v>
      </c>
      <c r="I21" s="48">
        <v>28165529.68</v>
      </c>
      <c r="J21" s="34">
        <v>17296464</v>
      </c>
      <c r="K21" s="34">
        <v>22764029</v>
      </c>
      <c r="L21" s="123">
        <v>11328333.359999999</v>
      </c>
      <c r="M21" s="34">
        <v>16195310</v>
      </c>
      <c r="N21" s="34">
        <v>21837038</v>
      </c>
      <c r="O21" s="34">
        <v>9712683.2119999994</v>
      </c>
      <c r="P21" s="124">
        <v>8756847</v>
      </c>
      <c r="Q21" s="34">
        <v>15638137</v>
      </c>
      <c r="R21" s="35">
        <v>6720233.5310000004</v>
      </c>
      <c r="S21" s="38" t="s">
        <v>99</v>
      </c>
      <c r="T21" s="15" t="s">
        <v>112</v>
      </c>
      <c r="U21" s="318"/>
      <c r="V21" s="81">
        <v>142474</v>
      </c>
      <c r="W21" s="46">
        <v>222652</v>
      </c>
      <c r="X21" s="48">
        <v>100981.921</v>
      </c>
      <c r="Y21" s="34">
        <v>434036</v>
      </c>
      <c r="Z21" s="34">
        <v>704055</v>
      </c>
      <c r="AA21" s="35">
        <v>303297.65600000002</v>
      </c>
      <c r="AB21" s="124">
        <v>0</v>
      </c>
      <c r="AC21" s="34">
        <v>0</v>
      </c>
      <c r="AD21" s="34">
        <v>0</v>
      </c>
      <c r="AE21" s="124">
        <v>0</v>
      </c>
      <c r="AF21" s="34">
        <v>0</v>
      </c>
      <c r="AG21" s="34">
        <v>0</v>
      </c>
      <c r="AH21" s="124">
        <v>0</v>
      </c>
      <c r="AI21" s="34">
        <v>0</v>
      </c>
      <c r="AJ21" s="35">
        <v>0</v>
      </c>
      <c r="AK21" s="45">
        <v>729605</v>
      </c>
      <c r="AL21" s="46">
        <v>1344649</v>
      </c>
      <c r="AM21" s="47">
        <v>612155.30500000005</v>
      </c>
    </row>
    <row r="22" spans="1:43" ht="27.15" customHeight="1" thickBot="1">
      <c r="A22" s="49"/>
      <c r="B22" s="50" t="s">
        <v>684</v>
      </c>
      <c r="C22" s="51">
        <v>120304</v>
      </c>
      <c r="D22" s="52">
        <v>41163369</v>
      </c>
      <c r="E22" s="53">
        <v>58295636</v>
      </c>
      <c r="F22" s="54">
        <v>44860116.630999997</v>
      </c>
      <c r="G22" s="55">
        <v>37637442</v>
      </c>
      <c r="H22" s="53">
        <v>51243881</v>
      </c>
      <c r="I22" s="55">
        <v>38461151.156000003</v>
      </c>
      <c r="J22" s="57">
        <v>24196177</v>
      </c>
      <c r="K22" s="57">
        <v>32661956</v>
      </c>
      <c r="L22" s="129">
        <v>24740713.748</v>
      </c>
      <c r="M22" s="57">
        <v>11055820</v>
      </c>
      <c r="N22" s="57">
        <v>15280815</v>
      </c>
      <c r="O22" s="57">
        <v>11036261.651000001</v>
      </c>
      <c r="P22" s="130">
        <v>861328</v>
      </c>
      <c r="Q22" s="57">
        <v>1235159</v>
      </c>
      <c r="R22" s="58">
        <v>795882.67500000005</v>
      </c>
      <c r="S22" s="49"/>
      <c r="T22" s="82" t="s">
        <v>113</v>
      </c>
      <c r="U22" s="346"/>
      <c r="V22" s="131">
        <v>368015</v>
      </c>
      <c r="W22" s="53">
        <v>487421</v>
      </c>
      <c r="X22" s="55">
        <v>464982.36099999998</v>
      </c>
      <c r="Y22" s="57">
        <v>1156102</v>
      </c>
      <c r="Z22" s="57">
        <v>1578530</v>
      </c>
      <c r="AA22" s="58">
        <v>1423310.7209999999</v>
      </c>
      <c r="AB22" s="130">
        <v>0</v>
      </c>
      <c r="AC22" s="57">
        <v>0</v>
      </c>
      <c r="AD22" s="57">
        <v>0</v>
      </c>
      <c r="AE22" s="130">
        <v>0</v>
      </c>
      <c r="AF22" s="57">
        <v>0</v>
      </c>
      <c r="AG22" s="57">
        <v>0</v>
      </c>
      <c r="AH22" s="130">
        <v>0</v>
      </c>
      <c r="AI22" s="57">
        <v>0</v>
      </c>
      <c r="AJ22" s="58">
        <v>0</v>
      </c>
      <c r="AK22" s="52">
        <v>3525927</v>
      </c>
      <c r="AL22" s="53">
        <v>7051755</v>
      </c>
      <c r="AM22" s="54">
        <v>6398965.4749999996</v>
      </c>
    </row>
    <row r="24" spans="1:43" ht="23.25" customHeight="1">
      <c r="A24" s="347"/>
      <c r="B24" s="347"/>
      <c r="C24" s="347"/>
      <c r="D24" s="930" t="s">
        <v>157</v>
      </c>
      <c r="E24" s="930"/>
      <c r="F24" s="930"/>
      <c r="G24" s="930"/>
      <c r="H24" s="930"/>
      <c r="I24" s="930"/>
      <c r="J24" s="930"/>
      <c r="K24" s="930"/>
      <c r="L24" s="930"/>
      <c r="M24" s="930"/>
      <c r="N24" s="930"/>
      <c r="O24" s="930"/>
      <c r="P24" s="930"/>
      <c r="Q24" s="930"/>
      <c r="R24" s="930"/>
      <c r="S24" s="311"/>
      <c r="T24" s="311"/>
      <c r="U24" s="311"/>
      <c r="V24" s="930" t="s">
        <v>157</v>
      </c>
      <c r="W24" s="930"/>
      <c r="X24" s="930"/>
      <c r="Y24" s="930"/>
      <c r="Z24" s="930"/>
      <c r="AA24" s="930"/>
      <c r="AB24" s="930"/>
      <c r="AC24" s="930"/>
      <c r="AD24" s="930"/>
      <c r="AE24" s="930"/>
      <c r="AF24" s="930"/>
      <c r="AG24" s="930"/>
      <c r="AH24" s="930"/>
      <c r="AI24" s="930"/>
      <c r="AJ24" s="930"/>
      <c r="AK24" s="930"/>
      <c r="AL24" s="930"/>
      <c r="AM24" s="930"/>
      <c r="AN24" s="311"/>
      <c r="AO24" s="311"/>
      <c r="AP24" s="311"/>
      <c r="AQ24" s="311"/>
    </row>
    <row r="25" spans="1:43" ht="20.25" customHeight="1" thickBot="1">
      <c r="B25" s="348"/>
      <c r="C25" s="59"/>
      <c r="D25" s="59"/>
      <c r="E25" s="311"/>
      <c r="F25" s="311"/>
      <c r="G25" s="311"/>
      <c r="H25" s="311"/>
      <c r="I25" s="311"/>
      <c r="P25" s="155"/>
      <c r="Q25" s="158"/>
      <c r="R25" s="752" t="s">
        <v>719</v>
      </c>
      <c r="T25" s="348"/>
      <c r="U25" s="59"/>
      <c r="V25" s="311"/>
      <c r="W25" s="311"/>
      <c r="X25" s="311"/>
      <c r="AH25" s="155"/>
      <c r="AJ25" s="312"/>
      <c r="AK25" s="59"/>
      <c r="AL25" s="159"/>
      <c r="AM25" s="752" t="s">
        <v>719</v>
      </c>
      <c r="AN25" s="311"/>
      <c r="AO25" s="311"/>
      <c r="AP25" s="311"/>
      <c r="AQ25" s="311"/>
    </row>
    <row r="26" spans="1:43" ht="18" customHeight="1">
      <c r="A26" s="5"/>
      <c r="B26" s="8"/>
      <c r="C26" s="61"/>
      <c r="D26" s="931" t="s">
        <v>65</v>
      </c>
      <c r="E26" s="950"/>
      <c r="F26" s="951"/>
      <c r="G26" s="11" t="s">
        <v>134</v>
      </c>
      <c r="H26" s="10"/>
      <c r="I26" s="10"/>
      <c r="J26" s="9"/>
      <c r="K26" s="10"/>
      <c r="L26" s="10"/>
      <c r="M26" s="9"/>
      <c r="N26" s="10"/>
      <c r="O26" s="10"/>
      <c r="P26" s="11"/>
      <c r="Q26" s="10"/>
      <c r="R26" s="12"/>
      <c r="S26" s="5"/>
      <c r="T26" s="8"/>
      <c r="U26" s="104"/>
      <c r="V26" s="11" t="s">
        <v>134</v>
      </c>
      <c r="W26" s="10"/>
      <c r="X26" s="10"/>
      <c r="Y26" s="9"/>
      <c r="Z26" s="10"/>
      <c r="AA26" s="10"/>
      <c r="AB26" s="11" t="s">
        <v>66</v>
      </c>
      <c r="AC26" s="10"/>
      <c r="AD26" s="10"/>
      <c r="AE26" s="11"/>
      <c r="AF26" s="10"/>
      <c r="AG26" s="10"/>
      <c r="AH26" s="9"/>
      <c r="AI26" s="10"/>
      <c r="AJ26" s="12"/>
      <c r="AK26" s="62"/>
      <c r="AL26" s="8" t="s">
        <v>135</v>
      </c>
      <c r="AM26" s="105"/>
      <c r="AN26" s="349"/>
    </row>
    <row r="27" spans="1:43" ht="18" customHeight="1" thickBot="1">
      <c r="A27" s="13" t="s">
        <v>101</v>
      </c>
      <c r="B27" s="63"/>
      <c r="C27" s="63"/>
      <c r="D27" s="952"/>
      <c r="E27" s="953"/>
      <c r="F27" s="954"/>
      <c r="G27" s="106"/>
      <c r="H27" s="107" t="s">
        <v>544</v>
      </c>
      <c r="I27" s="108"/>
      <c r="J27" s="109" t="s">
        <v>0</v>
      </c>
      <c r="K27" s="111" t="s">
        <v>46</v>
      </c>
      <c r="L27" s="110"/>
      <c r="M27" s="726" t="s">
        <v>447</v>
      </c>
      <c r="N27" s="107"/>
      <c r="O27" s="727"/>
      <c r="P27" s="107" t="s">
        <v>437</v>
      </c>
      <c r="Q27" s="107"/>
      <c r="R27" s="725"/>
      <c r="S27" s="13" t="s">
        <v>101</v>
      </c>
      <c r="T27" s="63"/>
      <c r="U27" s="14"/>
      <c r="V27" s="942" t="s">
        <v>252</v>
      </c>
      <c r="W27" s="943"/>
      <c r="X27" s="944"/>
      <c r="Y27" s="947" t="s">
        <v>423</v>
      </c>
      <c r="Z27" s="948"/>
      <c r="AA27" s="949"/>
      <c r="AB27" s="106"/>
      <c r="AC27" s="111" t="s">
        <v>544</v>
      </c>
      <c r="AD27" s="108"/>
      <c r="AE27" s="113"/>
      <c r="AF27" s="111" t="s">
        <v>253</v>
      </c>
      <c r="AG27" s="108"/>
      <c r="AH27" s="109" t="s">
        <v>0</v>
      </c>
      <c r="AI27" s="111" t="s">
        <v>133</v>
      </c>
      <c r="AJ27" s="112"/>
      <c r="AK27" s="114"/>
      <c r="AL27" s="71"/>
      <c r="AM27" s="115"/>
      <c r="AN27" s="31"/>
    </row>
    <row r="28" spans="1:43" ht="18" customHeight="1" thickBot="1">
      <c r="A28" s="31"/>
      <c r="B28" s="63"/>
      <c r="C28" s="64"/>
      <c r="D28" s="65" t="s">
        <v>626</v>
      </c>
      <c r="E28" s="66" t="s">
        <v>682</v>
      </c>
      <c r="F28" s="66" t="s">
        <v>683</v>
      </c>
      <c r="G28" s="31" t="s">
        <v>626</v>
      </c>
      <c r="H28" s="67" t="s">
        <v>682</v>
      </c>
      <c r="I28" s="68" t="s">
        <v>683</v>
      </c>
      <c r="J28" s="67" t="s">
        <v>626</v>
      </c>
      <c r="K28" s="67" t="s">
        <v>682</v>
      </c>
      <c r="L28" s="67" t="s">
        <v>683</v>
      </c>
      <c r="M28" s="67" t="s">
        <v>626</v>
      </c>
      <c r="N28" s="67" t="s">
        <v>682</v>
      </c>
      <c r="O28" s="67" t="s">
        <v>683</v>
      </c>
      <c r="P28" s="67" t="s">
        <v>626</v>
      </c>
      <c r="Q28" s="3" t="s">
        <v>682</v>
      </c>
      <c r="R28" s="69" t="s">
        <v>683</v>
      </c>
      <c r="S28" s="31"/>
      <c r="T28" s="63"/>
      <c r="U28" s="132"/>
      <c r="V28" s="3" t="s">
        <v>626</v>
      </c>
      <c r="W28" s="67" t="s">
        <v>682</v>
      </c>
      <c r="X28" s="68" t="s">
        <v>683</v>
      </c>
      <c r="Y28" s="67" t="s">
        <v>626</v>
      </c>
      <c r="Z28" s="67" t="s">
        <v>682</v>
      </c>
      <c r="AA28" s="68" t="s">
        <v>683</v>
      </c>
      <c r="AB28" s="65" t="s">
        <v>626</v>
      </c>
      <c r="AC28" s="67" t="s">
        <v>682</v>
      </c>
      <c r="AD28" s="67" t="s">
        <v>683</v>
      </c>
      <c r="AE28" s="67" t="s">
        <v>626</v>
      </c>
      <c r="AF28" s="67" t="s">
        <v>682</v>
      </c>
      <c r="AG28" s="67" t="s">
        <v>683</v>
      </c>
      <c r="AH28" s="67" t="s">
        <v>626</v>
      </c>
      <c r="AI28" s="3" t="s">
        <v>682</v>
      </c>
      <c r="AJ28" s="69" t="s">
        <v>683</v>
      </c>
      <c r="AK28" s="65" t="s">
        <v>626</v>
      </c>
      <c r="AL28" s="66" t="s">
        <v>682</v>
      </c>
      <c r="AM28" s="133" t="s">
        <v>683</v>
      </c>
      <c r="AN28" s="31"/>
    </row>
    <row r="29" spans="1:43" ht="15.15" customHeight="1">
      <c r="A29" s="117"/>
      <c r="B29" s="119"/>
      <c r="C29" s="61"/>
      <c r="D29" s="147" t="s">
        <v>564</v>
      </c>
      <c r="E29" s="146" t="s">
        <v>563</v>
      </c>
      <c r="F29" s="146" t="s">
        <v>564</v>
      </c>
      <c r="G29" s="153" t="s">
        <v>564</v>
      </c>
      <c r="H29" s="145" t="s">
        <v>563</v>
      </c>
      <c r="I29" s="146" t="s">
        <v>564</v>
      </c>
      <c r="J29" s="145" t="s">
        <v>564</v>
      </c>
      <c r="K29" s="145" t="s">
        <v>563</v>
      </c>
      <c r="L29" s="145" t="s">
        <v>564</v>
      </c>
      <c r="M29" s="145" t="s">
        <v>564</v>
      </c>
      <c r="N29" s="145" t="s">
        <v>563</v>
      </c>
      <c r="O29" s="145" t="s">
        <v>564</v>
      </c>
      <c r="P29" s="145" t="s">
        <v>564</v>
      </c>
      <c r="Q29" s="144" t="s">
        <v>563</v>
      </c>
      <c r="R29" s="149" t="s">
        <v>564</v>
      </c>
      <c r="S29" s="150"/>
      <c r="T29" s="151"/>
      <c r="U29" s="152"/>
      <c r="V29" s="148" t="s">
        <v>564</v>
      </c>
      <c r="W29" s="145" t="s">
        <v>563</v>
      </c>
      <c r="X29" s="146" t="s">
        <v>564</v>
      </c>
      <c r="Y29" s="145" t="s">
        <v>564</v>
      </c>
      <c r="Z29" s="145" t="s">
        <v>563</v>
      </c>
      <c r="AA29" s="146" t="s">
        <v>564</v>
      </c>
      <c r="AB29" s="147" t="s">
        <v>564</v>
      </c>
      <c r="AC29" s="145" t="s">
        <v>563</v>
      </c>
      <c r="AD29" s="145" t="s">
        <v>564</v>
      </c>
      <c r="AE29" s="145" t="s">
        <v>564</v>
      </c>
      <c r="AF29" s="145" t="s">
        <v>563</v>
      </c>
      <c r="AG29" s="145" t="s">
        <v>564</v>
      </c>
      <c r="AH29" s="145" t="s">
        <v>564</v>
      </c>
      <c r="AI29" s="144" t="s">
        <v>563</v>
      </c>
      <c r="AJ29" s="149" t="s">
        <v>564</v>
      </c>
      <c r="AK29" s="147" t="s">
        <v>564</v>
      </c>
      <c r="AL29" s="146" t="s">
        <v>563</v>
      </c>
      <c r="AM29" s="149" t="s">
        <v>564</v>
      </c>
      <c r="AN29" s="31"/>
    </row>
    <row r="30" spans="1:43" s="173" customFormat="1" ht="29.25" customHeight="1" thickBot="1">
      <c r="A30" s="160" t="s">
        <v>69</v>
      </c>
      <c r="B30" s="174"/>
      <c r="C30" s="175"/>
      <c r="D30" s="163">
        <v>1192.3608953137457</v>
      </c>
      <c r="E30" s="176">
        <v>1.4341101225892319</v>
      </c>
      <c r="F30" s="165">
        <v>831.4291047335912</v>
      </c>
      <c r="G30" s="166">
        <v>1130.5413876158882</v>
      </c>
      <c r="H30" s="176">
        <v>1.3981247390469134</v>
      </c>
      <c r="I30" s="166">
        <v>808.61267671049598</v>
      </c>
      <c r="J30" s="167">
        <v>1189.072018173601</v>
      </c>
      <c r="K30" s="177">
        <v>1.3560959547526021</v>
      </c>
      <c r="L30" s="164">
        <v>876.83472102866654</v>
      </c>
      <c r="M30" s="167">
        <v>1065.6227271015971</v>
      </c>
      <c r="N30" s="177">
        <v>1.398280873029903</v>
      </c>
      <c r="O30" s="164">
        <v>762.09490357436084</v>
      </c>
      <c r="P30" s="167">
        <v>888.64676970934954</v>
      </c>
      <c r="Q30" s="178">
        <v>1.5421073495826179</v>
      </c>
      <c r="R30" s="165">
        <v>576.25480479674002</v>
      </c>
      <c r="S30" s="160" t="s">
        <v>69</v>
      </c>
      <c r="T30" s="174"/>
      <c r="U30" s="182"/>
      <c r="V30" s="166">
        <v>1643.5744894606826</v>
      </c>
      <c r="W30" s="176">
        <v>1.4830892642897464</v>
      </c>
      <c r="X30" s="166">
        <v>1108.2100916210145</v>
      </c>
      <c r="Y30" s="167">
        <v>1586.9265906306946</v>
      </c>
      <c r="Z30" s="177">
        <v>1.5380583446917087</v>
      </c>
      <c r="AA30" s="179">
        <v>1031.7726867174085</v>
      </c>
      <c r="AB30" s="180">
        <v>0</v>
      </c>
      <c r="AC30" s="177">
        <v>0</v>
      </c>
      <c r="AD30" s="164">
        <v>0</v>
      </c>
      <c r="AE30" s="167">
        <v>0</v>
      </c>
      <c r="AF30" s="177">
        <v>0</v>
      </c>
      <c r="AG30" s="164">
        <v>0</v>
      </c>
      <c r="AH30" s="167">
        <v>0</v>
      </c>
      <c r="AI30" s="178">
        <v>0</v>
      </c>
      <c r="AJ30" s="165">
        <v>0</v>
      </c>
      <c r="AK30" s="163">
        <v>2288.4827586861911</v>
      </c>
      <c r="AL30" s="176">
        <v>2.0721670585221799</v>
      </c>
      <c r="AM30" s="165">
        <v>1104.3910524850651</v>
      </c>
      <c r="AN30" s="181"/>
      <c r="AO30" s="200"/>
      <c r="AP30" s="200"/>
      <c r="AQ30" s="200"/>
    </row>
    <row r="31" spans="1:43" ht="29.25" customHeight="1" thickBot="1">
      <c r="A31" s="20" t="s">
        <v>70</v>
      </c>
      <c r="B31" s="37"/>
      <c r="C31" s="73"/>
      <c r="D31" s="23">
        <v>2290.5216332650048</v>
      </c>
      <c r="E31" s="74">
        <v>1.4457671489752328</v>
      </c>
      <c r="F31" s="25">
        <v>1584.2949778520963</v>
      </c>
      <c r="G31" s="26">
        <v>2223.3320064197201</v>
      </c>
      <c r="H31" s="74">
        <v>1.3931539770645878</v>
      </c>
      <c r="I31" s="26">
        <v>1595.898258930674</v>
      </c>
      <c r="J31" s="28">
        <v>2297.5527387236598</v>
      </c>
      <c r="K31" s="75">
        <v>1.3616883010443139</v>
      </c>
      <c r="L31" s="24">
        <v>1687.2824250319306</v>
      </c>
      <c r="M31" s="28">
        <v>2195.7177877896765</v>
      </c>
      <c r="N31" s="75">
        <v>1.4327133828381222</v>
      </c>
      <c r="O31" s="24">
        <v>1532.558998953501</v>
      </c>
      <c r="P31" s="28">
        <v>1461.1574128205632</v>
      </c>
      <c r="Q31" s="135">
        <v>1.4022711325239214</v>
      </c>
      <c r="R31" s="25">
        <v>1041.9935053434733</v>
      </c>
      <c r="S31" s="20" t="s">
        <v>70</v>
      </c>
      <c r="T31" s="37"/>
      <c r="U31" s="134"/>
      <c r="V31" s="26">
        <v>2853.3654985810472</v>
      </c>
      <c r="W31" s="74">
        <v>1.4669691601901829</v>
      </c>
      <c r="X31" s="26">
        <v>1945.0753131109634</v>
      </c>
      <c r="Y31" s="28">
        <v>2771.2886956877901</v>
      </c>
      <c r="Z31" s="75">
        <v>1.4925461775766262</v>
      </c>
      <c r="AA31" s="85">
        <v>1856.7523989022538</v>
      </c>
      <c r="AB31" s="27">
        <v>0</v>
      </c>
      <c r="AC31" s="75">
        <v>0</v>
      </c>
      <c r="AD31" s="24">
        <v>0</v>
      </c>
      <c r="AE31" s="28">
        <v>0</v>
      </c>
      <c r="AF31" s="75">
        <v>0</v>
      </c>
      <c r="AG31" s="24">
        <v>0</v>
      </c>
      <c r="AH31" s="28">
        <v>0</v>
      </c>
      <c r="AI31" s="135">
        <v>0</v>
      </c>
      <c r="AJ31" s="25">
        <v>0</v>
      </c>
      <c r="AK31" s="23">
        <v>2947.7160049249865</v>
      </c>
      <c r="AL31" s="74">
        <v>1.9603864745814661</v>
      </c>
      <c r="AM31" s="25">
        <v>1503.6402480558386</v>
      </c>
      <c r="AN31" s="31"/>
    </row>
    <row r="32" spans="1:43" ht="27.15" customHeight="1">
      <c r="A32" s="31" t="s">
        <v>71</v>
      </c>
      <c r="B32" s="15" t="s">
        <v>175</v>
      </c>
      <c r="C32" s="93"/>
      <c r="D32" s="76">
        <v>2558.6753757220936</v>
      </c>
      <c r="E32" s="77">
        <v>1.379608976724785</v>
      </c>
      <c r="F32" s="46">
        <v>1854.6381031793746</v>
      </c>
      <c r="G32" s="78">
        <v>2512.073820903247</v>
      </c>
      <c r="H32" s="350">
        <v>1.3626223738585046</v>
      </c>
      <c r="I32" s="79">
        <v>1843.5583248129626</v>
      </c>
      <c r="J32" s="34">
        <v>2707.4165142786924</v>
      </c>
      <c r="K32" s="80">
        <v>1.3426988787157186</v>
      </c>
      <c r="L32" s="46">
        <v>2016.3988792992188</v>
      </c>
      <c r="M32" s="34">
        <v>2415.2649034445594</v>
      </c>
      <c r="N32" s="80">
        <v>1.3812994900352422</v>
      </c>
      <c r="O32" s="46">
        <v>1748.5454247021671</v>
      </c>
      <c r="P32" s="34">
        <v>1547.9329018428432</v>
      </c>
      <c r="Q32" s="136">
        <v>1.3546112172452252</v>
      </c>
      <c r="R32" s="47">
        <v>1142.7137780467833</v>
      </c>
      <c r="S32" s="31" t="s">
        <v>71</v>
      </c>
      <c r="T32" s="15" t="s">
        <v>182</v>
      </c>
      <c r="U32" s="140"/>
      <c r="V32" s="79">
        <v>3431.2998264555686</v>
      </c>
      <c r="W32" s="350">
        <v>1.4464880960848188</v>
      </c>
      <c r="X32" s="79">
        <v>2372.1590490395333</v>
      </c>
      <c r="Y32" s="34">
        <v>3249.8827248135481</v>
      </c>
      <c r="Z32" s="80">
        <v>1.4625642568139221</v>
      </c>
      <c r="AA32" s="137">
        <v>2222.0444056886467</v>
      </c>
      <c r="AB32" s="33">
        <v>0</v>
      </c>
      <c r="AC32" s="80">
        <v>0</v>
      </c>
      <c r="AD32" s="46">
        <v>0</v>
      </c>
      <c r="AE32" s="34">
        <v>0</v>
      </c>
      <c r="AF32" s="80">
        <v>0</v>
      </c>
      <c r="AG32" s="46">
        <v>0</v>
      </c>
      <c r="AH32" s="34">
        <v>0</v>
      </c>
      <c r="AI32" s="136">
        <v>0</v>
      </c>
      <c r="AJ32" s="47">
        <v>0</v>
      </c>
      <c r="AK32" s="76">
        <v>3161.57902134183</v>
      </c>
      <c r="AL32" s="77">
        <v>1.599371704268659</v>
      </c>
      <c r="AM32" s="47">
        <v>1976.763133237697</v>
      </c>
      <c r="AN32" s="31"/>
    </row>
    <row r="33" spans="1:43" ht="27.15" customHeight="1">
      <c r="A33" s="31" t="s">
        <v>72</v>
      </c>
      <c r="B33" s="15" t="s">
        <v>102</v>
      </c>
      <c r="C33" s="93"/>
      <c r="D33" s="45">
        <v>3456.3781996558796</v>
      </c>
      <c r="E33" s="77">
        <v>1.3298799301833102</v>
      </c>
      <c r="F33" s="46">
        <v>2599.0152352922973</v>
      </c>
      <c r="G33" s="81">
        <v>3440.6664613431544</v>
      </c>
      <c r="H33" s="351">
        <v>1.320066666818251</v>
      </c>
      <c r="I33" s="48">
        <v>2606.4338626443564</v>
      </c>
      <c r="J33" s="34">
        <v>3702.114306286102</v>
      </c>
      <c r="K33" s="80">
        <v>1.3113902844000345</v>
      </c>
      <c r="L33" s="46">
        <v>2823.0453971830607</v>
      </c>
      <c r="M33" s="34">
        <v>3213.2102918984992</v>
      </c>
      <c r="N33" s="80">
        <v>1.3361403006609898</v>
      </c>
      <c r="O33" s="46">
        <v>2404.8449779629586</v>
      </c>
      <c r="P33" s="34">
        <v>2053.4747422863193</v>
      </c>
      <c r="Q33" s="136">
        <v>1.2513755705160352</v>
      </c>
      <c r="R33" s="47">
        <v>1640.973973496637</v>
      </c>
      <c r="S33" s="31" t="s">
        <v>72</v>
      </c>
      <c r="T33" s="15" t="s">
        <v>102</v>
      </c>
      <c r="U33" s="140"/>
      <c r="V33" s="48">
        <v>3896.772178461179</v>
      </c>
      <c r="W33" s="351">
        <v>1.4038293034729743</v>
      </c>
      <c r="X33" s="48">
        <v>2775.8162397813185</v>
      </c>
      <c r="Y33" s="34">
        <v>4106.6930274777233</v>
      </c>
      <c r="Z33" s="80">
        <v>1.4103104117130456</v>
      </c>
      <c r="AA33" s="137">
        <v>2911.9071896303267</v>
      </c>
      <c r="AB33" s="33">
        <v>0</v>
      </c>
      <c r="AC33" s="80">
        <v>0</v>
      </c>
      <c r="AD33" s="46">
        <v>0</v>
      </c>
      <c r="AE33" s="34">
        <v>0</v>
      </c>
      <c r="AF33" s="80">
        <v>0</v>
      </c>
      <c r="AG33" s="46">
        <v>0</v>
      </c>
      <c r="AH33" s="34">
        <v>0</v>
      </c>
      <c r="AI33" s="136">
        <v>0</v>
      </c>
      <c r="AJ33" s="47">
        <v>0</v>
      </c>
      <c r="AK33" s="45">
        <v>3701.8094778704176</v>
      </c>
      <c r="AL33" s="77">
        <v>1.483171801725728</v>
      </c>
      <c r="AM33" s="47">
        <v>2495.8736901303128</v>
      </c>
      <c r="AN33" s="31"/>
    </row>
    <row r="34" spans="1:43" ht="27.15" customHeight="1">
      <c r="A34" s="31" t="s">
        <v>74</v>
      </c>
      <c r="B34" s="15" t="s">
        <v>103</v>
      </c>
      <c r="C34" s="93"/>
      <c r="D34" s="45">
        <v>1811.141230815761</v>
      </c>
      <c r="E34" s="77">
        <v>1.5208267983932779</v>
      </c>
      <c r="F34" s="46">
        <v>1190.8925018478069</v>
      </c>
      <c r="G34" s="81">
        <v>1687.1704316060091</v>
      </c>
      <c r="H34" s="351">
        <v>1.4353999256733705</v>
      </c>
      <c r="I34" s="48">
        <v>1175.4009467532394</v>
      </c>
      <c r="J34" s="34">
        <v>1698.0439465174657</v>
      </c>
      <c r="K34" s="80">
        <v>1.3859566923111015</v>
      </c>
      <c r="L34" s="46">
        <v>1225.1782151186517</v>
      </c>
      <c r="M34" s="34">
        <v>1699.2586648202287</v>
      </c>
      <c r="N34" s="80">
        <v>1.5058552429834164</v>
      </c>
      <c r="O34" s="46">
        <v>1128.4342719779886</v>
      </c>
      <c r="P34" s="34">
        <v>1168.0562871259663</v>
      </c>
      <c r="Q34" s="136">
        <v>1.5100163902002337</v>
      </c>
      <c r="R34" s="47">
        <v>773.53881368868963</v>
      </c>
      <c r="S34" s="31" t="s">
        <v>74</v>
      </c>
      <c r="T34" s="15" t="s">
        <v>103</v>
      </c>
      <c r="U34" s="140"/>
      <c r="V34" s="48">
        <v>2131.6322002906841</v>
      </c>
      <c r="W34" s="351">
        <v>1.5011471080063137</v>
      </c>
      <c r="X34" s="48">
        <v>1420.0022029298134</v>
      </c>
      <c r="Y34" s="34">
        <v>2123.0029796177091</v>
      </c>
      <c r="Z34" s="80">
        <v>1.5323696392740871</v>
      </c>
      <c r="AA34" s="137">
        <v>1385.4379029745173</v>
      </c>
      <c r="AB34" s="33">
        <v>0</v>
      </c>
      <c r="AC34" s="80">
        <v>0</v>
      </c>
      <c r="AD34" s="46">
        <v>0</v>
      </c>
      <c r="AE34" s="34">
        <v>0</v>
      </c>
      <c r="AF34" s="80">
        <v>0</v>
      </c>
      <c r="AG34" s="46">
        <v>0</v>
      </c>
      <c r="AH34" s="34">
        <v>0</v>
      </c>
      <c r="AI34" s="136">
        <v>0</v>
      </c>
      <c r="AJ34" s="47">
        <v>0</v>
      </c>
      <c r="AK34" s="45">
        <v>2757.5502358998197</v>
      </c>
      <c r="AL34" s="77">
        <v>2.1729865177276544</v>
      </c>
      <c r="AM34" s="47">
        <v>1269.0139646073176</v>
      </c>
      <c r="AN34" s="31"/>
    </row>
    <row r="35" spans="1:43" ht="27.15" customHeight="1" thickBot="1">
      <c r="A35" s="31" t="s">
        <v>85</v>
      </c>
      <c r="B35" s="82" t="s">
        <v>104</v>
      </c>
      <c r="C35" s="96"/>
      <c r="D35" s="52">
        <v>1513.5412036620478</v>
      </c>
      <c r="E35" s="83">
        <v>1.5139846140003599</v>
      </c>
      <c r="F35" s="54">
        <v>999.7071236165732</v>
      </c>
      <c r="G35" s="84">
        <v>1400.6201450289263</v>
      </c>
      <c r="H35" s="352">
        <v>1.4126650987863814</v>
      </c>
      <c r="I35" s="84">
        <v>991.47359571082859</v>
      </c>
      <c r="J35" s="34">
        <v>1372.0620511897421</v>
      </c>
      <c r="K35" s="80">
        <v>1.3881378132336553</v>
      </c>
      <c r="L35" s="46">
        <v>988.41918872128065</v>
      </c>
      <c r="M35" s="34">
        <v>1465.8214340965346</v>
      </c>
      <c r="N35" s="80">
        <v>1.4342039672717273</v>
      </c>
      <c r="O35" s="46">
        <v>1022.0453070457984</v>
      </c>
      <c r="P35" s="34">
        <v>955.26172335244678</v>
      </c>
      <c r="Q35" s="136">
        <v>1.4973686277590135</v>
      </c>
      <c r="R35" s="47">
        <v>637.96028956617533</v>
      </c>
      <c r="S35" s="31" t="s">
        <v>85</v>
      </c>
      <c r="T35" s="82" t="s">
        <v>104</v>
      </c>
      <c r="U35" s="142"/>
      <c r="V35" s="84">
        <v>1393.642511081332</v>
      </c>
      <c r="W35" s="352">
        <v>1.5515926193175962</v>
      </c>
      <c r="X35" s="84">
        <v>898.20130215253789</v>
      </c>
      <c r="Y35" s="34">
        <v>1590.6175001734064</v>
      </c>
      <c r="Z35" s="80">
        <v>1.5989110078379691</v>
      </c>
      <c r="AA35" s="137">
        <v>994.81302735179918</v>
      </c>
      <c r="AB35" s="33">
        <v>0</v>
      </c>
      <c r="AC35" s="80">
        <v>0</v>
      </c>
      <c r="AD35" s="46">
        <v>0</v>
      </c>
      <c r="AE35" s="34">
        <v>0</v>
      </c>
      <c r="AF35" s="80">
        <v>0</v>
      </c>
      <c r="AG35" s="46">
        <v>0</v>
      </c>
      <c r="AH35" s="34">
        <v>0</v>
      </c>
      <c r="AI35" s="136">
        <v>0</v>
      </c>
      <c r="AJ35" s="47">
        <v>0</v>
      </c>
      <c r="AK35" s="52">
        <v>2611.1966335487605</v>
      </c>
      <c r="AL35" s="83">
        <v>2.4988665959293912</v>
      </c>
      <c r="AM35" s="54">
        <v>1044.9523947386199</v>
      </c>
      <c r="AN35" s="31"/>
    </row>
    <row r="36" spans="1:43" ht="29.25" customHeight="1" thickBot="1">
      <c r="A36" s="37" t="s">
        <v>87</v>
      </c>
      <c r="B36" s="72"/>
      <c r="C36" s="353"/>
      <c r="D36" s="23">
        <v>897.44358319372134</v>
      </c>
      <c r="E36" s="74">
        <v>1.4309795618522987</v>
      </c>
      <c r="F36" s="25">
        <v>627.15332008798646</v>
      </c>
      <c r="G36" s="85">
        <v>852.37763554572359</v>
      </c>
      <c r="H36" s="354">
        <v>1.3993900187627704</v>
      </c>
      <c r="I36" s="85">
        <v>609.10655651190655</v>
      </c>
      <c r="J36" s="28">
        <v>881.94888221602059</v>
      </c>
      <c r="K36" s="75">
        <v>1.3545465016149607</v>
      </c>
      <c r="L36" s="24">
        <v>651.10269833078121</v>
      </c>
      <c r="M36" s="28">
        <v>797.49945522568964</v>
      </c>
      <c r="N36" s="75">
        <v>1.3901115096640833</v>
      </c>
      <c r="O36" s="24">
        <v>573.69459189529573</v>
      </c>
      <c r="P36" s="28">
        <v>791.891471367804</v>
      </c>
      <c r="Q36" s="135">
        <v>1.5657399144323143</v>
      </c>
      <c r="R36" s="25">
        <v>505.76182165919789</v>
      </c>
      <c r="S36" s="37" t="s">
        <v>87</v>
      </c>
      <c r="T36" s="72"/>
      <c r="U36" s="355"/>
      <c r="V36" s="26">
        <v>1140.8216797748191</v>
      </c>
      <c r="W36" s="354">
        <v>1.4897882954177566</v>
      </c>
      <c r="X36" s="85">
        <v>765.76093615698437</v>
      </c>
      <c r="Y36" s="28">
        <v>1134.4028136294335</v>
      </c>
      <c r="Z36" s="75">
        <v>1.5554477374074076</v>
      </c>
      <c r="AA36" s="85">
        <v>729.30950127597066</v>
      </c>
      <c r="AB36" s="27">
        <v>0</v>
      </c>
      <c r="AC36" s="75">
        <v>0</v>
      </c>
      <c r="AD36" s="24">
        <v>0</v>
      </c>
      <c r="AE36" s="28">
        <v>0</v>
      </c>
      <c r="AF36" s="75">
        <v>0</v>
      </c>
      <c r="AG36" s="24">
        <v>0</v>
      </c>
      <c r="AH36" s="28">
        <v>0</v>
      </c>
      <c r="AI36" s="135">
        <v>0</v>
      </c>
      <c r="AJ36" s="25">
        <v>0</v>
      </c>
      <c r="AK36" s="23">
        <v>1904.9449331220571</v>
      </c>
      <c r="AL36" s="74">
        <v>2.1372003109400666</v>
      </c>
      <c r="AM36" s="25">
        <v>891.32727679800405</v>
      </c>
      <c r="AN36" s="31"/>
    </row>
    <row r="37" spans="1:43" ht="27.15" customHeight="1">
      <c r="A37" s="31"/>
      <c r="B37" s="86" t="s">
        <v>105</v>
      </c>
      <c r="C37" s="356"/>
      <c r="D37" s="45">
        <v>1052.9191949612848</v>
      </c>
      <c r="E37" s="87">
        <v>1.3300464561590435</v>
      </c>
      <c r="F37" s="88">
        <v>791.64091606389673</v>
      </c>
      <c r="G37" s="89">
        <v>969.7420410189693</v>
      </c>
      <c r="H37" s="357">
        <v>1.2861227977079115</v>
      </c>
      <c r="I37" s="89">
        <v>754.00423874548665</v>
      </c>
      <c r="J37" s="41">
        <v>982.20697238985065</v>
      </c>
      <c r="K37" s="90">
        <v>1.2547008544924674</v>
      </c>
      <c r="L37" s="91">
        <v>782.82163343800232</v>
      </c>
      <c r="M37" s="41">
        <v>928.68240325314366</v>
      </c>
      <c r="N37" s="90">
        <v>1.3113406708646207</v>
      </c>
      <c r="O37" s="91">
        <v>708.19309115214526</v>
      </c>
      <c r="P37" s="41">
        <v>836.32167857618867</v>
      </c>
      <c r="Q37" s="138">
        <v>1.4496387270402646</v>
      </c>
      <c r="R37" s="88">
        <v>576.91731255256354</v>
      </c>
      <c r="S37" s="31"/>
      <c r="T37" s="86" t="s">
        <v>105</v>
      </c>
      <c r="U37" s="358"/>
      <c r="V37" s="89">
        <v>1201.867220764369</v>
      </c>
      <c r="W37" s="357">
        <v>1.3240712141478705</v>
      </c>
      <c r="X37" s="89">
        <v>907.70587557698093</v>
      </c>
      <c r="Y37" s="41">
        <v>1185.8370619249595</v>
      </c>
      <c r="Z37" s="90">
        <v>1.345510577863702</v>
      </c>
      <c r="AA37" s="139">
        <v>881.32868030494421</v>
      </c>
      <c r="AB37" s="40">
        <v>0</v>
      </c>
      <c r="AC37" s="90">
        <v>0</v>
      </c>
      <c r="AD37" s="91">
        <v>0</v>
      </c>
      <c r="AE37" s="41">
        <v>0</v>
      </c>
      <c r="AF37" s="90">
        <v>0</v>
      </c>
      <c r="AG37" s="91">
        <v>0</v>
      </c>
      <c r="AH37" s="41">
        <v>0</v>
      </c>
      <c r="AI37" s="138">
        <v>0</v>
      </c>
      <c r="AJ37" s="88">
        <v>0</v>
      </c>
      <c r="AK37" s="45">
        <v>2525.8239247198385</v>
      </c>
      <c r="AL37" s="87">
        <v>2.1078485474140396</v>
      </c>
      <c r="AM37" s="88">
        <v>1198.2947863206684</v>
      </c>
      <c r="AN37" s="31"/>
    </row>
    <row r="38" spans="1:43" ht="27.15" customHeight="1">
      <c r="A38" s="31" t="s">
        <v>89</v>
      </c>
      <c r="B38" s="92" t="s">
        <v>106</v>
      </c>
      <c r="C38" s="93"/>
      <c r="D38" s="45">
        <v>833.39934834644816</v>
      </c>
      <c r="E38" s="77">
        <v>1.5171543396828768</v>
      </c>
      <c r="F38" s="47">
        <v>549.3174468463435</v>
      </c>
      <c r="G38" s="48">
        <v>832.12581970638723</v>
      </c>
      <c r="H38" s="351">
        <v>1.5169161686177708</v>
      </c>
      <c r="I38" s="48">
        <v>548.56414409810702</v>
      </c>
      <c r="J38" s="34">
        <v>708.50950117606624</v>
      </c>
      <c r="K38" s="80">
        <v>1.2203866970996557</v>
      </c>
      <c r="L38" s="46">
        <v>580.56147519462024</v>
      </c>
      <c r="M38" s="34">
        <v>779.53391489890612</v>
      </c>
      <c r="N38" s="80">
        <v>1.3137526885448456</v>
      </c>
      <c r="O38" s="46">
        <v>593.36427753563157</v>
      </c>
      <c r="P38" s="34">
        <v>869.51111343191712</v>
      </c>
      <c r="Q38" s="136">
        <v>1.6445088881219248</v>
      </c>
      <c r="R38" s="47">
        <v>528.73603767804696</v>
      </c>
      <c r="S38" s="31" t="s">
        <v>89</v>
      </c>
      <c r="T38" s="92" t="s">
        <v>106</v>
      </c>
      <c r="U38" s="140"/>
      <c r="V38" s="48">
        <v>802.12732886749006</v>
      </c>
      <c r="W38" s="351">
        <v>1.2863722001256019</v>
      </c>
      <c r="X38" s="48">
        <v>623.55772986167619</v>
      </c>
      <c r="Y38" s="34">
        <v>862.68867393818175</v>
      </c>
      <c r="Z38" s="80">
        <v>1.2713691908616434</v>
      </c>
      <c r="AA38" s="137">
        <v>678.55087266470002</v>
      </c>
      <c r="AB38" s="33">
        <v>0</v>
      </c>
      <c r="AC38" s="80">
        <v>0</v>
      </c>
      <c r="AD38" s="46">
        <v>0</v>
      </c>
      <c r="AE38" s="34">
        <v>0</v>
      </c>
      <c r="AF38" s="80">
        <v>0</v>
      </c>
      <c r="AG38" s="46">
        <v>0</v>
      </c>
      <c r="AH38" s="34">
        <v>0</v>
      </c>
      <c r="AI38" s="136">
        <v>0</v>
      </c>
      <c r="AJ38" s="47">
        <v>0</v>
      </c>
      <c r="AK38" s="45">
        <v>968.85535050307055</v>
      </c>
      <c r="AL38" s="77">
        <v>1.5424868679777461</v>
      </c>
      <c r="AM38" s="47">
        <v>628.11254385152301</v>
      </c>
      <c r="AN38" s="31"/>
    </row>
    <row r="39" spans="1:43" ht="27.15" customHeight="1">
      <c r="A39" s="31"/>
      <c r="B39" s="92" t="s">
        <v>107</v>
      </c>
      <c r="C39" s="93"/>
      <c r="D39" s="45">
        <v>1157.2647947798541</v>
      </c>
      <c r="E39" s="77">
        <v>1.5512292938851393</v>
      </c>
      <c r="F39" s="47">
        <v>746.03077658585244</v>
      </c>
      <c r="G39" s="48">
        <v>1098.4945889685389</v>
      </c>
      <c r="H39" s="77">
        <v>1.4803134811653094</v>
      </c>
      <c r="I39" s="48">
        <v>742.06889482881638</v>
      </c>
      <c r="J39" s="34">
        <v>1096.8863861885959</v>
      </c>
      <c r="K39" s="80">
        <v>1.4438007375959625</v>
      </c>
      <c r="L39" s="46">
        <v>759.72144744502282</v>
      </c>
      <c r="M39" s="34">
        <v>1102.08036012004</v>
      </c>
      <c r="N39" s="80">
        <v>1.4945378774552147</v>
      </c>
      <c r="O39" s="46">
        <v>737.40543932990079</v>
      </c>
      <c r="P39" s="34">
        <v>861.13337448677817</v>
      </c>
      <c r="Q39" s="136">
        <v>1.6157541129518505</v>
      </c>
      <c r="R39" s="47">
        <v>532.96065755547295</v>
      </c>
      <c r="S39" s="31"/>
      <c r="T39" s="92" t="s">
        <v>107</v>
      </c>
      <c r="U39" s="140"/>
      <c r="V39" s="48">
        <v>1251.0807010649585</v>
      </c>
      <c r="W39" s="77">
        <v>1.641230793413762</v>
      </c>
      <c r="X39" s="48">
        <v>762.28200572736591</v>
      </c>
      <c r="Y39" s="34">
        <v>1231.2073521694231</v>
      </c>
      <c r="Z39" s="80">
        <v>1.7444050380051126</v>
      </c>
      <c r="AA39" s="137">
        <v>705.80359798629217</v>
      </c>
      <c r="AB39" s="33">
        <v>0</v>
      </c>
      <c r="AC39" s="80">
        <v>0</v>
      </c>
      <c r="AD39" s="46">
        <v>0</v>
      </c>
      <c r="AE39" s="34">
        <v>0</v>
      </c>
      <c r="AF39" s="80">
        <v>0</v>
      </c>
      <c r="AG39" s="46">
        <v>0</v>
      </c>
      <c r="AH39" s="34">
        <v>0</v>
      </c>
      <c r="AI39" s="136">
        <v>0</v>
      </c>
      <c r="AJ39" s="47">
        <v>0</v>
      </c>
      <c r="AK39" s="45">
        <v>2064.6830194197555</v>
      </c>
      <c r="AL39" s="77">
        <v>2.6461769801961919</v>
      </c>
      <c r="AM39" s="47">
        <v>780.25129644453227</v>
      </c>
      <c r="AN39" s="31"/>
    </row>
    <row r="40" spans="1:43" ht="27.15" customHeight="1">
      <c r="A40" s="31" t="s">
        <v>92</v>
      </c>
      <c r="B40" s="92" t="s">
        <v>108</v>
      </c>
      <c r="C40" s="93"/>
      <c r="D40" s="45">
        <v>1025.2446444754157</v>
      </c>
      <c r="E40" s="77">
        <v>2.2574632078542085</v>
      </c>
      <c r="F40" s="47">
        <v>454.15785334102685</v>
      </c>
      <c r="G40" s="48">
        <v>996.97832535925704</v>
      </c>
      <c r="H40" s="77">
        <v>2.174757297879748</v>
      </c>
      <c r="I40" s="48">
        <v>458.43199437990086</v>
      </c>
      <c r="J40" s="34">
        <v>954.54689628451479</v>
      </c>
      <c r="K40" s="80">
        <v>2.1386469187729289</v>
      </c>
      <c r="L40" s="46">
        <v>446.33215885499982</v>
      </c>
      <c r="M40" s="34">
        <v>1044.3406045348615</v>
      </c>
      <c r="N40" s="80">
        <v>2.1754576676402109</v>
      </c>
      <c r="O40" s="46">
        <v>480.05558557601881</v>
      </c>
      <c r="P40" s="34">
        <v>1068.3275967891077</v>
      </c>
      <c r="Q40" s="136">
        <v>1.592898781844253</v>
      </c>
      <c r="R40" s="47">
        <v>670.68140735985833</v>
      </c>
      <c r="S40" s="31" t="s">
        <v>92</v>
      </c>
      <c r="T40" s="92" t="s">
        <v>108</v>
      </c>
      <c r="U40" s="140"/>
      <c r="V40" s="48">
        <v>1085.2510396296209</v>
      </c>
      <c r="W40" s="77">
        <v>2.7052723652899182</v>
      </c>
      <c r="X40" s="48">
        <v>401.16147030294184</v>
      </c>
      <c r="Y40" s="34">
        <v>1120.6984141466389</v>
      </c>
      <c r="Z40" s="80">
        <v>2.8378622581910249</v>
      </c>
      <c r="AA40" s="137">
        <v>394.90937620806869</v>
      </c>
      <c r="AB40" s="33">
        <v>0</v>
      </c>
      <c r="AC40" s="80">
        <v>0</v>
      </c>
      <c r="AD40" s="46">
        <v>0</v>
      </c>
      <c r="AE40" s="34">
        <v>0</v>
      </c>
      <c r="AF40" s="80">
        <v>0</v>
      </c>
      <c r="AG40" s="46">
        <v>0</v>
      </c>
      <c r="AH40" s="34">
        <v>0</v>
      </c>
      <c r="AI40" s="136">
        <v>0</v>
      </c>
      <c r="AJ40" s="47">
        <v>0</v>
      </c>
      <c r="AK40" s="45">
        <v>1468.3647134076675</v>
      </c>
      <c r="AL40" s="77">
        <v>3.5540115266636789</v>
      </c>
      <c r="AM40" s="47">
        <v>413.15699242711571</v>
      </c>
      <c r="AN40" s="31"/>
    </row>
    <row r="41" spans="1:43" ht="27.15" customHeight="1">
      <c r="A41" s="31"/>
      <c r="B41" s="92" t="s">
        <v>109</v>
      </c>
      <c r="C41" s="93"/>
      <c r="D41" s="45">
        <v>500.58993303710406</v>
      </c>
      <c r="E41" s="77">
        <v>1.279443692865027</v>
      </c>
      <c r="F41" s="47">
        <v>391.25593086175229</v>
      </c>
      <c r="G41" s="48">
        <v>498.58762011993525</v>
      </c>
      <c r="H41" s="77">
        <v>1.2764757928306298</v>
      </c>
      <c r="I41" s="48">
        <v>390.5970038133662</v>
      </c>
      <c r="J41" s="34">
        <v>509.82790209672982</v>
      </c>
      <c r="K41" s="80">
        <v>1.2487232559217358</v>
      </c>
      <c r="L41" s="46">
        <v>408.27933625725916</v>
      </c>
      <c r="M41" s="34">
        <v>485.57476653347521</v>
      </c>
      <c r="N41" s="80">
        <v>1.3097862961189475</v>
      </c>
      <c r="O41" s="46">
        <v>370.7282386235762</v>
      </c>
      <c r="P41" s="34">
        <v>491.61045061345141</v>
      </c>
      <c r="Q41" s="136">
        <v>1.2707457720563038</v>
      </c>
      <c r="R41" s="47">
        <v>386.86766576286453</v>
      </c>
      <c r="S41" s="31"/>
      <c r="T41" s="92" t="s">
        <v>109</v>
      </c>
      <c r="U41" s="140"/>
      <c r="V41" s="48">
        <v>532.40987722750333</v>
      </c>
      <c r="W41" s="77">
        <v>1.3278496799046642</v>
      </c>
      <c r="X41" s="48">
        <v>400.95643752817625</v>
      </c>
      <c r="Y41" s="34">
        <v>537.90164057513982</v>
      </c>
      <c r="Z41" s="80">
        <v>1.351944663438075</v>
      </c>
      <c r="AA41" s="137">
        <v>397.87252771664799</v>
      </c>
      <c r="AB41" s="33">
        <v>0</v>
      </c>
      <c r="AC41" s="80">
        <v>0</v>
      </c>
      <c r="AD41" s="46">
        <v>0</v>
      </c>
      <c r="AE41" s="34">
        <v>0</v>
      </c>
      <c r="AF41" s="80">
        <v>0</v>
      </c>
      <c r="AG41" s="46">
        <v>0</v>
      </c>
      <c r="AH41" s="34">
        <v>0</v>
      </c>
      <c r="AI41" s="136">
        <v>0</v>
      </c>
      <c r="AJ41" s="47">
        <v>0</v>
      </c>
      <c r="AK41" s="45">
        <v>604.83163918099217</v>
      </c>
      <c r="AL41" s="77">
        <v>1.4339544891533003</v>
      </c>
      <c r="AM41" s="47">
        <v>421.79277219469083</v>
      </c>
      <c r="AN41" s="31"/>
    </row>
    <row r="42" spans="1:43" ht="27.15" customHeight="1">
      <c r="A42" s="31" t="s">
        <v>47</v>
      </c>
      <c r="B42" s="92" t="s">
        <v>110</v>
      </c>
      <c r="C42" s="93"/>
      <c r="D42" s="45">
        <v>928.58604500918568</v>
      </c>
      <c r="E42" s="77">
        <v>1.4846252385735657</v>
      </c>
      <c r="F42" s="47">
        <v>625.46831407862578</v>
      </c>
      <c r="G42" s="48">
        <v>927.6002925688191</v>
      </c>
      <c r="H42" s="77">
        <v>1.4836374421872887</v>
      </c>
      <c r="I42" s="48">
        <v>625.22033091944752</v>
      </c>
      <c r="J42" s="34">
        <v>950.84177594757261</v>
      </c>
      <c r="K42" s="80">
        <v>1.4758818993033884</v>
      </c>
      <c r="L42" s="46">
        <v>644.25329451927485</v>
      </c>
      <c r="M42" s="34">
        <v>915.54140547043301</v>
      </c>
      <c r="N42" s="80">
        <v>1.5017710649364304</v>
      </c>
      <c r="O42" s="46">
        <v>609.64112763032074</v>
      </c>
      <c r="P42" s="34">
        <v>702.76253958048699</v>
      </c>
      <c r="Q42" s="136">
        <v>1.4488740657397734</v>
      </c>
      <c r="R42" s="47">
        <v>485.04045741316173</v>
      </c>
      <c r="S42" s="31" t="s">
        <v>47</v>
      </c>
      <c r="T42" s="92" t="s">
        <v>110</v>
      </c>
      <c r="U42" s="140"/>
      <c r="V42" s="48">
        <v>844.91157277933144</v>
      </c>
      <c r="W42" s="77">
        <v>1.4057797309894793</v>
      </c>
      <c r="X42" s="48">
        <v>601.02699886320579</v>
      </c>
      <c r="Y42" s="34">
        <v>790.30763007685516</v>
      </c>
      <c r="Z42" s="80">
        <v>1.3380874619844492</v>
      </c>
      <c r="AA42" s="137">
        <v>590.62479287025837</v>
      </c>
      <c r="AB42" s="33">
        <v>0</v>
      </c>
      <c r="AC42" s="80">
        <v>0</v>
      </c>
      <c r="AD42" s="46">
        <v>0</v>
      </c>
      <c r="AE42" s="34">
        <v>0</v>
      </c>
      <c r="AF42" s="80">
        <v>0</v>
      </c>
      <c r="AG42" s="46">
        <v>0</v>
      </c>
      <c r="AH42" s="34">
        <v>0</v>
      </c>
      <c r="AI42" s="136">
        <v>0</v>
      </c>
      <c r="AJ42" s="47">
        <v>0</v>
      </c>
      <c r="AK42" s="45">
        <v>1022.6284969601977</v>
      </c>
      <c r="AL42" s="77">
        <v>1.5788626864253823</v>
      </c>
      <c r="AM42" s="47">
        <v>647.69945211351819</v>
      </c>
      <c r="AN42" s="31"/>
    </row>
    <row r="43" spans="1:43" ht="27.15" customHeight="1">
      <c r="A43" s="31"/>
      <c r="B43" s="92" t="s">
        <v>111</v>
      </c>
      <c r="C43" s="93"/>
      <c r="D43" s="45">
        <v>716.96150299018234</v>
      </c>
      <c r="E43" s="77">
        <v>1.140434680596339</v>
      </c>
      <c r="F43" s="47">
        <v>628.67388653533374</v>
      </c>
      <c r="G43" s="48">
        <v>700.51920511823243</v>
      </c>
      <c r="H43" s="77">
        <v>1.1361221339726328</v>
      </c>
      <c r="I43" s="48">
        <v>616.58793907020788</v>
      </c>
      <c r="J43" s="34">
        <v>722.31240982052304</v>
      </c>
      <c r="K43" s="80">
        <v>1.1232734527444403</v>
      </c>
      <c r="L43" s="46">
        <v>643.04235807917621</v>
      </c>
      <c r="M43" s="34">
        <v>622.92324706764543</v>
      </c>
      <c r="N43" s="80">
        <v>1.1327326422792752</v>
      </c>
      <c r="O43" s="46">
        <v>549.92963371674762</v>
      </c>
      <c r="P43" s="34">
        <v>637.08061968513948</v>
      </c>
      <c r="Q43" s="136">
        <v>1.1966815401111435</v>
      </c>
      <c r="R43" s="47">
        <v>532.37273103249322</v>
      </c>
      <c r="S43" s="31"/>
      <c r="T43" s="92" t="s">
        <v>111</v>
      </c>
      <c r="U43" s="140"/>
      <c r="V43" s="48">
        <v>1271.2591527778952</v>
      </c>
      <c r="W43" s="77">
        <v>1.2431880896209795</v>
      </c>
      <c r="X43" s="48">
        <v>1022.5799003314726</v>
      </c>
      <c r="Y43" s="34">
        <v>1243.4010256556226</v>
      </c>
      <c r="Z43" s="80">
        <v>1.2418750869735726</v>
      </c>
      <c r="AA43" s="137">
        <v>1001.2287376549025</v>
      </c>
      <c r="AB43" s="33">
        <v>0</v>
      </c>
      <c r="AC43" s="80">
        <v>0</v>
      </c>
      <c r="AD43" s="46">
        <v>0</v>
      </c>
      <c r="AE43" s="34">
        <v>0</v>
      </c>
      <c r="AF43" s="80">
        <v>0</v>
      </c>
      <c r="AG43" s="46">
        <v>0</v>
      </c>
      <c r="AH43" s="34">
        <v>0</v>
      </c>
      <c r="AI43" s="136">
        <v>0</v>
      </c>
      <c r="AJ43" s="47">
        <v>0</v>
      </c>
      <c r="AK43" s="45">
        <v>1120.0970261454079</v>
      </c>
      <c r="AL43" s="77">
        <v>1.2461705547921829</v>
      </c>
      <c r="AM43" s="47">
        <v>898.83124090682782</v>
      </c>
      <c r="AN43" s="31"/>
    </row>
    <row r="44" spans="1:43" ht="27.15" customHeight="1">
      <c r="A44" s="31" t="s">
        <v>99</v>
      </c>
      <c r="B44" s="92" t="s">
        <v>112</v>
      </c>
      <c r="C44" s="93"/>
      <c r="D44" s="45">
        <v>660.7245876774457</v>
      </c>
      <c r="E44" s="77">
        <v>1.4352184341101275</v>
      </c>
      <c r="F44" s="47">
        <v>460.36517645978535</v>
      </c>
      <c r="G44" s="48">
        <v>657.68694741412469</v>
      </c>
      <c r="H44" s="77">
        <v>1.4282714278212014</v>
      </c>
      <c r="I44" s="48">
        <v>460.47756372009241</v>
      </c>
      <c r="J44" s="34">
        <v>654.95082463097651</v>
      </c>
      <c r="K44" s="80">
        <v>1.3161088301053903</v>
      </c>
      <c r="L44" s="46">
        <v>497.64184362970195</v>
      </c>
      <c r="M44" s="34">
        <v>599.72196963194904</v>
      </c>
      <c r="N44" s="80">
        <v>1.3483556659304452</v>
      </c>
      <c r="O44" s="46">
        <v>444.7802495924584</v>
      </c>
      <c r="P44" s="34">
        <v>767.42616731798557</v>
      </c>
      <c r="Q44" s="136">
        <v>1.7858182288670796</v>
      </c>
      <c r="R44" s="47">
        <v>429.73363969122414</v>
      </c>
      <c r="S44" s="31" t="s">
        <v>99</v>
      </c>
      <c r="T44" s="92" t="s">
        <v>112</v>
      </c>
      <c r="U44" s="140"/>
      <c r="V44" s="48">
        <v>708.77437988685654</v>
      </c>
      <c r="W44" s="77">
        <v>1.5627553097407245</v>
      </c>
      <c r="X44" s="48">
        <v>453.54149524818996</v>
      </c>
      <c r="Y44" s="34">
        <v>698.78456164926422</v>
      </c>
      <c r="Z44" s="80">
        <v>1.622111990710448</v>
      </c>
      <c r="AA44" s="137">
        <v>430.78687886599772</v>
      </c>
      <c r="AB44" s="33">
        <v>0</v>
      </c>
      <c r="AC44" s="80">
        <v>0</v>
      </c>
      <c r="AD44" s="46">
        <v>0</v>
      </c>
      <c r="AE44" s="34">
        <v>0</v>
      </c>
      <c r="AF44" s="80">
        <v>0</v>
      </c>
      <c r="AG44" s="46">
        <v>0</v>
      </c>
      <c r="AH44" s="34">
        <v>0</v>
      </c>
      <c r="AI44" s="136">
        <v>0</v>
      </c>
      <c r="AJ44" s="47">
        <v>0</v>
      </c>
      <c r="AK44" s="45">
        <v>839.02290280357181</v>
      </c>
      <c r="AL44" s="77">
        <v>1.8429821615805813</v>
      </c>
      <c r="AM44" s="47">
        <v>455.25286152743212</v>
      </c>
      <c r="AN44" s="31"/>
    </row>
    <row r="45" spans="1:43" ht="27.15" customHeight="1" thickBot="1">
      <c r="A45" s="94"/>
      <c r="B45" s="95" t="s">
        <v>113</v>
      </c>
      <c r="C45" s="96"/>
      <c r="D45" s="52">
        <v>1089.8067315870087</v>
      </c>
      <c r="E45" s="83">
        <v>1.4162017691020383</v>
      </c>
      <c r="F45" s="54">
        <v>769.52787050818006</v>
      </c>
      <c r="G45" s="55">
        <v>1021.8853650043487</v>
      </c>
      <c r="H45" s="83">
        <v>1.3615133834015607</v>
      </c>
      <c r="I45" s="55">
        <v>750.5510981106213</v>
      </c>
      <c r="J45" s="57">
        <v>1022.505073756073</v>
      </c>
      <c r="K45" s="97">
        <v>1.3498808510121247</v>
      </c>
      <c r="L45" s="53">
        <v>757.47801962625874</v>
      </c>
      <c r="M45" s="57">
        <v>998.2309454206021</v>
      </c>
      <c r="N45" s="97">
        <v>1.382151210855459</v>
      </c>
      <c r="O45" s="53">
        <v>722.22991057741365</v>
      </c>
      <c r="P45" s="57">
        <v>924.01811505024796</v>
      </c>
      <c r="Q45" s="141">
        <v>1.4340170062972526</v>
      </c>
      <c r="R45" s="54">
        <v>644.35645532275612</v>
      </c>
      <c r="S45" s="94"/>
      <c r="T45" s="95" t="s">
        <v>113</v>
      </c>
      <c r="U45" s="142"/>
      <c r="V45" s="55">
        <v>1263.4875236063747</v>
      </c>
      <c r="W45" s="83">
        <v>1.3244596008314879</v>
      </c>
      <c r="X45" s="55">
        <v>953.96456246242974</v>
      </c>
      <c r="Y45" s="57">
        <v>1231.1290188927965</v>
      </c>
      <c r="Z45" s="97">
        <v>1.3653899050429807</v>
      </c>
      <c r="AA45" s="143">
        <v>901.66846433073795</v>
      </c>
      <c r="AB45" s="56">
        <v>0</v>
      </c>
      <c r="AC45" s="97">
        <v>0</v>
      </c>
      <c r="AD45" s="53">
        <v>0</v>
      </c>
      <c r="AE45" s="57">
        <v>0</v>
      </c>
      <c r="AF45" s="97">
        <v>0</v>
      </c>
      <c r="AG45" s="53">
        <v>0</v>
      </c>
      <c r="AH45" s="57">
        <v>0</v>
      </c>
      <c r="AI45" s="141">
        <v>0</v>
      </c>
      <c r="AJ45" s="54">
        <v>0</v>
      </c>
      <c r="AK45" s="52">
        <v>1814.8320923830809</v>
      </c>
      <c r="AL45" s="83">
        <v>1.9999719222774606</v>
      </c>
      <c r="AM45" s="54">
        <v>907.42878545837164</v>
      </c>
      <c r="AN45" s="31"/>
    </row>
    <row r="46" spans="1:43" s="98" customFormat="1" ht="14.4">
      <c r="B46" s="313"/>
      <c r="T46" s="313"/>
      <c r="AO46" s="359"/>
      <c r="AP46" s="359"/>
      <c r="AQ46" s="359"/>
    </row>
    <row r="47" spans="1:43" s="98" customFormat="1" ht="14.4">
      <c r="B47" s="99"/>
      <c r="T47" s="99"/>
      <c r="AO47" s="359"/>
      <c r="AP47" s="359"/>
      <c r="AQ47" s="359"/>
    </row>
    <row r="48" spans="1:43" s="98" customFormat="1" ht="14.4">
      <c r="B48" s="100"/>
      <c r="T48" s="100"/>
      <c r="AO48" s="359"/>
      <c r="AP48" s="359"/>
      <c r="AQ48" s="359"/>
    </row>
    <row r="49" spans="2:43" s="98" customFormat="1" ht="14.4">
      <c r="B49" s="99"/>
      <c r="T49" s="99"/>
      <c r="AO49" s="359"/>
      <c r="AP49" s="359"/>
      <c r="AQ49" s="359"/>
    </row>
    <row r="50" spans="2:43" s="98" customFormat="1" ht="14.4">
      <c r="B50" s="99"/>
      <c r="E50" s="359"/>
      <c r="T50" s="99"/>
      <c r="AL50" s="359"/>
      <c r="AO50" s="359"/>
      <c r="AP50" s="359"/>
      <c r="AQ50" s="359"/>
    </row>
    <row r="51" spans="2:43" s="98" customFormat="1" ht="14.4">
      <c r="B51" s="313"/>
      <c r="E51" s="359"/>
      <c r="T51" s="313"/>
      <c r="AL51" s="359"/>
      <c r="AO51" s="359"/>
      <c r="AP51" s="359"/>
      <c r="AQ51" s="359"/>
    </row>
    <row r="52" spans="2:43" s="98" customFormat="1" ht="14.4">
      <c r="B52" s="313"/>
      <c r="E52" s="359"/>
      <c r="T52" s="313"/>
      <c r="AL52" s="359"/>
      <c r="AO52" s="359"/>
      <c r="AP52" s="359"/>
      <c r="AQ52" s="359"/>
    </row>
    <row r="53" spans="2:43" ht="21">
      <c r="B53" s="99"/>
      <c r="C53" s="101"/>
      <c r="T53" s="99"/>
      <c r="U53" s="101"/>
    </row>
  </sheetData>
  <customSheetViews>
    <customSheetView guid="{6F28069D-A7F4-41D2-AA1B-4487F97E36F1}" scale="75" showPageBreaks="1" printArea="1" showRuler="0" topLeftCell="Q1">
      <selection activeCell="P4" sqref="P4:R4"/>
      <pageMargins left="0.47244094488188981" right="0.55118110236220474" top="0.55118110236220474" bottom="0.27559055118110237" header="0.51181102362204722" footer="0.27559055118110237"/>
      <printOptions horizontalCentered="1"/>
      <pageSetup paperSize="8" scale="70" orientation="landscape" r:id="rId1"/>
      <headerFooter alignWithMargins="0"/>
    </customSheetView>
  </customSheetViews>
  <mergeCells count="10">
    <mergeCell ref="V1:AM1"/>
    <mergeCell ref="V24:AM24"/>
    <mergeCell ref="D26:F27"/>
    <mergeCell ref="D3:F4"/>
    <mergeCell ref="D1:R1"/>
    <mergeCell ref="D24:R24"/>
    <mergeCell ref="V4:X4"/>
    <mergeCell ref="Y4:AA4"/>
    <mergeCell ref="V27:X27"/>
    <mergeCell ref="Y27:AA27"/>
  </mergeCells>
  <phoneticPr fontId="2"/>
  <printOptions horizontalCentered="1"/>
  <pageMargins left="0.47244094488188981" right="0.55118110236220474" top="0.59055118110236227" bottom="0.27559055118110237" header="0.51181102362204722" footer="0.27559055118110237"/>
  <pageSetup paperSize="8" scale="70" orientation="landscape" r:id="rId2"/>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112">
    <pageSetUpPr fitToPage="1"/>
  </sheetPr>
  <dimension ref="A1:M123"/>
  <sheetViews>
    <sheetView zoomScale="80" zoomScaleNormal="80" workbookViewId="0">
      <pane xSplit="2" ySplit="9" topLeftCell="C10" activePane="bottomRight" state="frozen"/>
      <selection sqref="A1:R1"/>
      <selection pane="topRight" sqref="A1:R1"/>
      <selection pane="bottomLeft" sqref="A1:R1"/>
      <selection pane="bottomRight"/>
    </sheetView>
  </sheetViews>
  <sheetFormatPr defaultColWidth="9" defaultRowHeight="12"/>
  <cols>
    <col min="1" max="1" width="19.88671875" style="263" customWidth="1"/>
    <col min="2" max="2" width="17.21875" style="298" bestFit="1" customWidth="1"/>
    <col min="3" max="3" width="13.44140625" style="299" customWidth="1"/>
    <col min="4" max="4" width="19.33203125" style="299" customWidth="1"/>
    <col min="5" max="5" width="13.44140625" style="299" customWidth="1"/>
    <col min="6" max="6" width="13.33203125" style="299" customWidth="1"/>
    <col min="7" max="7" width="19.44140625" style="299" customWidth="1"/>
    <col min="8" max="8" width="19.33203125" style="299" customWidth="1"/>
    <col min="9" max="10" width="13.33203125" style="299" customWidth="1"/>
    <col min="11" max="12" width="19.33203125" style="299" customWidth="1"/>
    <col min="13" max="16384" width="9" style="299"/>
  </cols>
  <sheetData>
    <row r="1" spans="1:13" ht="16.2">
      <c r="A1" s="282"/>
    </row>
    <row r="2" spans="1:13" ht="19.2">
      <c r="A2" s="282" t="s">
        <v>298</v>
      </c>
      <c r="B2" s="955" t="s">
        <v>374</v>
      </c>
      <c r="C2" s="955"/>
      <c r="D2" s="955"/>
      <c r="E2" s="955"/>
      <c r="F2" s="955"/>
      <c r="G2" s="955"/>
      <c r="H2" s="955"/>
      <c r="I2" s="955"/>
      <c r="J2" s="955"/>
      <c r="K2" s="955"/>
      <c r="L2" s="955"/>
      <c r="M2" s="300"/>
    </row>
    <row r="3" spans="1:13" s="303" customFormat="1" ht="13.2">
      <c r="A3" s="301"/>
      <c r="B3" s="302"/>
      <c r="L3" s="189" t="s">
        <v>719</v>
      </c>
    </row>
    <row r="4" spans="1:13" s="626" customFormat="1">
      <c r="A4" s="964" t="s">
        <v>117</v>
      </c>
      <c r="B4" s="965"/>
      <c r="C4" s="968" t="s">
        <v>537</v>
      </c>
      <c r="D4" s="969"/>
      <c r="E4" s="968" t="s">
        <v>212</v>
      </c>
      <c r="F4" s="786"/>
      <c r="G4" s="786"/>
      <c r="H4" s="787"/>
      <c r="I4" s="958" t="s">
        <v>255</v>
      </c>
      <c r="J4" s="959"/>
      <c r="K4" s="959"/>
      <c r="L4" s="959"/>
    </row>
    <row r="5" spans="1:13" s="626" customFormat="1">
      <c r="A5" s="966"/>
      <c r="B5" s="967"/>
      <c r="C5" s="627" t="s">
        <v>538</v>
      </c>
      <c r="D5" s="627" t="s">
        <v>539</v>
      </c>
      <c r="E5" s="627" t="s">
        <v>538</v>
      </c>
      <c r="F5" s="627" t="s">
        <v>561</v>
      </c>
      <c r="G5" s="627" t="s">
        <v>562</v>
      </c>
      <c r="H5" s="627" t="s">
        <v>539</v>
      </c>
      <c r="I5" s="627" t="s">
        <v>538</v>
      </c>
      <c r="J5" s="627" t="s">
        <v>227</v>
      </c>
      <c r="K5" s="627" t="s">
        <v>568</v>
      </c>
      <c r="L5" s="627" t="s">
        <v>539</v>
      </c>
    </row>
    <row r="6" spans="1:13" s="307" customFormat="1" ht="13.5" customHeight="1">
      <c r="A6" s="304"/>
      <c r="B6" s="305"/>
      <c r="C6" s="306" t="s">
        <v>540</v>
      </c>
      <c r="D6" s="306" t="s">
        <v>631</v>
      </c>
      <c r="E6" s="306" t="s">
        <v>540</v>
      </c>
      <c r="F6" s="306" t="s">
        <v>563</v>
      </c>
      <c r="G6" s="306" t="s">
        <v>564</v>
      </c>
      <c r="H6" s="306" t="s">
        <v>631</v>
      </c>
      <c r="I6" s="306" t="s">
        <v>540</v>
      </c>
      <c r="J6" s="306" t="s">
        <v>228</v>
      </c>
      <c r="K6" s="306" t="s">
        <v>631</v>
      </c>
      <c r="L6" s="306" t="s">
        <v>631</v>
      </c>
    </row>
    <row r="7" spans="1:13" s="635" customFormat="1" ht="17.25" customHeight="1">
      <c r="A7" s="956" t="s">
        <v>720</v>
      </c>
      <c r="B7" s="957" t="s">
        <v>728</v>
      </c>
      <c r="C7" s="634">
        <v>5271762</v>
      </c>
      <c r="D7" s="634">
        <v>2522847715076</v>
      </c>
      <c r="E7" s="634">
        <v>5271762</v>
      </c>
      <c r="F7" s="634">
        <v>46683420</v>
      </c>
      <c r="G7" s="634">
        <v>317479665579</v>
      </c>
      <c r="H7" s="634">
        <v>2486279783025</v>
      </c>
      <c r="I7" s="634">
        <v>4529972</v>
      </c>
      <c r="J7" s="634">
        <v>97193166</v>
      </c>
      <c r="K7" s="634">
        <v>65299206378</v>
      </c>
      <c r="L7" s="634">
        <v>36567932051</v>
      </c>
    </row>
    <row r="8" spans="1:13" s="635" customFormat="1" ht="17.25" customHeight="1">
      <c r="A8" s="956" t="s">
        <v>721</v>
      </c>
      <c r="B8" s="957" t="s">
        <v>729</v>
      </c>
      <c r="C8" s="756">
        <v>5785271</v>
      </c>
      <c r="D8" s="756">
        <v>2677008389332</v>
      </c>
      <c r="E8" s="756">
        <v>5785271</v>
      </c>
      <c r="F8" s="756">
        <v>48332704</v>
      </c>
      <c r="G8" s="756">
        <v>340292556764</v>
      </c>
      <c r="H8" s="756">
        <v>2646831588178.5</v>
      </c>
      <c r="I8" s="756">
        <v>4888779</v>
      </c>
      <c r="J8" s="756">
        <v>97749017</v>
      </c>
      <c r="K8" s="756">
        <v>65686999779</v>
      </c>
      <c r="L8" s="756">
        <v>30176801153.5</v>
      </c>
    </row>
    <row r="9" spans="1:13" s="635" customFormat="1" ht="17.25" customHeight="1">
      <c r="A9" s="977" t="s">
        <v>722</v>
      </c>
      <c r="B9" s="978" t="s">
        <v>730</v>
      </c>
      <c r="C9" s="753">
        <v>5856322</v>
      </c>
      <c r="D9" s="753">
        <v>2729062517238.5</v>
      </c>
      <c r="E9" s="753">
        <v>5856322</v>
      </c>
      <c r="F9" s="753">
        <v>48448650</v>
      </c>
      <c r="G9" s="753">
        <v>348894271648</v>
      </c>
      <c r="H9" s="753">
        <v>2699154978267.5</v>
      </c>
      <c r="I9" s="753">
        <v>4885815</v>
      </c>
      <c r="J9" s="753">
        <v>96905084</v>
      </c>
      <c r="K9" s="753">
        <v>65156429292</v>
      </c>
      <c r="L9" s="753">
        <v>29907538971</v>
      </c>
    </row>
    <row r="10" spans="1:13" s="636" customFormat="1" ht="19.5" customHeight="1">
      <c r="A10" s="605"/>
      <c r="B10" s="204" t="s">
        <v>544</v>
      </c>
      <c r="C10" s="755">
        <v>4403469</v>
      </c>
      <c r="D10" s="755">
        <v>2271005364038</v>
      </c>
      <c r="E10" s="755">
        <v>4403469</v>
      </c>
      <c r="F10" s="755">
        <v>34816824</v>
      </c>
      <c r="G10" s="755">
        <v>257515377338</v>
      </c>
      <c r="H10" s="755">
        <v>2254188659489</v>
      </c>
      <c r="I10" s="755">
        <v>4119331</v>
      </c>
      <c r="J10" s="755">
        <v>75504790</v>
      </c>
      <c r="K10" s="755">
        <v>50672749894</v>
      </c>
      <c r="L10" s="755">
        <v>16816704549</v>
      </c>
    </row>
    <row r="11" spans="1:13" s="638" customFormat="1" ht="19.5" customHeight="1">
      <c r="A11" s="628"/>
      <c r="B11" s="587" t="s">
        <v>435</v>
      </c>
      <c r="C11" s="637">
        <v>1995843</v>
      </c>
      <c r="D11" s="637">
        <v>1041447343189</v>
      </c>
      <c r="E11" s="637">
        <v>1995843</v>
      </c>
      <c r="F11" s="637">
        <v>15863137</v>
      </c>
      <c r="G11" s="637">
        <v>118569397597</v>
      </c>
      <c r="H11" s="637">
        <v>1033643704522</v>
      </c>
      <c r="I11" s="637">
        <v>1912697</v>
      </c>
      <c r="J11" s="637">
        <v>35022361</v>
      </c>
      <c r="K11" s="637">
        <v>23589622188</v>
      </c>
      <c r="L11" s="637">
        <v>7803638667</v>
      </c>
    </row>
    <row r="12" spans="1:13" s="638" customFormat="1" ht="19.5" customHeight="1">
      <c r="A12" s="729"/>
      <c r="B12" s="716" t="s">
        <v>436</v>
      </c>
      <c r="C12" s="637">
        <v>1024450</v>
      </c>
      <c r="D12" s="637">
        <v>483048788311</v>
      </c>
      <c r="E12" s="637">
        <v>1024450</v>
      </c>
      <c r="F12" s="637">
        <v>7956991</v>
      </c>
      <c r="G12" s="637">
        <v>56174648642</v>
      </c>
      <c r="H12" s="637">
        <v>479122459178</v>
      </c>
      <c r="I12" s="637">
        <v>971020</v>
      </c>
      <c r="J12" s="637">
        <v>17502988</v>
      </c>
      <c r="K12" s="637">
        <v>11682202709</v>
      </c>
      <c r="L12" s="637">
        <v>3926329133</v>
      </c>
    </row>
    <row r="13" spans="1:13" s="638" customFormat="1" ht="19.5" customHeight="1">
      <c r="A13" s="628" t="s">
        <v>543</v>
      </c>
      <c r="B13" s="205" t="s">
        <v>437</v>
      </c>
      <c r="C13" s="637">
        <v>704724</v>
      </c>
      <c r="D13" s="637">
        <v>319822719251</v>
      </c>
      <c r="E13" s="637">
        <v>704724</v>
      </c>
      <c r="F13" s="637">
        <v>4643001</v>
      </c>
      <c r="G13" s="637">
        <v>35947445091</v>
      </c>
      <c r="H13" s="637">
        <v>318075320971</v>
      </c>
      <c r="I13" s="637">
        <v>580078</v>
      </c>
      <c r="J13" s="637">
        <v>8366612</v>
      </c>
      <c r="K13" s="637">
        <v>5457579880</v>
      </c>
      <c r="L13" s="637">
        <v>1747398280</v>
      </c>
    </row>
    <row r="14" spans="1:13" s="638" customFormat="1" ht="19.5" customHeight="1">
      <c r="A14" s="729"/>
      <c r="B14" s="716" t="s">
        <v>438</v>
      </c>
      <c r="C14" s="637">
        <v>271113</v>
      </c>
      <c r="D14" s="637">
        <v>167384577046</v>
      </c>
      <c r="E14" s="637">
        <v>271113</v>
      </c>
      <c r="F14" s="637">
        <v>2395082</v>
      </c>
      <c r="G14" s="637">
        <v>18573424888</v>
      </c>
      <c r="H14" s="637">
        <v>166157226548</v>
      </c>
      <c r="I14" s="637">
        <v>262123</v>
      </c>
      <c r="J14" s="637">
        <v>5392602</v>
      </c>
      <c r="K14" s="637">
        <v>3668983168</v>
      </c>
      <c r="L14" s="637">
        <v>1227350498</v>
      </c>
    </row>
    <row r="15" spans="1:13" s="638" customFormat="1" ht="19.5" customHeight="1">
      <c r="A15" s="588"/>
      <c r="B15" s="716" t="s">
        <v>439</v>
      </c>
      <c r="C15" s="637">
        <v>114209</v>
      </c>
      <c r="D15" s="637">
        <v>72028419865</v>
      </c>
      <c r="E15" s="637">
        <v>114209</v>
      </c>
      <c r="F15" s="637">
        <v>1150186</v>
      </c>
      <c r="G15" s="637">
        <v>7961905039</v>
      </c>
      <c r="H15" s="637">
        <v>71406789275</v>
      </c>
      <c r="I15" s="637">
        <v>110216</v>
      </c>
      <c r="J15" s="637">
        <v>2712204</v>
      </c>
      <c r="K15" s="637">
        <v>1841344850</v>
      </c>
      <c r="L15" s="637">
        <v>621630590</v>
      </c>
    </row>
    <row r="16" spans="1:13" s="638" customFormat="1" ht="19.5" customHeight="1">
      <c r="A16" s="588"/>
      <c r="B16" s="205" t="s">
        <v>252</v>
      </c>
      <c r="C16" s="637">
        <v>70603</v>
      </c>
      <c r="D16" s="637">
        <v>41365717813</v>
      </c>
      <c r="E16" s="637">
        <v>70603</v>
      </c>
      <c r="F16" s="637">
        <v>623382</v>
      </c>
      <c r="G16" s="637">
        <v>4774307409</v>
      </c>
      <c r="H16" s="637">
        <v>41048020538</v>
      </c>
      <c r="I16" s="637">
        <v>68194</v>
      </c>
      <c r="J16" s="637">
        <v>1407288</v>
      </c>
      <c r="K16" s="637">
        <v>958693675</v>
      </c>
      <c r="L16" s="637">
        <v>317697275</v>
      </c>
    </row>
    <row r="17" spans="1:12" s="638" customFormat="1" ht="19.5" customHeight="1">
      <c r="A17" s="588"/>
      <c r="B17" s="642" t="s">
        <v>422</v>
      </c>
      <c r="C17" s="639">
        <v>222527</v>
      </c>
      <c r="D17" s="639">
        <v>145907798563</v>
      </c>
      <c r="E17" s="639">
        <v>222527</v>
      </c>
      <c r="F17" s="639">
        <v>2185045</v>
      </c>
      <c r="G17" s="639">
        <v>15514248672</v>
      </c>
      <c r="H17" s="639">
        <v>144735138457</v>
      </c>
      <c r="I17" s="639">
        <v>215003</v>
      </c>
      <c r="J17" s="639">
        <v>5100735</v>
      </c>
      <c r="K17" s="639">
        <v>3474323424</v>
      </c>
      <c r="L17" s="639">
        <v>1172660106</v>
      </c>
    </row>
    <row r="18" spans="1:12" s="640" customFormat="1" ht="19.5" customHeight="1">
      <c r="A18" s="605"/>
      <c r="B18" s="204" t="s">
        <v>544</v>
      </c>
      <c r="C18" s="755">
        <v>2457136</v>
      </c>
      <c r="D18" s="755">
        <v>1312039129826</v>
      </c>
      <c r="E18" s="755">
        <v>2457136</v>
      </c>
      <c r="F18" s="755">
        <v>20127394</v>
      </c>
      <c r="G18" s="755">
        <v>146865594561</v>
      </c>
      <c r="H18" s="755">
        <v>1302103953494</v>
      </c>
      <c r="I18" s="755">
        <v>2307395</v>
      </c>
      <c r="J18" s="755">
        <v>44160309</v>
      </c>
      <c r="K18" s="755">
        <v>29724716596</v>
      </c>
      <c r="L18" s="755">
        <v>9935176332</v>
      </c>
    </row>
    <row r="19" spans="1:12" s="640" customFormat="1" ht="19.5" customHeight="1">
      <c r="A19" s="588"/>
      <c r="B19" s="587" t="s">
        <v>435</v>
      </c>
      <c r="C19" s="637">
        <v>1094641</v>
      </c>
      <c r="D19" s="637">
        <v>586541044883</v>
      </c>
      <c r="E19" s="637">
        <v>1094641</v>
      </c>
      <c r="F19" s="637">
        <v>8930382</v>
      </c>
      <c r="G19" s="637">
        <v>65849457593</v>
      </c>
      <c r="H19" s="637">
        <v>582089426679</v>
      </c>
      <c r="I19" s="637">
        <v>1049301</v>
      </c>
      <c r="J19" s="637">
        <v>19826737</v>
      </c>
      <c r="K19" s="637">
        <v>13376921252</v>
      </c>
      <c r="L19" s="637">
        <v>4451618204</v>
      </c>
    </row>
    <row r="20" spans="1:12" s="640" customFormat="1" ht="19.5" customHeight="1">
      <c r="A20" s="730"/>
      <c r="B20" s="716" t="s">
        <v>436</v>
      </c>
      <c r="C20" s="637">
        <v>522837</v>
      </c>
      <c r="D20" s="637">
        <v>253917882937</v>
      </c>
      <c r="E20" s="637">
        <v>522837</v>
      </c>
      <c r="F20" s="637">
        <v>4192469</v>
      </c>
      <c r="G20" s="637">
        <v>29026589770</v>
      </c>
      <c r="H20" s="637">
        <v>251802999987</v>
      </c>
      <c r="I20" s="637">
        <v>495388</v>
      </c>
      <c r="J20" s="637">
        <v>9296989</v>
      </c>
      <c r="K20" s="637">
        <v>6221118516</v>
      </c>
      <c r="L20" s="637">
        <v>2114882950</v>
      </c>
    </row>
    <row r="21" spans="1:12" s="640" customFormat="1" ht="19.5" customHeight="1">
      <c r="A21" s="588" t="s">
        <v>458</v>
      </c>
      <c r="B21" s="205" t="s">
        <v>437</v>
      </c>
      <c r="C21" s="637">
        <v>333134</v>
      </c>
      <c r="D21" s="637">
        <v>151193627052</v>
      </c>
      <c r="E21" s="637">
        <v>333134</v>
      </c>
      <c r="F21" s="637">
        <v>2209047</v>
      </c>
      <c r="G21" s="637">
        <v>16974273664</v>
      </c>
      <c r="H21" s="637">
        <v>150360101674</v>
      </c>
      <c r="I21" s="637">
        <v>273199</v>
      </c>
      <c r="J21" s="637">
        <v>3976945</v>
      </c>
      <c r="K21" s="637">
        <v>2595302368</v>
      </c>
      <c r="L21" s="637">
        <v>833525378</v>
      </c>
    </row>
    <row r="22" spans="1:12" s="640" customFormat="1" ht="19.5" customHeight="1">
      <c r="A22" s="588"/>
      <c r="B22" s="716" t="s">
        <v>438</v>
      </c>
      <c r="C22" s="637">
        <v>201465</v>
      </c>
      <c r="D22" s="637">
        <v>125507795311</v>
      </c>
      <c r="E22" s="637">
        <v>201465</v>
      </c>
      <c r="F22" s="637">
        <v>1806967</v>
      </c>
      <c r="G22" s="637">
        <v>13850601294</v>
      </c>
      <c r="H22" s="637">
        <v>124576515986</v>
      </c>
      <c r="I22" s="637">
        <v>194919</v>
      </c>
      <c r="J22" s="637">
        <v>4084308</v>
      </c>
      <c r="K22" s="637">
        <v>2780556695</v>
      </c>
      <c r="L22" s="637">
        <v>931279325</v>
      </c>
    </row>
    <row r="23" spans="1:12" s="640" customFormat="1" ht="19.5" customHeight="1">
      <c r="A23" s="588"/>
      <c r="B23" s="716" t="s">
        <v>439</v>
      </c>
      <c r="C23" s="637">
        <v>82844</v>
      </c>
      <c r="D23" s="637">
        <v>52710722624</v>
      </c>
      <c r="E23" s="637">
        <v>82844</v>
      </c>
      <c r="F23" s="637">
        <v>846422</v>
      </c>
      <c r="G23" s="637">
        <v>5788256625</v>
      </c>
      <c r="H23" s="637">
        <v>52249908216</v>
      </c>
      <c r="I23" s="637">
        <v>79959</v>
      </c>
      <c r="J23" s="637">
        <v>2000677</v>
      </c>
      <c r="K23" s="637">
        <v>1360007268</v>
      </c>
      <c r="L23" s="637">
        <v>460814408</v>
      </c>
    </row>
    <row r="24" spans="1:12" s="640" customFormat="1" ht="19.5" customHeight="1">
      <c r="A24" s="588"/>
      <c r="B24" s="205" t="s">
        <v>252</v>
      </c>
      <c r="C24" s="637">
        <v>49626</v>
      </c>
      <c r="D24" s="637">
        <v>29131306181</v>
      </c>
      <c r="E24" s="637">
        <v>49626</v>
      </c>
      <c r="F24" s="637">
        <v>443863</v>
      </c>
      <c r="G24" s="637">
        <v>3357947213</v>
      </c>
      <c r="H24" s="637">
        <v>28904707412</v>
      </c>
      <c r="I24" s="637">
        <v>47880</v>
      </c>
      <c r="J24" s="637">
        <v>1004596</v>
      </c>
      <c r="K24" s="637">
        <v>685237719</v>
      </c>
      <c r="L24" s="637">
        <v>226598769</v>
      </c>
    </row>
    <row r="25" spans="1:12" s="640" customFormat="1" ht="19.5" customHeight="1">
      <c r="A25" s="622"/>
      <c r="B25" s="642" t="s">
        <v>422</v>
      </c>
      <c r="C25" s="639">
        <v>172589</v>
      </c>
      <c r="D25" s="639">
        <v>113036750838</v>
      </c>
      <c r="E25" s="639">
        <v>172589</v>
      </c>
      <c r="F25" s="639">
        <v>1698244</v>
      </c>
      <c r="G25" s="639">
        <v>12018468402</v>
      </c>
      <c r="H25" s="639">
        <v>112120293540</v>
      </c>
      <c r="I25" s="639">
        <v>166749</v>
      </c>
      <c r="J25" s="639">
        <v>3970057</v>
      </c>
      <c r="K25" s="639">
        <v>2705572778</v>
      </c>
      <c r="L25" s="639">
        <v>916457298</v>
      </c>
    </row>
    <row r="26" spans="1:12" s="640" customFormat="1" ht="19.5" customHeight="1">
      <c r="A26" s="588"/>
      <c r="B26" s="204" t="s">
        <v>544</v>
      </c>
      <c r="C26" s="755">
        <v>8942</v>
      </c>
      <c r="D26" s="755">
        <v>4796384077</v>
      </c>
      <c r="E26" s="755">
        <v>8942</v>
      </c>
      <c r="F26" s="755">
        <v>77412</v>
      </c>
      <c r="G26" s="755">
        <v>529985952</v>
      </c>
      <c r="H26" s="755">
        <v>4743654579</v>
      </c>
      <c r="I26" s="755">
        <v>8412</v>
      </c>
      <c r="J26" s="755">
        <v>175327</v>
      </c>
      <c r="K26" s="755">
        <v>118395268</v>
      </c>
      <c r="L26" s="755">
        <v>52729498</v>
      </c>
    </row>
    <row r="27" spans="1:12" s="640" customFormat="1" ht="19.5" customHeight="1">
      <c r="A27" s="588"/>
      <c r="B27" s="587" t="s">
        <v>435</v>
      </c>
      <c r="C27" s="637">
        <v>2871</v>
      </c>
      <c r="D27" s="637">
        <v>1589426006</v>
      </c>
      <c r="E27" s="637">
        <v>2871</v>
      </c>
      <c r="F27" s="637">
        <v>24724</v>
      </c>
      <c r="G27" s="637">
        <v>171755245</v>
      </c>
      <c r="H27" s="637">
        <v>1568054113</v>
      </c>
      <c r="I27" s="637">
        <v>2748</v>
      </c>
      <c r="J27" s="637">
        <v>56413</v>
      </c>
      <c r="K27" s="637">
        <v>38184143</v>
      </c>
      <c r="L27" s="637">
        <v>21371893</v>
      </c>
    </row>
    <row r="28" spans="1:12" s="640" customFormat="1" ht="19.5" customHeight="1">
      <c r="A28" s="730"/>
      <c r="B28" s="716" t="s">
        <v>436</v>
      </c>
      <c r="C28" s="637">
        <v>2474</v>
      </c>
      <c r="D28" s="637">
        <v>1168782969</v>
      </c>
      <c r="E28" s="637">
        <v>2474</v>
      </c>
      <c r="F28" s="637">
        <v>20910</v>
      </c>
      <c r="G28" s="637">
        <v>135794090</v>
      </c>
      <c r="H28" s="637">
        <v>1158016936</v>
      </c>
      <c r="I28" s="637">
        <v>2388</v>
      </c>
      <c r="J28" s="637">
        <v>48416</v>
      </c>
      <c r="K28" s="637">
        <v>32400743</v>
      </c>
      <c r="L28" s="637">
        <v>10766033</v>
      </c>
    </row>
    <row r="29" spans="1:12" s="640" customFormat="1" ht="19.5" customHeight="1">
      <c r="A29" s="588" t="s">
        <v>545</v>
      </c>
      <c r="B29" s="205" t="s">
        <v>437</v>
      </c>
      <c r="C29" s="637">
        <v>1148</v>
      </c>
      <c r="D29" s="637">
        <v>484459023</v>
      </c>
      <c r="E29" s="637">
        <v>1148</v>
      </c>
      <c r="F29" s="637">
        <v>7260</v>
      </c>
      <c r="G29" s="637">
        <v>54701921</v>
      </c>
      <c r="H29" s="637">
        <v>481804934</v>
      </c>
      <c r="I29" s="637">
        <v>910</v>
      </c>
      <c r="J29" s="637">
        <v>12446</v>
      </c>
      <c r="K29" s="637">
        <v>8144849</v>
      </c>
      <c r="L29" s="637">
        <v>2654089</v>
      </c>
    </row>
    <row r="30" spans="1:12" s="640" customFormat="1" ht="19.5" customHeight="1">
      <c r="A30" s="588"/>
      <c r="B30" s="716" t="s">
        <v>438</v>
      </c>
      <c r="C30" s="637">
        <v>1056</v>
      </c>
      <c r="D30" s="637">
        <v>658194768</v>
      </c>
      <c r="E30" s="637">
        <v>1056</v>
      </c>
      <c r="F30" s="637">
        <v>10278</v>
      </c>
      <c r="G30" s="637">
        <v>70986840</v>
      </c>
      <c r="H30" s="637">
        <v>649841685</v>
      </c>
      <c r="I30" s="637">
        <v>1021</v>
      </c>
      <c r="J30" s="637">
        <v>24238</v>
      </c>
      <c r="K30" s="637">
        <v>16507263</v>
      </c>
      <c r="L30" s="637">
        <v>8353083</v>
      </c>
    </row>
    <row r="31" spans="1:12" s="640" customFormat="1" ht="19.5" customHeight="1">
      <c r="A31" s="588"/>
      <c r="B31" s="716" t="s">
        <v>439</v>
      </c>
      <c r="C31" s="637">
        <v>405</v>
      </c>
      <c r="D31" s="637">
        <v>255807889</v>
      </c>
      <c r="E31" s="637">
        <v>405</v>
      </c>
      <c r="F31" s="637">
        <v>4231</v>
      </c>
      <c r="G31" s="637">
        <v>28457822</v>
      </c>
      <c r="H31" s="637">
        <v>253584237</v>
      </c>
      <c r="I31" s="637">
        <v>388</v>
      </c>
      <c r="J31" s="637">
        <v>9782</v>
      </c>
      <c r="K31" s="637">
        <v>6698132</v>
      </c>
      <c r="L31" s="637">
        <v>2223652</v>
      </c>
    </row>
    <row r="32" spans="1:12" s="640" customFormat="1" ht="19.5" customHeight="1">
      <c r="A32" s="588"/>
      <c r="B32" s="205" t="s">
        <v>252</v>
      </c>
      <c r="C32" s="637">
        <v>346</v>
      </c>
      <c r="D32" s="637">
        <v>190673664</v>
      </c>
      <c r="E32" s="637">
        <v>346</v>
      </c>
      <c r="F32" s="637">
        <v>3337</v>
      </c>
      <c r="G32" s="637">
        <v>21243855</v>
      </c>
      <c r="H32" s="637">
        <v>188212860</v>
      </c>
      <c r="I32" s="637">
        <v>339</v>
      </c>
      <c r="J32" s="637">
        <v>8107</v>
      </c>
      <c r="K32" s="637">
        <v>5516054</v>
      </c>
      <c r="L32" s="637">
        <v>2460804</v>
      </c>
    </row>
    <row r="33" spans="1:12" s="640" customFormat="1" ht="19.5" customHeight="1">
      <c r="A33" s="588"/>
      <c r="B33" s="642" t="s">
        <v>422</v>
      </c>
      <c r="C33" s="639">
        <v>642</v>
      </c>
      <c r="D33" s="639">
        <v>449039758</v>
      </c>
      <c r="E33" s="639">
        <v>642</v>
      </c>
      <c r="F33" s="639">
        <v>6672</v>
      </c>
      <c r="G33" s="639">
        <v>47046179</v>
      </c>
      <c r="H33" s="639">
        <v>444139814</v>
      </c>
      <c r="I33" s="639">
        <v>618</v>
      </c>
      <c r="J33" s="639">
        <v>15925</v>
      </c>
      <c r="K33" s="639">
        <v>10944084</v>
      </c>
      <c r="L33" s="639">
        <v>4899944</v>
      </c>
    </row>
    <row r="34" spans="1:12" s="640" customFormat="1" ht="19.5" customHeight="1">
      <c r="A34" s="605"/>
      <c r="B34" s="204" t="s">
        <v>544</v>
      </c>
      <c r="C34" s="755">
        <v>452923</v>
      </c>
      <c r="D34" s="755">
        <v>213481522853</v>
      </c>
      <c r="E34" s="755">
        <v>452923</v>
      </c>
      <c r="F34" s="755">
        <v>3363790</v>
      </c>
      <c r="G34" s="755">
        <v>24775871691</v>
      </c>
      <c r="H34" s="755">
        <v>211929363690</v>
      </c>
      <c r="I34" s="755">
        <v>418723</v>
      </c>
      <c r="J34" s="755">
        <v>7137624</v>
      </c>
      <c r="K34" s="755">
        <v>4759010383</v>
      </c>
      <c r="L34" s="755">
        <v>1552159163</v>
      </c>
    </row>
    <row r="35" spans="1:12" s="640" customFormat="1" ht="19.5" customHeight="1">
      <c r="A35" s="588"/>
      <c r="B35" s="587" t="s">
        <v>435</v>
      </c>
      <c r="C35" s="637">
        <v>208718</v>
      </c>
      <c r="D35" s="637">
        <v>102079463055</v>
      </c>
      <c r="E35" s="637">
        <v>208718</v>
      </c>
      <c r="F35" s="637">
        <v>1606789</v>
      </c>
      <c r="G35" s="637">
        <v>11923339299</v>
      </c>
      <c r="H35" s="637">
        <v>101301989498</v>
      </c>
      <c r="I35" s="637">
        <v>200537</v>
      </c>
      <c r="J35" s="637">
        <v>3557504</v>
      </c>
      <c r="K35" s="637">
        <v>2387506557</v>
      </c>
      <c r="L35" s="637">
        <v>777473557</v>
      </c>
    </row>
    <row r="36" spans="1:12" s="640" customFormat="1" ht="19.5" customHeight="1">
      <c r="A36" s="730"/>
      <c r="B36" s="716" t="s">
        <v>436</v>
      </c>
      <c r="C36" s="637">
        <v>118415</v>
      </c>
      <c r="D36" s="637">
        <v>52607943389</v>
      </c>
      <c r="E36" s="637">
        <v>118415</v>
      </c>
      <c r="F36" s="637">
        <v>883385</v>
      </c>
      <c r="G36" s="637">
        <v>6245160401</v>
      </c>
      <c r="H36" s="637">
        <v>52183686954</v>
      </c>
      <c r="I36" s="637">
        <v>112423</v>
      </c>
      <c r="J36" s="637">
        <v>1934994</v>
      </c>
      <c r="K36" s="637">
        <v>1286556665</v>
      </c>
      <c r="L36" s="637">
        <v>424256435</v>
      </c>
    </row>
    <row r="37" spans="1:12" s="640" customFormat="1" ht="19.5" customHeight="1">
      <c r="A37" s="588" t="s">
        <v>475</v>
      </c>
      <c r="B37" s="205" t="s">
        <v>437</v>
      </c>
      <c r="C37" s="637">
        <v>106477</v>
      </c>
      <c r="D37" s="637">
        <v>46922546668</v>
      </c>
      <c r="E37" s="637">
        <v>106477</v>
      </c>
      <c r="F37" s="637">
        <v>691877</v>
      </c>
      <c r="G37" s="637">
        <v>5284289193</v>
      </c>
      <c r="H37" s="637">
        <v>46667109883</v>
      </c>
      <c r="I37" s="637">
        <v>87128</v>
      </c>
      <c r="J37" s="637">
        <v>1223494</v>
      </c>
      <c r="K37" s="637">
        <v>798743465</v>
      </c>
      <c r="L37" s="637">
        <v>255436785</v>
      </c>
    </row>
    <row r="38" spans="1:12" s="640" customFormat="1" ht="19.5" customHeight="1">
      <c r="A38" s="588"/>
      <c r="B38" s="716" t="s">
        <v>438</v>
      </c>
      <c r="C38" s="637">
        <v>5947</v>
      </c>
      <c r="D38" s="637">
        <v>3469451369</v>
      </c>
      <c r="E38" s="637">
        <v>5947</v>
      </c>
      <c r="F38" s="637">
        <v>48511</v>
      </c>
      <c r="G38" s="637">
        <v>400227403</v>
      </c>
      <c r="H38" s="637">
        <v>3445712519</v>
      </c>
      <c r="I38" s="637">
        <v>5738</v>
      </c>
      <c r="J38" s="637">
        <v>106240</v>
      </c>
      <c r="K38" s="637">
        <v>72066780</v>
      </c>
      <c r="L38" s="637">
        <v>23738850</v>
      </c>
    </row>
    <row r="39" spans="1:12" s="640" customFormat="1" ht="19.5" customHeight="1">
      <c r="A39" s="588"/>
      <c r="B39" s="716" t="s">
        <v>439</v>
      </c>
      <c r="C39" s="637">
        <v>4682</v>
      </c>
      <c r="D39" s="637">
        <v>2916876430</v>
      </c>
      <c r="E39" s="637">
        <v>4682</v>
      </c>
      <c r="F39" s="637">
        <v>47489</v>
      </c>
      <c r="G39" s="637">
        <v>329140608</v>
      </c>
      <c r="H39" s="637">
        <v>2890974343</v>
      </c>
      <c r="I39" s="637">
        <v>4514</v>
      </c>
      <c r="J39" s="637">
        <v>113333</v>
      </c>
      <c r="K39" s="637">
        <v>76788687</v>
      </c>
      <c r="L39" s="637">
        <v>25902087</v>
      </c>
    </row>
    <row r="40" spans="1:12" s="640" customFormat="1" ht="19.5" customHeight="1">
      <c r="A40" s="588"/>
      <c r="B40" s="205" t="s">
        <v>252</v>
      </c>
      <c r="C40" s="637">
        <v>1702</v>
      </c>
      <c r="D40" s="637">
        <v>993636676</v>
      </c>
      <c r="E40" s="637">
        <v>1702</v>
      </c>
      <c r="F40" s="637">
        <v>14159</v>
      </c>
      <c r="G40" s="637">
        <v>115604882</v>
      </c>
      <c r="H40" s="637">
        <v>986344653</v>
      </c>
      <c r="I40" s="637">
        <v>1649</v>
      </c>
      <c r="J40" s="637">
        <v>32500</v>
      </c>
      <c r="K40" s="637">
        <v>22083883</v>
      </c>
      <c r="L40" s="637">
        <v>7292023</v>
      </c>
    </row>
    <row r="41" spans="1:12" s="640" customFormat="1" ht="19.5" customHeight="1">
      <c r="A41" s="622"/>
      <c r="B41" s="642" t="s">
        <v>422</v>
      </c>
      <c r="C41" s="639">
        <v>6982</v>
      </c>
      <c r="D41" s="639">
        <v>4491605266</v>
      </c>
      <c r="E41" s="639">
        <v>6982</v>
      </c>
      <c r="F41" s="639">
        <v>71580</v>
      </c>
      <c r="G41" s="639">
        <v>478109905</v>
      </c>
      <c r="H41" s="639">
        <v>4453545840</v>
      </c>
      <c r="I41" s="639">
        <v>6734</v>
      </c>
      <c r="J41" s="639">
        <v>169559</v>
      </c>
      <c r="K41" s="639">
        <v>115264346</v>
      </c>
      <c r="L41" s="639">
        <v>38059426</v>
      </c>
    </row>
    <row r="42" spans="1:12" s="640" customFormat="1" ht="19.5" customHeight="1">
      <c r="A42" s="588"/>
      <c r="B42" s="204" t="s">
        <v>544</v>
      </c>
      <c r="C42" s="755">
        <v>1484468</v>
      </c>
      <c r="D42" s="755">
        <v>740688327282</v>
      </c>
      <c r="E42" s="755">
        <v>1484468</v>
      </c>
      <c r="F42" s="755">
        <v>11248228</v>
      </c>
      <c r="G42" s="755">
        <v>85343925134</v>
      </c>
      <c r="H42" s="755">
        <v>735411687726</v>
      </c>
      <c r="I42" s="755">
        <v>1384801</v>
      </c>
      <c r="J42" s="755">
        <v>24031530</v>
      </c>
      <c r="K42" s="755">
        <v>16070627647</v>
      </c>
      <c r="L42" s="755">
        <v>5276639556</v>
      </c>
    </row>
    <row r="43" spans="1:12" s="640" customFormat="1" ht="19.5" customHeight="1">
      <c r="A43" s="588"/>
      <c r="B43" s="587" t="s">
        <v>435</v>
      </c>
      <c r="C43" s="637">
        <v>689613</v>
      </c>
      <c r="D43" s="637">
        <v>351237409245</v>
      </c>
      <c r="E43" s="637">
        <v>689613</v>
      </c>
      <c r="F43" s="637">
        <v>5301242</v>
      </c>
      <c r="G43" s="637">
        <v>40624845460</v>
      </c>
      <c r="H43" s="637">
        <v>348684234232</v>
      </c>
      <c r="I43" s="637">
        <v>660111</v>
      </c>
      <c r="J43" s="637">
        <v>11581707</v>
      </c>
      <c r="K43" s="637">
        <v>7787010236</v>
      </c>
      <c r="L43" s="637">
        <v>2553175013</v>
      </c>
    </row>
    <row r="44" spans="1:12" s="640" customFormat="1" ht="19.5" customHeight="1">
      <c r="A44" s="730"/>
      <c r="B44" s="716" t="s">
        <v>436</v>
      </c>
      <c r="C44" s="637">
        <v>380724</v>
      </c>
      <c r="D44" s="637">
        <v>175354179016</v>
      </c>
      <c r="E44" s="637">
        <v>380724</v>
      </c>
      <c r="F44" s="637">
        <v>2860227</v>
      </c>
      <c r="G44" s="637">
        <v>20767104381</v>
      </c>
      <c r="H44" s="637">
        <v>173977755301</v>
      </c>
      <c r="I44" s="637">
        <v>360821</v>
      </c>
      <c r="J44" s="637">
        <v>6222589</v>
      </c>
      <c r="K44" s="637">
        <v>4142126785</v>
      </c>
      <c r="L44" s="637">
        <v>1376423715</v>
      </c>
    </row>
    <row r="45" spans="1:12" s="640" customFormat="1" ht="19.5" customHeight="1">
      <c r="A45" s="588" t="s">
        <v>476</v>
      </c>
      <c r="B45" s="205" t="s">
        <v>437</v>
      </c>
      <c r="C45" s="637">
        <v>263965</v>
      </c>
      <c r="D45" s="637">
        <v>121222086508</v>
      </c>
      <c r="E45" s="637">
        <v>263965</v>
      </c>
      <c r="F45" s="637">
        <v>1734817</v>
      </c>
      <c r="G45" s="637">
        <v>13634180313</v>
      </c>
      <c r="H45" s="637">
        <v>120566304480</v>
      </c>
      <c r="I45" s="637">
        <v>218841</v>
      </c>
      <c r="J45" s="637">
        <v>3153727</v>
      </c>
      <c r="K45" s="637">
        <v>2055389198</v>
      </c>
      <c r="L45" s="637">
        <v>655782028</v>
      </c>
    </row>
    <row r="46" spans="1:12" s="640" customFormat="1" ht="19.5" customHeight="1">
      <c r="A46" s="588"/>
      <c r="B46" s="716" t="s">
        <v>438</v>
      </c>
      <c r="C46" s="637">
        <v>62645</v>
      </c>
      <c r="D46" s="637">
        <v>37749135598</v>
      </c>
      <c r="E46" s="637">
        <v>62645</v>
      </c>
      <c r="F46" s="637">
        <v>529326</v>
      </c>
      <c r="G46" s="637">
        <v>4251609351</v>
      </c>
      <c r="H46" s="637">
        <v>37485156358</v>
      </c>
      <c r="I46" s="637">
        <v>60445</v>
      </c>
      <c r="J46" s="637">
        <v>1177816</v>
      </c>
      <c r="K46" s="637">
        <v>799852430</v>
      </c>
      <c r="L46" s="637">
        <v>263979240</v>
      </c>
    </row>
    <row r="47" spans="1:12" s="640" customFormat="1" ht="19.5" customHeight="1">
      <c r="A47" s="588"/>
      <c r="B47" s="716" t="s">
        <v>439</v>
      </c>
      <c r="C47" s="637">
        <v>26278</v>
      </c>
      <c r="D47" s="637">
        <v>16145012922</v>
      </c>
      <c r="E47" s="637">
        <v>26278</v>
      </c>
      <c r="F47" s="637">
        <v>252044</v>
      </c>
      <c r="G47" s="637">
        <v>1816049984</v>
      </c>
      <c r="H47" s="637">
        <v>16012322479</v>
      </c>
      <c r="I47" s="637">
        <v>25355</v>
      </c>
      <c r="J47" s="637">
        <v>588412</v>
      </c>
      <c r="K47" s="637">
        <v>397850763</v>
      </c>
      <c r="L47" s="637">
        <v>132690443</v>
      </c>
    </row>
    <row r="48" spans="1:12" s="640" customFormat="1" ht="19.5" customHeight="1">
      <c r="A48" s="588"/>
      <c r="B48" s="205" t="s">
        <v>252</v>
      </c>
      <c r="C48" s="637">
        <v>18929</v>
      </c>
      <c r="D48" s="637">
        <v>11050101292</v>
      </c>
      <c r="E48" s="637">
        <v>18929</v>
      </c>
      <c r="F48" s="637">
        <v>162023</v>
      </c>
      <c r="G48" s="637">
        <v>1279511459</v>
      </c>
      <c r="H48" s="637">
        <v>10968755613</v>
      </c>
      <c r="I48" s="637">
        <v>18326</v>
      </c>
      <c r="J48" s="637">
        <v>362085</v>
      </c>
      <c r="K48" s="637">
        <v>245856019</v>
      </c>
      <c r="L48" s="637">
        <v>81345679</v>
      </c>
    </row>
    <row r="49" spans="1:13" s="640" customFormat="1" ht="19.5" customHeight="1">
      <c r="A49" s="622"/>
      <c r="B49" s="642" t="s">
        <v>422</v>
      </c>
      <c r="C49" s="639">
        <v>42314</v>
      </c>
      <c r="D49" s="639">
        <v>27930402701</v>
      </c>
      <c r="E49" s="639">
        <v>42314</v>
      </c>
      <c r="F49" s="639">
        <v>408549</v>
      </c>
      <c r="G49" s="639">
        <v>2970624186</v>
      </c>
      <c r="H49" s="639">
        <v>27717159263</v>
      </c>
      <c r="I49" s="639">
        <v>40902</v>
      </c>
      <c r="J49" s="639">
        <v>945194</v>
      </c>
      <c r="K49" s="639">
        <v>642542216</v>
      </c>
      <c r="L49" s="639">
        <v>213243438</v>
      </c>
    </row>
    <row r="50" spans="1:13" s="640" customFormat="1">
      <c r="A50" s="263" t="s">
        <v>663</v>
      </c>
      <c r="B50" s="641"/>
    </row>
    <row r="51" spans="1:13" s="640" customFormat="1">
      <c r="A51" s="263" t="s">
        <v>243</v>
      </c>
      <c r="B51" s="641"/>
    </row>
    <row r="52" spans="1:13" s="640" customFormat="1">
      <c r="A52" s="263" t="s">
        <v>257</v>
      </c>
      <c r="B52" s="641"/>
    </row>
    <row r="53" spans="1:13" s="640" customFormat="1">
      <c r="A53" s="263"/>
      <c r="B53" s="641"/>
    </row>
    <row r="54" spans="1:13" s="640" customFormat="1" ht="23.25" customHeight="1">
      <c r="A54" s="721"/>
      <c r="B54" s="717"/>
      <c r="C54" s="722"/>
      <c r="D54" s="722"/>
      <c r="E54" s="263"/>
      <c r="F54" s="263"/>
      <c r="G54" s="263"/>
      <c r="H54" s="263"/>
      <c r="I54" s="263"/>
      <c r="J54" s="263"/>
      <c r="K54" s="263"/>
      <c r="L54" s="263"/>
    </row>
    <row r="55" spans="1:13" ht="19.2">
      <c r="A55" s="282" t="s">
        <v>298</v>
      </c>
      <c r="B55" s="955" t="s">
        <v>375</v>
      </c>
      <c r="C55" s="955"/>
      <c r="D55" s="955"/>
      <c r="E55" s="955"/>
      <c r="F55" s="955"/>
      <c r="G55" s="955"/>
      <c r="H55" s="955"/>
      <c r="I55" s="955"/>
      <c r="J55" s="955"/>
      <c r="K55" s="955"/>
      <c r="L55" s="955"/>
      <c r="M55" s="300"/>
    </row>
    <row r="56" spans="1:13" s="303" customFormat="1" ht="13.2">
      <c r="A56" s="301"/>
      <c r="B56" s="302"/>
      <c r="L56" s="189" t="s">
        <v>719</v>
      </c>
    </row>
    <row r="57" spans="1:13" s="626" customFormat="1">
      <c r="A57" s="964" t="s">
        <v>117</v>
      </c>
      <c r="B57" s="965"/>
      <c r="C57" s="968" t="s">
        <v>537</v>
      </c>
      <c r="D57" s="969"/>
      <c r="E57" s="968" t="s">
        <v>212</v>
      </c>
      <c r="F57" s="786"/>
      <c r="G57" s="786"/>
      <c r="H57" s="787"/>
      <c r="I57" s="958" t="s">
        <v>255</v>
      </c>
      <c r="J57" s="959"/>
      <c r="K57" s="959"/>
      <c r="L57" s="959"/>
    </row>
    <row r="58" spans="1:13" s="626" customFormat="1">
      <c r="A58" s="966"/>
      <c r="B58" s="967"/>
      <c r="C58" s="627" t="s">
        <v>538</v>
      </c>
      <c r="D58" s="627" t="s">
        <v>539</v>
      </c>
      <c r="E58" s="627" t="s">
        <v>538</v>
      </c>
      <c r="F58" s="627" t="s">
        <v>561</v>
      </c>
      <c r="G58" s="627" t="s">
        <v>562</v>
      </c>
      <c r="H58" s="627" t="s">
        <v>539</v>
      </c>
      <c r="I58" s="627" t="s">
        <v>538</v>
      </c>
      <c r="J58" s="627" t="s">
        <v>227</v>
      </c>
      <c r="K58" s="627" t="s">
        <v>568</v>
      </c>
      <c r="L58" s="627" t="s">
        <v>539</v>
      </c>
    </row>
    <row r="59" spans="1:13" s="307" customFormat="1" ht="10.8">
      <c r="A59" s="304"/>
      <c r="B59" s="305"/>
      <c r="C59" s="306" t="s">
        <v>540</v>
      </c>
      <c r="D59" s="306" t="s">
        <v>631</v>
      </c>
      <c r="E59" s="306" t="s">
        <v>540</v>
      </c>
      <c r="F59" s="306" t="s">
        <v>563</v>
      </c>
      <c r="G59" s="306" t="s">
        <v>564</v>
      </c>
      <c r="H59" s="306" t="s">
        <v>631</v>
      </c>
      <c r="I59" s="306" t="s">
        <v>540</v>
      </c>
      <c r="J59" s="306" t="s">
        <v>228</v>
      </c>
      <c r="K59" s="306" t="s">
        <v>631</v>
      </c>
      <c r="L59" s="306" t="s">
        <v>631</v>
      </c>
    </row>
    <row r="60" spans="1:13" s="640" customFormat="1" ht="21" hidden="1" customHeight="1">
      <c r="A60" s="588"/>
      <c r="B60" s="209" t="s">
        <v>544</v>
      </c>
      <c r="C60" s="637">
        <v>0</v>
      </c>
      <c r="D60" s="637">
        <v>0</v>
      </c>
      <c r="E60" s="637">
        <v>0</v>
      </c>
      <c r="F60" s="637">
        <v>0</v>
      </c>
      <c r="G60" s="637">
        <v>0</v>
      </c>
      <c r="H60" s="637">
        <v>0</v>
      </c>
      <c r="I60" s="637">
        <v>0</v>
      </c>
      <c r="J60" s="637">
        <v>0</v>
      </c>
      <c r="K60" s="637">
        <v>0</v>
      </c>
      <c r="L60" s="637">
        <v>0</v>
      </c>
    </row>
    <row r="61" spans="1:13" s="640" customFormat="1" ht="21" hidden="1" customHeight="1">
      <c r="A61" s="588" t="s">
        <v>478</v>
      </c>
      <c r="B61" s="209" t="s">
        <v>253</v>
      </c>
      <c r="C61" s="637">
        <v>0</v>
      </c>
      <c r="D61" s="637">
        <v>0</v>
      </c>
      <c r="E61" s="637">
        <v>0</v>
      </c>
      <c r="F61" s="637">
        <v>0</v>
      </c>
      <c r="G61" s="637">
        <v>0</v>
      </c>
      <c r="H61" s="637">
        <v>0</v>
      </c>
      <c r="I61" s="637">
        <v>0</v>
      </c>
      <c r="J61" s="637">
        <v>0</v>
      </c>
      <c r="K61" s="637">
        <v>0</v>
      </c>
      <c r="L61" s="637">
        <v>0</v>
      </c>
    </row>
    <row r="62" spans="1:13" s="640" customFormat="1" ht="21" hidden="1" customHeight="1">
      <c r="A62" s="590"/>
      <c r="B62" s="209" t="s">
        <v>125</v>
      </c>
      <c r="C62" s="637">
        <v>0</v>
      </c>
      <c r="D62" s="637">
        <v>0</v>
      </c>
      <c r="E62" s="637">
        <v>0</v>
      </c>
      <c r="F62" s="637">
        <v>0</v>
      </c>
      <c r="G62" s="637">
        <v>0</v>
      </c>
      <c r="H62" s="637">
        <v>0</v>
      </c>
      <c r="I62" s="637">
        <v>0</v>
      </c>
      <c r="J62" s="637">
        <v>0</v>
      </c>
      <c r="K62" s="637">
        <v>0</v>
      </c>
      <c r="L62" s="637">
        <v>0</v>
      </c>
    </row>
    <row r="63" spans="1:13" s="640" customFormat="1" ht="21" customHeight="1">
      <c r="A63" s="962" t="s">
        <v>50</v>
      </c>
      <c r="B63" s="963"/>
      <c r="C63" s="639">
        <v>6136</v>
      </c>
      <c r="D63" s="639">
        <v>2977584473</v>
      </c>
      <c r="E63" s="639">
        <v>6136</v>
      </c>
      <c r="F63" s="639">
        <v>46922</v>
      </c>
      <c r="G63" s="639">
        <v>342789397</v>
      </c>
      <c r="H63" s="639">
        <v>2955043824</v>
      </c>
      <c r="I63" s="639">
        <v>5851</v>
      </c>
      <c r="J63" s="639">
        <v>105692</v>
      </c>
      <c r="K63" s="639">
        <v>70551949</v>
      </c>
      <c r="L63" s="639">
        <v>22540649</v>
      </c>
    </row>
    <row r="64" spans="1:13" s="640" customFormat="1" ht="21" customHeight="1">
      <c r="A64" s="960" t="s">
        <v>48</v>
      </c>
      <c r="B64" s="961"/>
      <c r="C64" s="639">
        <v>592305</v>
      </c>
      <c r="D64" s="639">
        <v>390725780179</v>
      </c>
      <c r="E64" s="639">
        <v>592305</v>
      </c>
      <c r="F64" s="639">
        <v>6810213</v>
      </c>
      <c r="G64" s="639">
        <v>38447865002</v>
      </c>
      <c r="H64" s="639">
        <v>379555851757</v>
      </c>
      <c r="I64" s="639">
        <v>562391</v>
      </c>
      <c r="J64" s="639">
        <v>16432401</v>
      </c>
      <c r="K64" s="639">
        <v>11211814007</v>
      </c>
      <c r="L64" s="639">
        <v>11169928422</v>
      </c>
    </row>
    <row r="65" spans="1:12" s="640" customFormat="1" ht="21" customHeight="1">
      <c r="A65" s="960" t="s">
        <v>49</v>
      </c>
      <c r="B65" s="961"/>
      <c r="C65" s="639">
        <v>0</v>
      </c>
      <c r="D65" s="639">
        <v>0</v>
      </c>
      <c r="E65" s="639">
        <v>0</v>
      </c>
      <c r="F65" s="639">
        <v>0</v>
      </c>
      <c r="G65" s="639">
        <v>0</v>
      </c>
      <c r="H65" s="639">
        <v>0</v>
      </c>
      <c r="I65" s="639">
        <v>0</v>
      </c>
      <c r="J65" s="639">
        <v>0</v>
      </c>
      <c r="K65" s="639">
        <v>0</v>
      </c>
      <c r="L65" s="639">
        <v>0</v>
      </c>
    </row>
    <row r="66" spans="1:12" s="640" customFormat="1" ht="21" customHeight="1">
      <c r="A66" s="981" t="s">
        <v>242</v>
      </c>
      <c r="B66" s="630" t="s">
        <v>231</v>
      </c>
      <c r="C66" s="639">
        <v>27517</v>
      </c>
      <c r="D66" s="639">
        <v>7841208534</v>
      </c>
      <c r="E66" s="639">
        <v>27517</v>
      </c>
      <c r="F66" s="639">
        <v>241459</v>
      </c>
      <c r="G66" s="639">
        <v>1528283064</v>
      </c>
      <c r="H66" s="639">
        <v>7723712350</v>
      </c>
      <c r="I66" s="639">
        <v>4946</v>
      </c>
      <c r="J66" s="639">
        <v>165728</v>
      </c>
      <c r="K66" s="639">
        <v>117745931</v>
      </c>
      <c r="L66" s="639">
        <v>117496184</v>
      </c>
    </row>
    <row r="67" spans="1:12" s="640" customFormat="1" ht="21" customHeight="1">
      <c r="A67" s="982"/>
      <c r="B67" s="625" t="s">
        <v>547</v>
      </c>
      <c r="C67" s="639">
        <v>10954</v>
      </c>
      <c r="D67" s="639">
        <v>1062871640</v>
      </c>
      <c r="E67" s="639">
        <v>10954</v>
      </c>
      <c r="F67" s="639">
        <v>106753</v>
      </c>
      <c r="G67" s="639">
        <v>1726818673</v>
      </c>
      <c r="H67" s="639">
        <v>1060429340</v>
      </c>
      <c r="I67" s="639">
        <v>188</v>
      </c>
      <c r="J67" s="639">
        <v>3873</v>
      </c>
      <c r="K67" s="639">
        <v>2525220</v>
      </c>
      <c r="L67" s="639">
        <v>2442300</v>
      </c>
    </row>
    <row r="68" spans="1:12" s="640" customFormat="1" ht="21" customHeight="1">
      <c r="A68" s="982"/>
      <c r="B68" s="625" t="s">
        <v>232</v>
      </c>
      <c r="C68" s="639">
        <v>11</v>
      </c>
      <c r="D68" s="639">
        <v>90812</v>
      </c>
      <c r="E68" s="639">
        <v>11</v>
      </c>
      <c r="F68" s="639">
        <v>23</v>
      </c>
      <c r="G68" s="639">
        <v>21678</v>
      </c>
      <c r="H68" s="639">
        <v>90812</v>
      </c>
      <c r="I68" s="639">
        <v>0</v>
      </c>
      <c r="J68" s="639">
        <v>0</v>
      </c>
      <c r="K68" s="639">
        <v>0</v>
      </c>
      <c r="L68" s="639">
        <v>0</v>
      </c>
    </row>
    <row r="69" spans="1:12" s="640" customFormat="1" ht="21" customHeight="1">
      <c r="A69" s="983"/>
      <c r="B69" s="633" t="s">
        <v>251</v>
      </c>
      <c r="C69" s="639">
        <v>5</v>
      </c>
      <c r="D69" s="639">
        <v>505366</v>
      </c>
      <c r="E69" s="639">
        <v>5</v>
      </c>
      <c r="F69" s="639">
        <v>151</v>
      </c>
      <c r="G69" s="639">
        <v>613963</v>
      </c>
      <c r="H69" s="639">
        <v>423946</v>
      </c>
      <c r="I69" s="639">
        <v>2</v>
      </c>
      <c r="J69" s="639">
        <v>177</v>
      </c>
      <c r="K69" s="639">
        <v>116280</v>
      </c>
      <c r="L69" s="639">
        <v>81420</v>
      </c>
    </row>
    <row r="70" spans="1:12" s="640" customFormat="1" ht="21" customHeight="1">
      <c r="A70" s="984" t="s">
        <v>209</v>
      </c>
      <c r="B70" s="629" t="s">
        <v>210</v>
      </c>
      <c r="C70" s="639">
        <v>0</v>
      </c>
      <c r="D70" s="639">
        <v>0</v>
      </c>
      <c r="E70" s="639">
        <v>0</v>
      </c>
      <c r="F70" s="639">
        <v>0</v>
      </c>
      <c r="G70" s="639">
        <v>0</v>
      </c>
      <c r="H70" s="639">
        <v>0</v>
      </c>
      <c r="I70" s="639">
        <v>0</v>
      </c>
      <c r="J70" s="639">
        <v>0</v>
      </c>
      <c r="K70" s="639">
        <v>0</v>
      </c>
      <c r="L70" s="639">
        <v>0</v>
      </c>
    </row>
    <row r="71" spans="1:12" s="640" customFormat="1" ht="21" customHeight="1">
      <c r="A71" s="985"/>
      <c r="B71" s="645" t="s">
        <v>151</v>
      </c>
      <c r="C71" s="639">
        <v>429</v>
      </c>
      <c r="D71" s="639">
        <v>50109758</v>
      </c>
      <c r="E71" s="639">
        <v>429</v>
      </c>
      <c r="F71" s="639">
        <v>9054</v>
      </c>
      <c r="G71" s="639">
        <v>41813010</v>
      </c>
      <c r="H71" s="639">
        <v>41517883</v>
      </c>
      <c r="I71" s="639">
        <v>406</v>
      </c>
      <c r="J71" s="639">
        <v>18860</v>
      </c>
      <c r="K71" s="639">
        <v>12311860</v>
      </c>
      <c r="L71" s="639">
        <v>8591875</v>
      </c>
    </row>
    <row r="72" spans="1:12" s="640" customFormat="1" ht="21" customHeight="1">
      <c r="A72" s="974" t="s">
        <v>118</v>
      </c>
      <c r="B72" s="310" t="s">
        <v>551</v>
      </c>
      <c r="C72" s="639">
        <v>278</v>
      </c>
      <c r="D72" s="639">
        <v>189250424</v>
      </c>
      <c r="E72" s="639">
        <v>278</v>
      </c>
      <c r="F72" s="639">
        <v>3211</v>
      </c>
      <c r="G72" s="639">
        <v>18388265</v>
      </c>
      <c r="H72" s="639">
        <v>183882650</v>
      </c>
      <c r="I72" s="639">
        <v>269</v>
      </c>
      <c r="J72" s="639">
        <v>7939</v>
      </c>
      <c r="K72" s="639">
        <v>5367774</v>
      </c>
      <c r="L72" s="639">
        <v>5367774</v>
      </c>
    </row>
    <row r="73" spans="1:12" s="640" customFormat="1" ht="21" customHeight="1">
      <c r="A73" s="976"/>
      <c r="B73" s="624" t="s">
        <v>213</v>
      </c>
      <c r="C73" s="639">
        <v>1741</v>
      </c>
      <c r="D73" s="639">
        <v>884073355</v>
      </c>
      <c r="E73" s="639">
        <v>1741</v>
      </c>
      <c r="F73" s="639">
        <v>19726</v>
      </c>
      <c r="G73" s="639">
        <v>112970322</v>
      </c>
      <c r="H73" s="639">
        <v>853443212</v>
      </c>
      <c r="I73" s="639">
        <v>1674</v>
      </c>
      <c r="J73" s="639">
        <v>48075</v>
      </c>
      <c r="K73" s="639">
        <v>32822631</v>
      </c>
      <c r="L73" s="639">
        <v>30630143</v>
      </c>
    </row>
    <row r="74" spans="1:12" s="640" customFormat="1" ht="21" customHeight="1">
      <c r="A74" s="631" t="s">
        <v>119</v>
      </c>
      <c r="B74" s="632" t="s">
        <v>553</v>
      </c>
      <c r="C74" s="639">
        <v>33</v>
      </c>
      <c r="D74" s="639">
        <v>15606238</v>
      </c>
      <c r="E74" s="639">
        <v>33</v>
      </c>
      <c r="F74" s="639">
        <v>409</v>
      </c>
      <c r="G74" s="639">
        <v>2322814</v>
      </c>
      <c r="H74" s="639">
        <v>15021123</v>
      </c>
      <c r="I74" s="639">
        <v>28</v>
      </c>
      <c r="J74" s="639">
        <v>1081</v>
      </c>
      <c r="K74" s="639">
        <v>702345</v>
      </c>
      <c r="L74" s="639">
        <v>585115</v>
      </c>
    </row>
    <row r="75" spans="1:12" s="640" customFormat="1" ht="21" customHeight="1">
      <c r="A75" s="971" t="s">
        <v>51</v>
      </c>
      <c r="B75" s="972"/>
      <c r="C75" s="639">
        <v>0</v>
      </c>
      <c r="D75" s="639">
        <v>0</v>
      </c>
      <c r="E75" s="639">
        <v>0</v>
      </c>
      <c r="F75" s="639">
        <v>0</v>
      </c>
      <c r="G75" s="639">
        <v>0</v>
      </c>
      <c r="H75" s="639">
        <v>0</v>
      </c>
      <c r="I75" s="639">
        <v>0</v>
      </c>
      <c r="J75" s="639">
        <v>0</v>
      </c>
      <c r="K75" s="639">
        <v>0</v>
      </c>
      <c r="L75" s="639">
        <v>0</v>
      </c>
    </row>
    <row r="76" spans="1:12" s="640" customFormat="1" ht="21" customHeight="1">
      <c r="A76" s="962" t="s">
        <v>52</v>
      </c>
      <c r="B76" s="963"/>
      <c r="C76" s="639">
        <v>54620</v>
      </c>
      <c r="D76" s="639">
        <v>6548910110</v>
      </c>
      <c r="E76" s="639">
        <v>54620</v>
      </c>
      <c r="F76" s="639">
        <v>1006504</v>
      </c>
      <c r="G76" s="639">
        <v>9181136255</v>
      </c>
      <c r="H76" s="639">
        <v>5650472373</v>
      </c>
      <c r="I76" s="639">
        <v>46722</v>
      </c>
      <c r="J76" s="639">
        <v>1945589</v>
      </c>
      <c r="K76" s="639">
        <v>1267483875</v>
      </c>
      <c r="L76" s="639">
        <v>898437737</v>
      </c>
    </row>
    <row r="77" spans="1:12" s="640" customFormat="1" ht="21" customHeight="1">
      <c r="A77" s="962" t="s">
        <v>415</v>
      </c>
      <c r="B77" s="963"/>
      <c r="C77" s="639">
        <v>2163</v>
      </c>
      <c r="D77" s="639">
        <v>1381316506</v>
      </c>
      <c r="E77" s="639">
        <v>2163</v>
      </c>
      <c r="F77" s="639">
        <v>24508</v>
      </c>
      <c r="G77" s="639">
        <v>134405112</v>
      </c>
      <c r="H77" s="639">
        <v>1341762736</v>
      </c>
      <c r="I77" s="639">
        <v>2063</v>
      </c>
      <c r="J77" s="639">
        <v>58204</v>
      </c>
      <c r="K77" s="639">
        <v>39572108</v>
      </c>
      <c r="L77" s="639">
        <v>39553770</v>
      </c>
    </row>
    <row r="78" spans="1:12" s="640" customFormat="1" ht="21" customHeight="1">
      <c r="A78" s="974" t="s">
        <v>120</v>
      </c>
      <c r="B78" s="701" t="s">
        <v>405</v>
      </c>
      <c r="C78" s="639">
        <v>645</v>
      </c>
      <c r="D78" s="639">
        <v>16095380</v>
      </c>
      <c r="E78" s="639">
        <v>645</v>
      </c>
      <c r="F78" s="639">
        <v>2221</v>
      </c>
      <c r="G78" s="639">
        <v>2976869</v>
      </c>
      <c r="H78" s="639">
        <v>16095380</v>
      </c>
      <c r="I78" s="639">
        <v>0</v>
      </c>
      <c r="J78" s="639">
        <v>0</v>
      </c>
      <c r="K78" s="639">
        <v>0</v>
      </c>
      <c r="L78" s="639">
        <v>0</v>
      </c>
    </row>
    <row r="79" spans="1:12" s="640" customFormat="1" ht="21" customHeight="1">
      <c r="A79" s="975"/>
      <c r="B79" s="633" t="s">
        <v>406</v>
      </c>
      <c r="C79" s="639">
        <v>86</v>
      </c>
      <c r="D79" s="639">
        <v>35033078</v>
      </c>
      <c r="E79" s="639">
        <v>86</v>
      </c>
      <c r="F79" s="639">
        <v>950</v>
      </c>
      <c r="G79" s="639">
        <v>7838957</v>
      </c>
      <c r="H79" s="639">
        <v>33930654</v>
      </c>
      <c r="I79" s="639">
        <v>78</v>
      </c>
      <c r="J79" s="639">
        <v>2110</v>
      </c>
      <c r="K79" s="639">
        <v>1372612</v>
      </c>
      <c r="L79" s="639">
        <v>1102424</v>
      </c>
    </row>
    <row r="80" spans="1:12" s="640" customFormat="1" ht="21" customHeight="1">
      <c r="A80" s="975"/>
      <c r="B80" s="633" t="s">
        <v>558</v>
      </c>
      <c r="C80" s="639">
        <v>91</v>
      </c>
      <c r="D80" s="639">
        <v>4507434</v>
      </c>
      <c r="E80" s="639">
        <v>91</v>
      </c>
      <c r="F80" s="639">
        <v>196</v>
      </c>
      <c r="G80" s="639">
        <v>1386250</v>
      </c>
      <c r="H80" s="639">
        <v>4327600</v>
      </c>
      <c r="I80" s="639">
        <v>80</v>
      </c>
      <c r="J80" s="639">
        <v>373</v>
      </c>
      <c r="K80" s="639">
        <v>251862</v>
      </c>
      <c r="L80" s="639">
        <v>179834</v>
      </c>
    </row>
    <row r="81" spans="1:12" s="640" customFormat="1" ht="21" customHeight="1">
      <c r="A81" s="976"/>
      <c r="B81" s="624" t="s">
        <v>559</v>
      </c>
      <c r="C81" s="639">
        <v>0</v>
      </c>
      <c r="D81" s="639">
        <v>0</v>
      </c>
      <c r="E81" s="639">
        <v>0</v>
      </c>
      <c r="F81" s="639">
        <v>0</v>
      </c>
      <c r="G81" s="639">
        <v>0</v>
      </c>
      <c r="H81" s="639">
        <v>0</v>
      </c>
      <c r="I81" s="639">
        <v>0</v>
      </c>
      <c r="J81" s="639">
        <v>0</v>
      </c>
      <c r="K81" s="639">
        <v>0</v>
      </c>
      <c r="L81" s="639">
        <v>0</v>
      </c>
    </row>
    <row r="82" spans="1:12" s="640" customFormat="1" ht="21" customHeight="1">
      <c r="A82" s="979" t="s">
        <v>416</v>
      </c>
      <c r="B82" s="980"/>
      <c r="C82" s="639">
        <v>0</v>
      </c>
      <c r="D82" s="639">
        <v>0</v>
      </c>
      <c r="E82" s="639">
        <v>0</v>
      </c>
      <c r="F82" s="639">
        <v>0</v>
      </c>
      <c r="G82" s="639">
        <v>0</v>
      </c>
      <c r="H82" s="639">
        <v>0</v>
      </c>
      <c r="I82" s="639">
        <v>0</v>
      </c>
      <c r="J82" s="639">
        <v>0</v>
      </c>
      <c r="K82" s="639">
        <v>0</v>
      </c>
      <c r="L82" s="639">
        <v>0</v>
      </c>
    </row>
    <row r="83" spans="1:12" s="640" customFormat="1" ht="21" customHeight="1">
      <c r="A83" s="962" t="s">
        <v>710</v>
      </c>
      <c r="B83" s="963"/>
      <c r="C83" s="639">
        <v>1314</v>
      </c>
      <c r="D83" s="639">
        <v>68369315</v>
      </c>
      <c r="E83" s="639">
        <v>1314</v>
      </c>
      <c r="F83" s="639">
        <v>11184</v>
      </c>
      <c r="G83" s="639">
        <v>64505987</v>
      </c>
      <c r="H83" s="639">
        <v>68354135</v>
      </c>
      <c r="I83" s="639">
        <v>1</v>
      </c>
      <c r="J83" s="639">
        <v>33</v>
      </c>
      <c r="K83" s="639">
        <v>24228</v>
      </c>
      <c r="L83" s="639">
        <v>15180</v>
      </c>
    </row>
    <row r="84" spans="1:12" s="640" customFormat="1" ht="8.25" hidden="1" customHeight="1">
      <c r="A84" s="962" t="s">
        <v>54</v>
      </c>
      <c r="B84" s="963"/>
      <c r="C84" s="639">
        <v>0</v>
      </c>
      <c r="D84" s="639">
        <v>0</v>
      </c>
      <c r="E84" s="639">
        <v>0</v>
      </c>
      <c r="F84" s="639">
        <v>0</v>
      </c>
      <c r="G84" s="639">
        <v>0</v>
      </c>
      <c r="H84" s="639">
        <v>0</v>
      </c>
      <c r="I84" s="639">
        <v>0</v>
      </c>
      <c r="J84" s="639">
        <v>0</v>
      </c>
      <c r="K84" s="639">
        <v>0</v>
      </c>
      <c r="L84" s="639">
        <v>0</v>
      </c>
    </row>
    <row r="85" spans="1:12" s="640" customFormat="1" ht="21" customHeight="1">
      <c r="A85" s="971" t="s">
        <v>216</v>
      </c>
      <c r="B85" s="972"/>
      <c r="C85" s="639">
        <v>2574</v>
      </c>
      <c r="D85" s="639">
        <v>187675395</v>
      </c>
      <c r="E85" s="639">
        <v>2574</v>
      </c>
      <c r="F85" s="639">
        <v>24109</v>
      </c>
      <c r="G85" s="639">
        <v>239215849</v>
      </c>
      <c r="H85" s="639">
        <v>161960275</v>
      </c>
      <c r="I85" s="639">
        <v>2452</v>
      </c>
      <c r="J85" s="639">
        <v>56120</v>
      </c>
      <c r="K85" s="639">
        <v>38257908</v>
      </c>
      <c r="L85" s="639">
        <v>25715120</v>
      </c>
    </row>
    <row r="86" spans="1:12" s="640" customFormat="1" ht="21" customHeight="1">
      <c r="A86" s="962" t="s">
        <v>53</v>
      </c>
      <c r="B86" s="963"/>
      <c r="C86" s="639">
        <v>62298</v>
      </c>
      <c r="D86" s="639">
        <v>5126278959</v>
      </c>
      <c r="E86" s="639">
        <v>62298</v>
      </c>
      <c r="F86" s="639">
        <v>666920</v>
      </c>
      <c r="G86" s="639">
        <v>6366961122</v>
      </c>
      <c r="H86" s="639">
        <v>4948799341</v>
      </c>
      <c r="I86" s="639">
        <v>50814</v>
      </c>
      <c r="J86" s="639">
        <v>1290630</v>
      </c>
      <c r="K86" s="639">
        <v>848488332</v>
      </c>
      <c r="L86" s="639">
        <v>177479618</v>
      </c>
    </row>
    <row r="87" spans="1:12" s="640" customFormat="1" ht="21" customHeight="1">
      <c r="A87" s="971" t="s">
        <v>217</v>
      </c>
      <c r="B87" s="972"/>
      <c r="C87" s="639">
        <v>3887</v>
      </c>
      <c r="D87" s="639">
        <v>1459566151</v>
      </c>
      <c r="E87" s="639">
        <v>3887</v>
      </c>
      <c r="F87" s="639">
        <v>31173</v>
      </c>
      <c r="G87" s="639">
        <v>203534398</v>
      </c>
      <c r="H87" s="639">
        <v>1419133837</v>
      </c>
      <c r="I87" s="639">
        <v>3417</v>
      </c>
      <c r="J87" s="639">
        <v>67987</v>
      </c>
      <c r="K87" s="639">
        <v>44392235</v>
      </c>
      <c r="L87" s="639">
        <v>40432314</v>
      </c>
    </row>
    <row r="88" spans="1:12" s="640" customFormat="1" ht="21" customHeight="1">
      <c r="A88" s="962" t="s">
        <v>183</v>
      </c>
      <c r="B88" s="970"/>
      <c r="C88" s="639">
        <v>86699</v>
      </c>
      <c r="D88" s="639">
        <v>8965132076</v>
      </c>
      <c r="E88" s="639">
        <v>86699</v>
      </c>
      <c r="F88" s="639">
        <v>950056</v>
      </c>
      <c r="G88" s="639">
        <v>6307559112</v>
      </c>
      <c r="H88" s="639">
        <v>8851500499</v>
      </c>
      <c r="I88" s="639">
        <v>5096</v>
      </c>
      <c r="J88" s="639">
        <v>170253</v>
      </c>
      <c r="K88" s="639">
        <v>115869821</v>
      </c>
      <c r="L88" s="639">
        <v>113631577</v>
      </c>
    </row>
    <row r="89" spans="1:12" s="640" customFormat="1" ht="21" customHeight="1">
      <c r="A89" s="962" t="s">
        <v>154</v>
      </c>
      <c r="B89" s="973"/>
      <c r="C89" s="639">
        <v>2</v>
      </c>
      <c r="D89" s="639">
        <v>134094</v>
      </c>
      <c r="E89" s="639">
        <v>2</v>
      </c>
      <c r="F89" s="639">
        <v>16</v>
      </c>
      <c r="G89" s="639">
        <v>50994</v>
      </c>
      <c r="H89" s="639">
        <v>134094</v>
      </c>
      <c r="I89" s="639">
        <v>0</v>
      </c>
      <c r="J89" s="639">
        <v>0</v>
      </c>
      <c r="K89" s="639">
        <v>0</v>
      </c>
      <c r="L89" s="639">
        <v>0</v>
      </c>
    </row>
    <row r="90" spans="1:12" s="640" customFormat="1" ht="21" customHeight="1">
      <c r="A90" s="962" t="s">
        <v>211</v>
      </c>
      <c r="B90" s="973"/>
      <c r="C90" s="639">
        <v>343</v>
      </c>
      <c r="D90" s="639">
        <v>38260592</v>
      </c>
      <c r="E90" s="639">
        <v>343</v>
      </c>
      <c r="F90" s="639">
        <v>3394</v>
      </c>
      <c r="G90" s="639">
        <v>21949897</v>
      </c>
      <c r="H90" s="639">
        <v>34556542</v>
      </c>
      <c r="I90" s="639">
        <v>329</v>
      </c>
      <c r="J90" s="639">
        <v>7942</v>
      </c>
      <c r="K90" s="639">
        <v>5293143</v>
      </c>
      <c r="L90" s="639">
        <v>3704050</v>
      </c>
    </row>
    <row r="91" spans="1:12" s="640" customFormat="1" ht="21" customHeight="1">
      <c r="A91" s="962" t="s">
        <v>121</v>
      </c>
      <c r="B91" s="970"/>
      <c r="C91" s="639">
        <v>598722</v>
      </c>
      <c r="D91" s="639">
        <v>30478793331.5</v>
      </c>
      <c r="E91" s="639">
        <v>598722</v>
      </c>
      <c r="F91" s="639">
        <v>3672674</v>
      </c>
      <c r="G91" s="639">
        <v>26625487320</v>
      </c>
      <c r="H91" s="639">
        <v>30045874415.5</v>
      </c>
      <c r="I91" s="639">
        <v>79677</v>
      </c>
      <c r="J91" s="639">
        <v>1017227</v>
      </c>
      <c r="K91" s="639">
        <v>668715277</v>
      </c>
      <c r="L91" s="639">
        <v>432918916</v>
      </c>
    </row>
    <row r="92" spans="1:12" s="640" customFormat="1">
      <c r="A92" s="263" t="s">
        <v>474</v>
      </c>
      <c r="B92" s="641"/>
    </row>
    <row r="93" spans="1:12" s="640" customFormat="1">
      <c r="A93" s="263" t="s">
        <v>243</v>
      </c>
      <c r="B93" s="641"/>
    </row>
    <row r="94" spans="1:12" s="640" customFormat="1">
      <c r="A94" s="263" t="s">
        <v>257</v>
      </c>
      <c r="B94" s="641"/>
    </row>
    <row r="95" spans="1:12" s="263" customFormat="1">
      <c r="B95" s="298"/>
    </row>
    <row r="96" spans="1:12" s="263" customFormat="1">
      <c r="B96" s="298"/>
    </row>
    <row r="97" spans="2:2" s="263" customFormat="1">
      <c r="B97" s="298"/>
    </row>
    <row r="98" spans="2:2" s="263" customFormat="1">
      <c r="B98" s="298"/>
    </row>
    <row r="99" spans="2:2" s="263" customFormat="1">
      <c r="B99" s="298"/>
    </row>
    <row r="100" spans="2:2" s="263" customFormat="1">
      <c r="B100" s="298"/>
    </row>
    <row r="101" spans="2:2" s="263" customFormat="1">
      <c r="B101" s="298"/>
    </row>
    <row r="102" spans="2:2" s="263" customFormat="1">
      <c r="B102" s="298"/>
    </row>
    <row r="103" spans="2:2" s="263" customFormat="1">
      <c r="B103" s="298"/>
    </row>
    <row r="104" spans="2:2" s="263" customFormat="1">
      <c r="B104" s="298"/>
    </row>
    <row r="105" spans="2:2" s="263" customFormat="1">
      <c r="B105" s="298"/>
    </row>
    <row r="106" spans="2:2" s="263" customFormat="1">
      <c r="B106" s="298"/>
    </row>
    <row r="107" spans="2:2" s="263" customFormat="1">
      <c r="B107" s="298"/>
    </row>
    <row r="108" spans="2:2" s="263" customFormat="1">
      <c r="B108" s="298"/>
    </row>
    <row r="109" spans="2:2" s="263" customFormat="1">
      <c r="B109" s="298"/>
    </row>
    <row r="110" spans="2:2" s="263" customFormat="1">
      <c r="B110" s="298"/>
    </row>
    <row r="111" spans="2:2" s="263" customFormat="1">
      <c r="B111" s="298"/>
    </row>
    <row r="112" spans="2:2" s="263" customFormat="1">
      <c r="B112" s="298"/>
    </row>
    <row r="113" spans="2:2" s="263" customFormat="1">
      <c r="B113" s="298"/>
    </row>
    <row r="114" spans="2:2" s="263" customFormat="1">
      <c r="B114" s="298"/>
    </row>
    <row r="115" spans="2:2" s="263" customFormat="1">
      <c r="B115" s="298"/>
    </row>
    <row r="116" spans="2:2" s="263" customFormat="1">
      <c r="B116" s="298"/>
    </row>
    <row r="117" spans="2:2" s="263" customFormat="1">
      <c r="B117" s="298"/>
    </row>
    <row r="118" spans="2:2" s="263" customFormat="1">
      <c r="B118" s="298"/>
    </row>
    <row r="119" spans="2:2" s="263" customFormat="1">
      <c r="B119" s="298"/>
    </row>
    <row r="120" spans="2:2" s="263" customFormat="1">
      <c r="B120" s="298"/>
    </row>
    <row r="121" spans="2:2" s="263" customFormat="1">
      <c r="B121" s="298"/>
    </row>
    <row r="122" spans="2:2" s="263" customFormat="1">
      <c r="B122" s="298"/>
    </row>
    <row r="123" spans="2:2" s="263" customFormat="1">
      <c r="B123" s="298"/>
    </row>
  </sheetData>
  <customSheetViews>
    <customSheetView guid="{6F28069D-A7F4-41D2-AA1B-4487F97E36F1}" showPageBreaks="1" fitToPage="1" printArea="1" showRuler="0" topLeftCell="A19">
      <selection activeCell="A72" sqref="A72:A73"/>
      <pageMargins left="0.39370078740157483" right="0" top="0.39370078740157483" bottom="0" header="0.19685039370078741" footer="0"/>
      <printOptions horizontalCentered="1"/>
      <pageSetup paperSize="8" scale="92" orientation="landscape" horizontalDpi="4294967292" r:id="rId1"/>
      <headerFooter alignWithMargins="0"/>
    </customSheetView>
  </customSheetViews>
  <mergeCells count="33">
    <mergeCell ref="A83:B83"/>
    <mergeCell ref="A78:A81"/>
    <mergeCell ref="E4:H4"/>
    <mergeCell ref="A9:B9"/>
    <mergeCell ref="A4:B5"/>
    <mergeCell ref="C4:D4"/>
    <mergeCell ref="A75:B75"/>
    <mergeCell ref="A76:B76"/>
    <mergeCell ref="A77:B77"/>
    <mergeCell ref="A82:B82"/>
    <mergeCell ref="A72:A73"/>
    <mergeCell ref="A66:A69"/>
    <mergeCell ref="A70:A71"/>
    <mergeCell ref="A64:B64"/>
    <mergeCell ref="A91:B91"/>
    <mergeCell ref="A86:B86"/>
    <mergeCell ref="A87:B87"/>
    <mergeCell ref="A84:B84"/>
    <mergeCell ref="A85:B85"/>
    <mergeCell ref="A90:B90"/>
    <mergeCell ref="A89:B89"/>
    <mergeCell ref="A88:B88"/>
    <mergeCell ref="B2:L2"/>
    <mergeCell ref="A7:B7"/>
    <mergeCell ref="A8:B8"/>
    <mergeCell ref="I4:L4"/>
    <mergeCell ref="A65:B65"/>
    <mergeCell ref="A63:B63"/>
    <mergeCell ref="B55:L55"/>
    <mergeCell ref="A57:B58"/>
    <mergeCell ref="C57:D57"/>
    <mergeCell ref="E57:H57"/>
    <mergeCell ref="I57:L57"/>
  </mergeCells>
  <phoneticPr fontId="6"/>
  <printOptions horizontalCentered="1"/>
  <pageMargins left="0.39370078740157483" right="0" top="0.39370078740157483" bottom="0" header="0.19685039370078741" footer="0"/>
  <pageSetup paperSize="8" scale="92" orientation="landscape" horizontalDpi="4294967292"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1"/>
  <sheetViews>
    <sheetView zoomScaleNormal="100" workbookViewId="0">
      <pane xSplit="1" ySplit="9" topLeftCell="B10" activePane="bottomRight" state="frozen"/>
      <selection sqref="A1:R1"/>
      <selection pane="topRight" sqref="A1:R1"/>
      <selection pane="bottomLeft" sqref="A1:R1"/>
      <selection pane="bottomRight"/>
    </sheetView>
  </sheetViews>
  <sheetFormatPr defaultColWidth="9" defaultRowHeight="13.2"/>
  <cols>
    <col min="1" max="1" width="13.6640625" style="283" customWidth="1"/>
    <col min="2" max="7" width="14.77734375" style="283" customWidth="1"/>
    <col min="8" max="8" width="14.77734375" style="283" hidden="1" customWidth="1"/>
    <col min="9" max="12" width="18.6640625" style="283" customWidth="1"/>
    <col min="13" max="16384" width="9" style="283"/>
  </cols>
  <sheetData>
    <row r="1" spans="1:12" ht="30" customHeight="1">
      <c r="A1" s="563" t="s">
        <v>574</v>
      </c>
      <c r="B1" s="563"/>
      <c r="C1" s="563"/>
      <c r="D1" s="563"/>
      <c r="E1" s="563"/>
      <c r="F1" s="563"/>
      <c r="G1" s="563"/>
      <c r="H1" s="563"/>
      <c r="I1" s="563"/>
      <c r="J1" s="563"/>
      <c r="K1" s="563"/>
      <c r="L1" s="563"/>
    </row>
    <row r="2" spans="1:12" ht="18" customHeight="1">
      <c r="I2" s="577"/>
      <c r="L2" s="189" t="s">
        <v>719</v>
      </c>
    </row>
    <row r="3" spans="1:12" ht="20.25" customHeight="1">
      <c r="A3" s="770" t="s">
        <v>480</v>
      </c>
      <c r="B3" s="578"/>
      <c r="C3" s="579" t="s">
        <v>534</v>
      </c>
      <c r="D3" s="579"/>
      <c r="E3" s="579"/>
      <c r="F3" s="579"/>
      <c r="G3" s="580"/>
      <c r="H3" s="580"/>
      <c r="I3" s="579" t="s">
        <v>536</v>
      </c>
      <c r="J3" s="579"/>
      <c r="K3" s="579"/>
      <c r="L3" s="580"/>
    </row>
    <row r="4" spans="1:12" ht="20.25" customHeight="1">
      <c r="A4" s="766"/>
      <c r="B4" s="771" t="s">
        <v>457</v>
      </c>
      <c r="C4" s="771" t="s">
        <v>456</v>
      </c>
      <c r="D4" s="766" t="s">
        <v>481</v>
      </c>
      <c r="E4" s="766" t="s">
        <v>482</v>
      </c>
      <c r="F4" s="766" t="s">
        <v>408</v>
      </c>
      <c r="G4" s="766" t="s">
        <v>483</v>
      </c>
      <c r="H4" s="766" t="s">
        <v>665</v>
      </c>
      <c r="I4" s="768" t="s">
        <v>484</v>
      </c>
      <c r="J4" s="768" t="s">
        <v>485</v>
      </c>
      <c r="K4" s="768" t="s">
        <v>486</v>
      </c>
      <c r="L4" s="773" t="s">
        <v>170</v>
      </c>
    </row>
    <row r="5" spans="1:12" ht="20.25" customHeight="1">
      <c r="A5" s="767"/>
      <c r="B5" s="772"/>
      <c r="C5" s="772"/>
      <c r="D5" s="767"/>
      <c r="E5" s="767"/>
      <c r="F5" s="767"/>
      <c r="G5" s="767"/>
      <c r="H5" s="767"/>
      <c r="I5" s="769"/>
      <c r="J5" s="769"/>
      <c r="K5" s="769"/>
      <c r="L5" s="772"/>
    </row>
    <row r="6" spans="1:12">
      <c r="A6" s="564"/>
      <c r="B6" s="565"/>
      <c r="C6" s="565"/>
      <c r="D6" s="565"/>
      <c r="E6" s="566"/>
      <c r="F6" s="565"/>
      <c r="G6" s="564"/>
      <c r="H6" s="565"/>
      <c r="I6" s="566"/>
      <c r="J6" s="565"/>
      <c r="K6" s="566"/>
      <c r="L6" s="565"/>
    </row>
    <row r="7" spans="1:12" ht="18.899999999999999" customHeight="1">
      <c r="A7" s="384" t="s">
        <v>720</v>
      </c>
      <c r="B7" s="734">
        <v>1</v>
      </c>
      <c r="C7" s="567">
        <v>1</v>
      </c>
      <c r="D7" s="568">
        <v>1032</v>
      </c>
      <c r="E7" s="410">
        <v>1422</v>
      </c>
      <c r="F7" s="410">
        <v>150</v>
      </c>
      <c r="G7" s="411">
        <v>904</v>
      </c>
      <c r="H7" s="410"/>
      <c r="I7" s="581">
        <v>93615</v>
      </c>
      <c r="J7" s="581">
        <v>69203</v>
      </c>
      <c r="K7" s="581">
        <v>57049</v>
      </c>
      <c r="L7" s="581">
        <v>8378</v>
      </c>
    </row>
    <row r="8" spans="1:12" ht="18.899999999999999" customHeight="1">
      <c r="A8" s="384" t="s">
        <v>721</v>
      </c>
      <c r="B8" s="734">
        <v>1</v>
      </c>
      <c r="C8" s="567">
        <v>1</v>
      </c>
      <c r="D8" s="568">
        <v>1013</v>
      </c>
      <c r="E8" s="410">
        <v>1415</v>
      </c>
      <c r="F8" s="410">
        <v>154</v>
      </c>
      <c r="G8" s="411">
        <v>907</v>
      </c>
      <c r="H8" s="410"/>
      <c r="I8" s="581">
        <v>93806</v>
      </c>
      <c r="J8" s="581">
        <v>68978</v>
      </c>
      <c r="K8" s="581">
        <v>57882</v>
      </c>
      <c r="L8" s="581">
        <v>9104</v>
      </c>
    </row>
    <row r="9" spans="1:12" ht="18.899999999999999" customHeight="1">
      <c r="A9" s="389" t="s">
        <v>722</v>
      </c>
      <c r="B9" s="569">
        <v>1</v>
      </c>
      <c r="C9" s="569">
        <v>1</v>
      </c>
      <c r="D9" s="413">
        <v>1012</v>
      </c>
      <c r="E9" s="414">
        <v>1416</v>
      </c>
      <c r="F9" s="413">
        <v>156</v>
      </c>
      <c r="G9" s="414">
        <v>907</v>
      </c>
      <c r="H9" s="413"/>
      <c r="I9" s="559">
        <v>93778</v>
      </c>
      <c r="J9" s="559">
        <v>68624</v>
      </c>
      <c r="K9" s="559">
        <v>58185</v>
      </c>
      <c r="L9" s="413">
        <v>9876</v>
      </c>
    </row>
    <row r="10" spans="1:12">
      <c r="A10" s="292" t="s">
        <v>487</v>
      </c>
      <c r="B10" s="292"/>
      <c r="C10" s="570"/>
      <c r="D10" s="570">
        <v>77</v>
      </c>
      <c r="E10" s="571">
        <v>15</v>
      </c>
      <c r="F10" s="570">
        <v>5</v>
      </c>
      <c r="G10" s="571">
        <v>36</v>
      </c>
      <c r="H10" s="570"/>
      <c r="I10" s="560">
        <v>3223</v>
      </c>
      <c r="J10" s="560">
        <v>2918</v>
      </c>
      <c r="K10" s="560">
        <v>2250</v>
      </c>
      <c r="L10" s="560">
        <v>409</v>
      </c>
    </row>
    <row r="11" spans="1:12">
      <c r="A11" s="292" t="s">
        <v>488</v>
      </c>
      <c r="B11" s="292"/>
      <c r="C11" s="570"/>
      <c r="D11" s="570">
        <v>23</v>
      </c>
      <c r="E11" s="571">
        <v>3</v>
      </c>
      <c r="F11" s="570">
        <v>3</v>
      </c>
      <c r="G11" s="571">
        <v>11</v>
      </c>
      <c r="H11" s="570"/>
      <c r="I11" s="560">
        <v>770</v>
      </c>
      <c r="J11" s="560">
        <v>544</v>
      </c>
      <c r="K11" s="560">
        <v>616</v>
      </c>
      <c r="L11" s="560">
        <v>90</v>
      </c>
    </row>
    <row r="12" spans="1:12">
      <c r="A12" s="292" t="s">
        <v>489</v>
      </c>
      <c r="B12" s="292"/>
      <c r="C12" s="570"/>
      <c r="D12" s="570">
        <v>14</v>
      </c>
      <c r="E12" s="571">
        <v>5</v>
      </c>
      <c r="F12" s="570">
        <v>2</v>
      </c>
      <c r="G12" s="571">
        <v>15</v>
      </c>
      <c r="H12" s="570"/>
      <c r="I12" s="560">
        <v>767</v>
      </c>
      <c r="J12" s="560">
        <v>594</v>
      </c>
      <c r="K12" s="560">
        <v>595</v>
      </c>
      <c r="L12" s="560">
        <v>77</v>
      </c>
    </row>
    <row r="13" spans="1:12">
      <c r="A13" s="292" t="s">
        <v>490</v>
      </c>
      <c r="B13" s="292"/>
      <c r="C13" s="570"/>
      <c r="D13" s="570">
        <v>32</v>
      </c>
      <c r="E13" s="571">
        <v>11</v>
      </c>
      <c r="F13" s="570">
        <v>2</v>
      </c>
      <c r="G13" s="571">
        <v>15</v>
      </c>
      <c r="H13" s="570"/>
      <c r="I13" s="560">
        <v>1526</v>
      </c>
      <c r="J13" s="560">
        <v>1076</v>
      </c>
      <c r="K13" s="560">
        <v>1126</v>
      </c>
      <c r="L13" s="560">
        <v>126</v>
      </c>
    </row>
    <row r="14" spans="1:12">
      <c r="A14" s="292" t="s">
        <v>491</v>
      </c>
      <c r="B14" s="292"/>
      <c r="C14" s="570"/>
      <c r="D14" s="570">
        <v>13</v>
      </c>
      <c r="E14" s="571">
        <v>2</v>
      </c>
      <c r="F14" s="570">
        <v>2</v>
      </c>
      <c r="G14" s="571">
        <v>14</v>
      </c>
      <c r="H14" s="570"/>
      <c r="I14" s="560">
        <v>662</v>
      </c>
      <c r="J14" s="560">
        <v>453</v>
      </c>
      <c r="K14" s="560">
        <v>510</v>
      </c>
      <c r="L14" s="560">
        <v>55</v>
      </c>
    </row>
    <row r="15" spans="1:12">
      <c r="A15" s="292" t="s">
        <v>492</v>
      </c>
      <c r="B15" s="292"/>
      <c r="C15" s="570"/>
      <c r="D15" s="570">
        <v>11</v>
      </c>
      <c r="E15" s="571">
        <v>4</v>
      </c>
      <c r="F15" s="570">
        <v>2</v>
      </c>
      <c r="G15" s="571">
        <v>14</v>
      </c>
      <c r="H15" s="570"/>
      <c r="I15" s="560">
        <v>787</v>
      </c>
      <c r="J15" s="560">
        <v>504</v>
      </c>
      <c r="K15" s="560">
        <v>585</v>
      </c>
      <c r="L15" s="560">
        <v>58</v>
      </c>
    </row>
    <row r="16" spans="1:12">
      <c r="A16" s="402" t="s">
        <v>493</v>
      </c>
      <c r="B16" s="402"/>
      <c r="C16" s="572"/>
      <c r="D16" s="572">
        <v>13</v>
      </c>
      <c r="E16" s="573">
        <v>6</v>
      </c>
      <c r="F16" s="572">
        <v>4</v>
      </c>
      <c r="G16" s="573">
        <v>14</v>
      </c>
      <c r="H16" s="572"/>
      <c r="I16" s="561">
        <v>1194</v>
      </c>
      <c r="J16" s="561">
        <v>878</v>
      </c>
      <c r="K16" s="561">
        <v>856</v>
      </c>
      <c r="L16" s="561">
        <v>94</v>
      </c>
    </row>
    <row r="17" spans="1:12">
      <c r="A17" s="292" t="s">
        <v>494</v>
      </c>
      <c r="B17" s="292"/>
      <c r="C17" s="570"/>
      <c r="D17" s="570">
        <v>24</v>
      </c>
      <c r="E17" s="571">
        <v>7</v>
      </c>
      <c r="F17" s="570">
        <v>2</v>
      </c>
      <c r="G17" s="571">
        <v>33</v>
      </c>
      <c r="H17" s="570"/>
      <c r="I17" s="560">
        <v>1540</v>
      </c>
      <c r="J17" s="560">
        <v>1424</v>
      </c>
      <c r="K17" s="560">
        <v>1249</v>
      </c>
      <c r="L17" s="560">
        <v>148</v>
      </c>
    </row>
    <row r="18" spans="1:12">
      <c r="A18" s="292" t="s">
        <v>495</v>
      </c>
      <c r="B18" s="292"/>
      <c r="C18" s="570"/>
      <c r="D18" s="570">
        <v>13</v>
      </c>
      <c r="E18" s="571">
        <v>9</v>
      </c>
      <c r="F18" s="570">
        <v>2</v>
      </c>
      <c r="G18" s="571">
        <v>15</v>
      </c>
      <c r="H18" s="570"/>
      <c r="I18" s="560">
        <v>1255</v>
      </c>
      <c r="J18" s="560">
        <v>973</v>
      </c>
      <c r="K18" s="560">
        <v>853</v>
      </c>
      <c r="L18" s="560">
        <v>100</v>
      </c>
    </row>
    <row r="19" spans="1:12">
      <c r="A19" s="292" t="s">
        <v>496</v>
      </c>
      <c r="B19" s="292"/>
      <c r="C19" s="570"/>
      <c r="D19" s="570">
        <v>15</v>
      </c>
      <c r="E19" s="571">
        <v>11</v>
      </c>
      <c r="F19" s="570">
        <v>3</v>
      </c>
      <c r="G19" s="571">
        <v>13</v>
      </c>
      <c r="H19" s="570"/>
      <c r="I19" s="560">
        <v>1413</v>
      </c>
      <c r="J19" s="560">
        <v>995</v>
      </c>
      <c r="K19" s="560">
        <v>878</v>
      </c>
      <c r="L19" s="560">
        <v>146</v>
      </c>
    </row>
    <row r="20" spans="1:12">
      <c r="A20" s="292" t="s">
        <v>497</v>
      </c>
      <c r="B20" s="292"/>
      <c r="C20" s="570"/>
      <c r="D20" s="570">
        <v>27</v>
      </c>
      <c r="E20" s="571">
        <v>31</v>
      </c>
      <c r="F20" s="570">
        <v>5</v>
      </c>
      <c r="G20" s="571">
        <v>41</v>
      </c>
      <c r="H20" s="570"/>
      <c r="I20" s="560">
        <v>4026</v>
      </c>
      <c r="J20" s="560">
        <v>3543</v>
      </c>
      <c r="K20" s="560">
        <v>2838</v>
      </c>
      <c r="L20" s="560">
        <v>418</v>
      </c>
    </row>
    <row r="21" spans="1:12">
      <c r="A21" s="402" t="s">
        <v>498</v>
      </c>
      <c r="B21" s="402"/>
      <c r="C21" s="572"/>
      <c r="D21" s="572">
        <v>23</v>
      </c>
      <c r="E21" s="573">
        <v>36</v>
      </c>
      <c r="F21" s="572">
        <v>4</v>
      </c>
      <c r="G21" s="573">
        <v>38</v>
      </c>
      <c r="H21" s="572"/>
      <c r="I21" s="561">
        <v>3464</v>
      </c>
      <c r="J21" s="561">
        <v>3256</v>
      </c>
      <c r="K21" s="561">
        <v>2372</v>
      </c>
      <c r="L21" s="561">
        <v>336</v>
      </c>
    </row>
    <row r="22" spans="1:12">
      <c r="A22" s="292" t="s">
        <v>499</v>
      </c>
      <c r="B22" s="292"/>
      <c r="C22" s="570"/>
      <c r="D22" s="570">
        <v>95</v>
      </c>
      <c r="E22" s="571">
        <v>592</v>
      </c>
      <c r="F22" s="570">
        <v>26</v>
      </c>
      <c r="G22" s="571">
        <v>50</v>
      </c>
      <c r="H22" s="570"/>
      <c r="I22" s="560">
        <v>12067</v>
      </c>
      <c r="J22" s="560">
        <v>10142</v>
      </c>
      <c r="K22" s="560">
        <v>6527</v>
      </c>
      <c r="L22" s="560">
        <v>1069</v>
      </c>
    </row>
    <row r="23" spans="1:12">
      <c r="A23" s="292" t="s">
        <v>500</v>
      </c>
      <c r="B23" s="292"/>
      <c r="C23" s="570"/>
      <c r="D23" s="570">
        <v>35</v>
      </c>
      <c r="E23" s="571">
        <v>76</v>
      </c>
      <c r="F23" s="570">
        <v>7</v>
      </c>
      <c r="G23" s="571">
        <v>20</v>
      </c>
      <c r="H23" s="570"/>
      <c r="I23" s="560">
        <v>6309</v>
      </c>
      <c r="J23" s="560">
        <v>4925</v>
      </c>
      <c r="K23" s="560">
        <v>3883</v>
      </c>
      <c r="L23" s="560">
        <v>655</v>
      </c>
    </row>
    <row r="24" spans="1:12">
      <c r="A24" s="292" t="s">
        <v>501</v>
      </c>
      <c r="B24" s="292"/>
      <c r="C24" s="570"/>
      <c r="D24" s="570">
        <v>21</v>
      </c>
      <c r="E24" s="571">
        <v>16</v>
      </c>
      <c r="F24" s="570">
        <v>2</v>
      </c>
      <c r="G24" s="571">
        <v>21</v>
      </c>
      <c r="H24" s="570"/>
      <c r="I24" s="560">
        <v>1354</v>
      </c>
      <c r="J24" s="560">
        <v>1190</v>
      </c>
      <c r="K24" s="560">
        <v>1120</v>
      </c>
      <c r="L24" s="560">
        <v>124</v>
      </c>
    </row>
    <row r="25" spans="1:12">
      <c r="A25" s="292" t="s">
        <v>502</v>
      </c>
      <c r="B25" s="292"/>
      <c r="C25" s="570"/>
      <c r="D25" s="570">
        <v>9</v>
      </c>
      <c r="E25" s="571">
        <v>17</v>
      </c>
      <c r="F25" s="570">
        <v>2</v>
      </c>
      <c r="G25" s="571">
        <v>11</v>
      </c>
      <c r="H25" s="570"/>
      <c r="I25" s="560">
        <v>718</v>
      </c>
      <c r="J25" s="560">
        <v>450</v>
      </c>
      <c r="K25" s="560">
        <v>445</v>
      </c>
      <c r="L25" s="560">
        <v>59</v>
      </c>
    </row>
    <row r="26" spans="1:12">
      <c r="A26" s="402" t="s">
        <v>503</v>
      </c>
      <c r="B26" s="402"/>
      <c r="C26" s="572"/>
      <c r="D26" s="572">
        <v>17</v>
      </c>
      <c r="E26" s="573">
        <v>10</v>
      </c>
      <c r="F26" s="572">
        <v>2</v>
      </c>
      <c r="G26" s="573">
        <v>12</v>
      </c>
      <c r="H26" s="572"/>
      <c r="I26" s="561">
        <v>794</v>
      </c>
      <c r="J26" s="561">
        <v>493</v>
      </c>
      <c r="K26" s="561">
        <v>534</v>
      </c>
      <c r="L26" s="561">
        <v>81</v>
      </c>
    </row>
    <row r="27" spans="1:12">
      <c r="A27" s="292" t="s">
        <v>504</v>
      </c>
      <c r="B27" s="292"/>
      <c r="C27" s="570"/>
      <c r="D27" s="570">
        <v>9</v>
      </c>
      <c r="E27" s="571">
        <v>7</v>
      </c>
      <c r="F27" s="570">
        <v>2</v>
      </c>
      <c r="G27" s="571">
        <v>10</v>
      </c>
      <c r="H27" s="570"/>
      <c r="I27" s="560">
        <v>510</v>
      </c>
      <c r="J27" s="560">
        <v>318</v>
      </c>
      <c r="K27" s="560">
        <v>286</v>
      </c>
      <c r="L27" s="560">
        <v>71</v>
      </c>
    </row>
    <row r="28" spans="1:12">
      <c r="A28" s="292" t="s">
        <v>505</v>
      </c>
      <c r="B28" s="292"/>
      <c r="C28" s="570"/>
      <c r="D28" s="570">
        <v>10</v>
      </c>
      <c r="E28" s="571">
        <v>4</v>
      </c>
      <c r="F28" s="570">
        <v>2</v>
      </c>
      <c r="G28" s="571">
        <v>14</v>
      </c>
      <c r="H28" s="570"/>
      <c r="I28" s="560">
        <v>598</v>
      </c>
      <c r="J28" s="560">
        <v>436</v>
      </c>
      <c r="K28" s="560">
        <v>443</v>
      </c>
      <c r="L28" s="560">
        <v>47</v>
      </c>
    </row>
    <row r="29" spans="1:12">
      <c r="A29" s="292" t="s">
        <v>506</v>
      </c>
      <c r="B29" s="292"/>
      <c r="C29" s="570"/>
      <c r="D29" s="570">
        <v>14</v>
      </c>
      <c r="E29" s="571">
        <v>19</v>
      </c>
      <c r="F29" s="570">
        <v>2</v>
      </c>
      <c r="G29" s="571">
        <v>20</v>
      </c>
      <c r="H29" s="570"/>
      <c r="I29" s="560">
        <v>1392</v>
      </c>
      <c r="J29" s="560">
        <v>1040</v>
      </c>
      <c r="K29" s="560">
        <v>954</v>
      </c>
      <c r="L29" s="560">
        <v>123</v>
      </c>
    </row>
    <row r="30" spans="1:12">
      <c r="A30" s="292" t="s">
        <v>507</v>
      </c>
      <c r="B30" s="292"/>
      <c r="C30" s="570"/>
      <c r="D30" s="570">
        <v>8</v>
      </c>
      <c r="E30" s="571">
        <v>12</v>
      </c>
      <c r="F30" s="570">
        <v>2</v>
      </c>
      <c r="G30" s="571">
        <v>22</v>
      </c>
      <c r="H30" s="570"/>
      <c r="I30" s="560">
        <v>1377</v>
      </c>
      <c r="J30" s="560">
        <v>989</v>
      </c>
      <c r="K30" s="560">
        <v>995</v>
      </c>
      <c r="L30" s="560">
        <v>148</v>
      </c>
    </row>
    <row r="31" spans="1:12">
      <c r="A31" s="402" t="s">
        <v>508</v>
      </c>
      <c r="B31" s="402"/>
      <c r="C31" s="572"/>
      <c r="D31" s="572">
        <v>20</v>
      </c>
      <c r="E31" s="573">
        <v>42</v>
      </c>
      <c r="F31" s="572">
        <v>3</v>
      </c>
      <c r="G31" s="573">
        <v>24</v>
      </c>
      <c r="H31" s="572"/>
      <c r="I31" s="561">
        <v>2401</v>
      </c>
      <c r="J31" s="561">
        <v>1767</v>
      </c>
      <c r="K31" s="561">
        <v>1779</v>
      </c>
      <c r="L31" s="561">
        <v>188</v>
      </c>
    </row>
    <row r="32" spans="1:12">
      <c r="A32" s="292" t="s">
        <v>509</v>
      </c>
      <c r="B32" s="292"/>
      <c r="C32" s="570"/>
      <c r="D32" s="570">
        <v>35</v>
      </c>
      <c r="E32" s="571">
        <v>93</v>
      </c>
      <c r="F32" s="570">
        <v>5</v>
      </c>
      <c r="G32" s="571">
        <v>39</v>
      </c>
      <c r="H32" s="570"/>
      <c r="I32" s="560">
        <v>4898</v>
      </c>
      <c r="J32" s="560">
        <v>3769</v>
      </c>
      <c r="K32" s="560">
        <v>3275</v>
      </c>
      <c r="L32" s="560">
        <v>583</v>
      </c>
    </row>
    <row r="33" spans="1:12">
      <c r="A33" s="292" t="s">
        <v>510</v>
      </c>
      <c r="B33" s="570">
        <v>1</v>
      </c>
      <c r="C33" s="570">
        <v>1</v>
      </c>
      <c r="D33" s="570">
        <v>15</v>
      </c>
      <c r="E33" s="571">
        <v>8</v>
      </c>
      <c r="F33" s="570">
        <v>2</v>
      </c>
      <c r="G33" s="571">
        <v>16</v>
      </c>
      <c r="H33" s="570"/>
      <c r="I33" s="560">
        <v>1336</v>
      </c>
      <c r="J33" s="560">
        <v>832</v>
      </c>
      <c r="K33" s="560">
        <v>815</v>
      </c>
      <c r="L33" s="560">
        <v>124</v>
      </c>
    </row>
    <row r="34" spans="1:12">
      <c r="A34" s="292" t="s">
        <v>511</v>
      </c>
      <c r="B34" s="292"/>
      <c r="C34" s="570"/>
      <c r="D34" s="570">
        <v>14</v>
      </c>
      <c r="E34" s="571">
        <v>9</v>
      </c>
      <c r="F34" s="570">
        <v>2</v>
      </c>
      <c r="G34" s="571">
        <v>14</v>
      </c>
      <c r="H34" s="570"/>
      <c r="I34" s="560">
        <v>939</v>
      </c>
      <c r="J34" s="560">
        <v>578</v>
      </c>
      <c r="K34" s="560">
        <v>611</v>
      </c>
      <c r="L34" s="560">
        <v>105</v>
      </c>
    </row>
    <row r="35" spans="1:12">
      <c r="A35" s="292" t="s">
        <v>512</v>
      </c>
      <c r="B35" s="292"/>
      <c r="C35" s="570"/>
      <c r="D35" s="570">
        <v>25</v>
      </c>
      <c r="E35" s="571">
        <v>27</v>
      </c>
      <c r="F35" s="570">
        <v>2</v>
      </c>
      <c r="G35" s="571">
        <v>16</v>
      </c>
      <c r="H35" s="570"/>
      <c r="I35" s="560">
        <v>2287</v>
      </c>
      <c r="J35" s="560">
        <v>1320</v>
      </c>
      <c r="K35" s="560">
        <v>1042</v>
      </c>
      <c r="L35" s="560">
        <v>269</v>
      </c>
    </row>
    <row r="36" spans="1:12">
      <c r="A36" s="402" t="s">
        <v>513</v>
      </c>
      <c r="B36" s="402"/>
      <c r="C36" s="572"/>
      <c r="D36" s="572">
        <v>31</v>
      </c>
      <c r="E36" s="573">
        <v>171</v>
      </c>
      <c r="F36" s="572">
        <v>10</v>
      </c>
      <c r="G36" s="573">
        <v>35</v>
      </c>
      <c r="H36" s="572"/>
      <c r="I36" s="561">
        <v>8246</v>
      </c>
      <c r="J36" s="561">
        <v>5462</v>
      </c>
      <c r="K36" s="561">
        <v>4178</v>
      </c>
      <c r="L36" s="561">
        <v>1135</v>
      </c>
    </row>
    <row r="37" spans="1:12">
      <c r="A37" s="292" t="s">
        <v>514</v>
      </c>
      <c r="B37" s="292"/>
      <c r="C37" s="570"/>
      <c r="D37" s="570">
        <v>24</v>
      </c>
      <c r="E37" s="571">
        <v>53</v>
      </c>
      <c r="F37" s="570">
        <v>6</v>
      </c>
      <c r="G37" s="571">
        <v>30</v>
      </c>
      <c r="H37" s="570"/>
      <c r="I37" s="560">
        <v>4826</v>
      </c>
      <c r="J37" s="560">
        <v>2988</v>
      </c>
      <c r="K37" s="560">
        <v>2646</v>
      </c>
      <c r="L37" s="560">
        <v>528</v>
      </c>
    </row>
    <row r="38" spans="1:12">
      <c r="A38" s="292" t="s">
        <v>515</v>
      </c>
      <c r="B38" s="292"/>
      <c r="C38" s="570"/>
      <c r="D38" s="570">
        <v>13</v>
      </c>
      <c r="E38" s="571">
        <v>2</v>
      </c>
      <c r="F38" s="570">
        <v>2</v>
      </c>
      <c r="G38" s="571">
        <v>14</v>
      </c>
      <c r="H38" s="570"/>
      <c r="I38" s="560">
        <v>1119</v>
      </c>
      <c r="J38" s="560">
        <v>687</v>
      </c>
      <c r="K38" s="560">
        <v>543</v>
      </c>
      <c r="L38" s="560">
        <v>129</v>
      </c>
    </row>
    <row r="39" spans="1:12">
      <c r="A39" s="292" t="s">
        <v>516</v>
      </c>
      <c r="B39" s="292"/>
      <c r="C39" s="570"/>
      <c r="D39" s="570">
        <v>11</v>
      </c>
      <c r="E39" s="571">
        <v>5</v>
      </c>
      <c r="F39" s="570">
        <v>2</v>
      </c>
      <c r="G39" s="571">
        <v>10</v>
      </c>
      <c r="H39" s="570"/>
      <c r="I39" s="560">
        <v>975</v>
      </c>
      <c r="J39" s="560">
        <v>533</v>
      </c>
      <c r="K39" s="560">
        <v>460</v>
      </c>
      <c r="L39" s="560">
        <v>109</v>
      </c>
    </row>
    <row r="40" spans="1:12">
      <c r="A40" s="292" t="s">
        <v>517</v>
      </c>
      <c r="B40" s="292"/>
      <c r="C40" s="570"/>
      <c r="D40" s="570">
        <v>11</v>
      </c>
      <c r="E40" s="571">
        <v>2</v>
      </c>
      <c r="F40" s="570">
        <v>2</v>
      </c>
      <c r="G40" s="571">
        <v>18</v>
      </c>
      <c r="H40" s="570"/>
      <c r="I40" s="560">
        <v>457</v>
      </c>
      <c r="J40" s="560">
        <v>267</v>
      </c>
      <c r="K40" s="560">
        <v>273</v>
      </c>
      <c r="L40" s="560">
        <v>49</v>
      </c>
    </row>
    <row r="41" spans="1:12">
      <c r="A41" s="402" t="s">
        <v>518</v>
      </c>
      <c r="B41" s="402"/>
      <c r="C41" s="572"/>
      <c r="D41" s="572">
        <v>11</v>
      </c>
      <c r="E41" s="573">
        <v>2</v>
      </c>
      <c r="F41" s="572">
        <v>2</v>
      </c>
      <c r="G41" s="573">
        <v>20</v>
      </c>
      <c r="H41" s="572"/>
      <c r="I41" s="561">
        <v>583</v>
      </c>
      <c r="J41" s="561">
        <v>280</v>
      </c>
      <c r="K41" s="561">
        <v>324</v>
      </c>
      <c r="L41" s="561">
        <v>71</v>
      </c>
    </row>
    <row r="42" spans="1:12">
      <c r="A42" s="292" t="s">
        <v>519</v>
      </c>
      <c r="B42" s="292"/>
      <c r="C42" s="570"/>
      <c r="D42" s="570">
        <v>13</v>
      </c>
      <c r="E42" s="571">
        <v>7</v>
      </c>
      <c r="F42" s="570">
        <v>3</v>
      </c>
      <c r="G42" s="571">
        <v>19</v>
      </c>
      <c r="H42" s="570"/>
      <c r="I42" s="560">
        <v>1459</v>
      </c>
      <c r="J42" s="560">
        <v>1022</v>
      </c>
      <c r="K42" s="560">
        <v>796</v>
      </c>
      <c r="L42" s="560">
        <v>131</v>
      </c>
    </row>
    <row r="43" spans="1:12">
      <c r="A43" s="292" t="s">
        <v>520</v>
      </c>
      <c r="B43" s="292"/>
      <c r="C43" s="570"/>
      <c r="D43" s="570">
        <v>30</v>
      </c>
      <c r="E43" s="571">
        <v>20</v>
      </c>
      <c r="F43" s="570">
        <v>4</v>
      </c>
      <c r="G43" s="571">
        <v>24</v>
      </c>
      <c r="H43" s="570"/>
      <c r="I43" s="560">
        <v>2431</v>
      </c>
      <c r="J43" s="560">
        <v>1586</v>
      </c>
      <c r="K43" s="560">
        <v>1522</v>
      </c>
      <c r="L43" s="560">
        <v>235</v>
      </c>
    </row>
    <row r="44" spans="1:12">
      <c r="A44" s="292" t="s">
        <v>521</v>
      </c>
      <c r="B44" s="292"/>
      <c r="C44" s="570"/>
      <c r="D44" s="570">
        <v>18</v>
      </c>
      <c r="E44" s="571">
        <v>7</v>
      </c>
      <c r="F44" s="570">
        <v>2</v>
      </c>
      <c r="G44" s="571">
        <v>15</v>
      </c>
      <c r="H44" s="570"/>
      <c r="I44" s="560">
        <v>1161</v>
      </c>
      <c r="J44" s="560">
        <v>690</v>
      </c>
      <c r="K44" s="560">
        <v>762</v>
      </c>
      <c r="L44" s="560">
        <v>109</v>
      </c>
    </row>
    <row r="45" spans="1:12">
      <c r="A45" s="292" t="s">
        <v>522</v>
      </c>
      <c r="B45" s="292"/>
      <c r="C45" s="570"/>
      <c r="D45" s="570">
        <v>14</v>
      </c>
      <c r="E45" s="571">
        <v>3</v>
      </c>
      <c r="F45" s="570">
        <v>1</v>
      </c>
      <c r="G45" s="571">
        <v>9</v>
      </c>
      <c r="H45" s="570"/>
      <c r="I45" s="560">
        <v>694</v>
      </c>
      <c r="J45" s="560">
        <v>446</v>
      </c>
      <c r="K45" s="560">
        <v>379</v>
      </c>
      <c r="L45" s="560">
        <v>72</v>
      </c>
    </row>
    <row r="46" spans="1:12">
      <c r="A46" s="402" t="s">
        <v>523</v>
      </c>
      <c r="B46" s="402"/>
      <c r="C46" s="572"/>
      <c r="D46" s="572">
        <v>21</v>
      </c>
      <c r="E46" s="573">
        <v>8</v>
      </c>
      <c r="F46" s="572">
        <v>2</v>
      </c>
      <c r="G46" s="573">
        <v>9</v>
      </c>
      <c r="H46" s="572"/>
      <c r="I46" s="561">
        <v>778</v>
      </c>
      <c r="J46" s="561">
        <v>492</v>
      </c>
      <c r="K46" s="561">
        <v>520</v>
      </c>
      <c r="L46" s="561">
        <v>76</v>
      </c>
    </row>
    <row r="47" spans="1:12">
      <c r="A47" s="292" t="s">
        <v>524</v>
      </c>
      <c r="B47" s="292"/>
      <c r="C47" s="570"/>
      <c r="D47" s="570">
        <v>11</v>
      </c>
      <c r="E47" s="571">
        <v>8</v>
      </c>
      <c r="F47" s="570">
        <v>2</v>
      </c>
      <c r="G47" s="571">
        <v>12</v>
      </c>
      <c r="H47" s="570"/>
      <c r="I47" s="560">
        <v>1127</v>
      </c>
      <c r="J47" s="560">
        <v>687</v>
      </c>
      <c r="K47" s="560">
        <v>574</v>
      </c>
      <c r="L47" s="560">
        <v>138</v>
      </c>
    </row>
    <row r="48" spans="1:12">
      <c r="A48" s="292" t="s">
        <v>525</v>
      </c>
      <c r="B48" s="292"/>
      <c r="C48" s="570"/>
      <c r="D48" s="570">
        <v>11</v>
      </c>
      <c r="E48" s="571">
        <v>4</v>
      </c>
      <c r="F48" s="570">
        <v>2</v>
      </c>
      <c r="G48" s="571">
        <v>12</v>
      </c>
      <c r="H48" s="570"/>
      <c r="I48" s="560">
        <v>536</v>
      </c>
      <c r="J48" s="560">
        <v>368</v>
      </c>
      <c r="K48" s="560">
        <v>364</v>
      </c>
      <c r="L48" s="560">
        <v>65</v>
      </c>
    </row>
    <row r="49" spans="1:12">
      <c r="A49" s="292" t="s">
        <v>526</v>
      </c>
      <c r="B49" s="292"/>
      <c r="C49" s="570"/>
      <c r="D49" s="570">
        <v>45</v>
      </c>
      <c r="E49" s="571">
        <v>30</v>
      </c>
      <c r="F49" s="570">
        <v>5</v>
      </c>
      <c r="G49" s="571">
        <v>30</v>
      </c>
      <c r="H49" s="570"/>
      <c r="I49" s="560">
        <v>4461</v>
      </c>
      <c r="J49" s="560">
        <v>3115</v>
      </c>
      <c r="K49" s="560">
        <v>2799</v>
      </c>
      <c r="L49" s="560">
        <v>506</v>
      </c>
    </row>
    <row r="50" spans="1:12">
      <c r="A50" s="292" t="s">
        <v>527</v>
      </c>
      <c r="B50" s="292"/>
      <c r="C50" s="570"/>
      <c r="D50" s="570">
        <v>14</v>
      </c>
      <c r="E50" s="571">
        <v>2</v>
      </c>
      <c r="F50" s="570">
        <v>1</v>
      </c>
      <c r="G50" s="571">
        <v>11</v>
      </c>
      <c r="H50" s="570"/>
      <c r="I50" s="560">
        <v>681</v>
      </c>
      <c r="J50" s="560">
        <v>429</v>
      </c>
      <c r="K50" s="560">
        <v>500</v>
      </c>
      <c r="L50" s="560">
        <v>70</v>
      </c>
    </row>
    <row r="51" spans="1:12">
      <c r="A51" s="402" t="s">
        <v>528</v>
      </c>
      <c r="B51" s="402"/>
      <c r="C51" s="572"/>
      <c r="D51" s="572">
        <v>20</v>
      </c>
      <c r="E51" s="573">
        <v>2</v>
      </c>
      <c r="F51" s="572">
        <v>3</v>
      </c>
      <c r="G51" s="573">
        <v>15</v>
      </c>
      <c r="H51" s="572"/>
      <c r="I51" s="561">
        <v>1252</v>
      </c>
      <c r="J51" s="561">
        <v>755</v>
      </c>
      <c r="K51" s="561">
        <v>721</v>
      </c>
      <c r="L51" s="561">
        <v>103</v>
      </c>
    </row>
    <row r="52" spans="1:12">
      <c r="A52" s="292" t="s">
        <v>529</v>
      </c>
      <c r="B52" s="292"/>
      <c r="C52" s="570"/>
      <c r="D52" s="570">
        <v>20</v>
      </c>
      <c r="E52" s="571">
        <v>4</v>
      </c>
      <c r="F52" s="570">
        <v>2</v>
      </c>
      <c r="G52" s="571">
        <v>15</v>
      </c>
      <c r="H52" s="570"/>
      <c r="I52" s="560">
        <v>1401</v>
      </c>
      <c r="J52" s="560">
        <v>874</v>
      </c>
      <c r="K52" s="560">
        <v>839</v>
      </c>
      <c r="L52" s="560">
        <v>174</v>
      </c>
    </row>
    <row r="53" spans="1:12">
      <c r="A53" s="292" t="s">
        <v>530</v>
      </c>
      <c r="B53" s="292"/>
      <c r="C53" s="570"/>
      <c r="D53" s="570">
        <v>15</v>
      </c>
      <c r="E53" s="571">
        <v>2</v>
      </c>
      <c r="F53" s="570">
        <v>2</v>
      </c>
      <c r="G53" s="571">
        <v>15</v>
      </c>
      <c r="H53" s="570"/>
      <c r="I53" s="560">
        <v>944</v>
      </c>
      <c r="J53" s="560">
        <v>543</v>
      </c>
      <c r="K53" s="560">
        <v>552</v>
      </c>
      <c r="L53" s="560">
        <v>101</v>
      </c>
    </row>
    <row r="54" spans="1:12">
      <c r="A54" s="292" t="s">
        <v>531</v>
      </c>
      <c r="B54" s="292"/>
      <c r="C54" s="570"/>
      <c r="D54" s="570">
        <v>16</v>
      </c>
      <c r="E54" s="571">
        <v>4</v>
      </c>
      <c r="F54" s="570">
        <v>2</v>
      </c>
      <c r="G54" s="571">
        <v>10</v>
      </c>
      <c r="H54" s="570"/>
      <c r="I54" s="560">
        <v>847</v>
      </c>
      <c r="J54" s="560">
        <v>510</v>
      </c>
      <c r="K54" s="560">
        <v>584</v>
      </c>
      <c r="L54" s="560">
        <v>109</v>
      </c>
    </row>
    <row r="55" spans="1:12">
      <c r="A55" s="292" t="s">
        <v>532</v>
      </c>
      <c r="B55" s="292"/>
      <c r="C55" s="570"/>
      <c r="D55" s="570">
        <v>21</v>
      </c>
      <c r="E55" s="571">
        <v>3</v>
      </c>
      <c r="F55" s="570">
        <v>2</v>
      </c>
      <c r="G55" s="571">
        <v>24</v>
      </c>
      <c r="H55" s="570"/>
      <c r="I55" s="560">
        <v>1326</v>
      </c>
      <c r="J55" s="560">
        <v>845</v>
      </c>
      <c r="K55" s="560">
        <v>860</v>
      </c>
      <c r="L55" s="560">
        <v>143</v>
      </c>
    </row>
    <row r="56" spans="1:12">
      <c r="A56" s="402" t="s">
        <v>533</v>
      </c>
      <c r="B56" s="402"/>
      <c r="C56" s="572"/>
      <c r="D56" s="572">
        <v>30</v>
      </c>
      <c r="E56" s="573">
        <v>5</v>
      </c>
      <c r="F56" s="572">
        <v>2</v>
      </c>
      <c r="G56" s="573">
        <v>12</v>
      </c>
      <c r="H56" s="572"/>
      <c r="I56" s="561">
        <v>867</v>
      </c>
      <c r="J56" s="561">
        <v>638</v>
      </c>
      <c r="K56" s="561">
        <v>552</v>
      </c>
      <c r="L56" s="561">
        <v>120</v>
      </c>
    </row>
    <row r="57" spans="1:12">
      <c r="I57" s="574"/>
      <c r="J57" s="574"/>
      <c r="K57" s="574"/>
      <c r="L57" s="574"/>
    </row>
    <row r="58" spans="1:12">
      <c r="I58" s="575"/>
      <c r="J58" s="575"/>
      <c r="K58" s="575"/>
      <c r="L58" s="575"/>
    </row>
    <row r="61" spans="1:12">
      <c r="E61" s="576"/>
    </row>
  </sheetData>
  <customSheetViews>
    <customSheetView guid="{6F28069D-A7F4-41D2-AA1B-4487F97E36F1}" showRuler="0">
      <selection activeCell="K10" sqref="K10:K56"/>
      <pageMargins left="0.78740157480314965" right="0.8" top="0.59" bottom="0.4" header="0.51181102362204722" footer="0.46"/>
      <printOptions horizontalCentered="1"/>
      <pageSetup paperSize="8" orientation="landscape" horizontalDpi="4294967292" r:id="rId1"/>
      <headerFooter alignWithMargins="0"/>
    </customSheetView>
  </customSheetViews>
  <mergeCells count="12">
    <mergeCell ref="J4:J5"/>
    <mergeCell ref="K4:K5"/>
    <mergeCell ref="L4:L5"/>
    <mergeCell ref="H4:H5"/>
    <mergeCell ref="G4:G5"/>
    <mergeCell ref="F4:F5"/>
    <mergeCell ref="I4:I5"/>
    <mergeCell ref="A3:A5"/>
    <mergeCell ref="D4:D5"/>
    <mergeCell ref="C4:C5"/>
    <mergeCell ref="E4:E5"/>
    <mergeCell ref="B4:B5"/>
  </mergeCells>
  <phoneticPr fontId="2"/>
  <hyperlinks>
    <hyperlink ref="E61" location="第1表!H52" display="第1表!H52" xr:uid="{00000000-0004-0000-0200-000000000000}"/>
  </hyperlinks>
  <printOptions horizontalCentered="1"/>
  <pageMargins left="0.78740157480314965" right="0.78740157480314965" top="0.59055118110236227" bottom="0.39370078740157483" header="0.51181102362204722" footer="0.47244094488188981"/>
  <pageSetup paperSize="8" orientation="landscape" horizontalDpi="4294967292"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101"/>
  <dimension ref="A1:N65"/>
  <sheetViews>
    <sheetView workbookViewId="0">
      <pane xSplit="1" ySplit="9" topLeftCell="B10" activePane="bottomRight" state="frozen"/>
      <selection sqref="A1:R1"/>
      <selection pane="topRight" sqref="A1:R1"/>
      <selection pane="bottomLeft" sqref="A1:R1"/>
      <selection pane="bottomRight"/>
    </sheetView>
  </sheetViews>
  <sheetFormatPr defaultColWidth="9" defaultRowHeight="13.2"/>
  <cols>
    <col min="1" max="1" width="20.88671875" style="283" customWidth="1"/>
    <col min="2" max="7" width="20.21875" style="283" customWidth="1"/>
    <col min="8" max="10" width="20.21875" style="283" hidden="1" customWidth="1"/>
    <col min="11" max="16384" width="9" style="283"/>
  </cols>
  <sheetData>
    <row r="1" spans="1:14" ht="16.2">
      <c r="A1" s="282"/>
    </row>
    <row r="2" spans="1:14" ht="22.5" customHeight="1">
      <c r="A2" s="282" t="s">
        <v>281</v>
      </c>
      <c r="B2" s="986" t="s">
        <v>376</v>
      </c>
      <c r="C2" s="986"/>
      <c r="D2" s="986"/>
      <c r="E2" s="986"/>
      <c r="F2" s="986"/>
      <c r="G2" s="986"/>
      <c r="H2" s="986"/>
      <c r="I2" s="986"/>
      <c r="J2" s="986"/>
    </row>
    <row r="3" spans="1:14" ht="22.5" customHeight="1">
      <c r="G3" s="189" t="s">
        <v>719</v>
      </c>
    </row>
    <row r="4" spans="1:14" ht="21.15" customHeight="1">
      <c r="A4" s="987" t="s">
        <v>577</v>
      </c>
      <c r="B4" s="831" t="s">
        <v>537</v>
      </c>
      <c r="C4" s="832"/>
      <c r="D4" s="833"/>
      <c r="E4" s="831" t="s">
        <v>163</v>
      </c>
      <c r="F4" s="832"/>
      <c r="G4" s="833"/>
      <c r="H4" s="831" t="s">
        <v>478</v>
      </c>
      <c r="I4" s="832"/>
      <c r="J4" s="833"/>
    </row>
    <row r="5" spans="1:14" ht="21.15" customHeight="1">
      <c r="A5" s="988"/>
      <c r="B5" s="284" t="s">
        <v>538</v>
      </c>
      <c r="C5" s="284" t="s">
        <v>562</v>
      </c>
      <c r="D5" s="284" t="s">
        <v>539</v>
      </c>
      <c r="E5" s="284" t="s">
        <v>538</v>
      </c>
      <c r="F5" s="284" t="s">
        <v>562</v>
      </c>
      <c r="G5" s="284" t="s">
        <v>539</v>
      </c>
      <c r="H5" s="284" t="s">
        <v>538</v>
      </c>
      <c r="I5" s="284" t="s">
        <v>562</v>
      </c>
      <c r="J5" s="284" t="s">
        <v>539</v>
      </c>
    </row>
    <row r="6" spans="1:14" s="289" customFormat="1" ht="15.15" customHeight="1">
      <c r="A6" s="285"/>
      <c r="B6" s="286" t="s">
        <v>540</v>
      </c>
      <c r="C6" s="286" t="s">
        <v>564</v>
      </c>
      <c r="D6" s="286" t="s">
        <v>631</v>
      </c>
      <c r="E6" s="286" t="s">
        <v>540</v>
      </c>
      <c r="F6" s="286" t="s">
        <v>564</v>
      </c>
      <c r="G6" s="286" t="s">
        <v>631</v>
      </c>
      <c r="H6" s="286" t="s">
        <v>540</v>
      </c>
      <c r="I6" s="286" t="s">
        <v>564</v>
      </c>
      <c r="J6" s="286" t="s">
        <v>631</v>
      </c>
      <c r="K6" s="287"/>
      <c r="L6" s="288"/>
      <c r="M6" s="288"/>
      <c r="N6" s="288"/>
    </row>
    <row r="7" spans="1:14" ht="14.25" customHeight="1">
      <c r="A7" s="384" t="s">
        <v>720</v>
      </c>
      <c r="B7" s="290">
        <v>5271762</v>
      </c>
      <c r="C7" s="290">
        <v>317479665579</v>
      </c>
      <c r="D7" s="290">
        <v>2522847715076</v>
      </c>
      <c r="E7" s="290">
        <v>4027992</v>
      </c>
      <c r="F7" s="290">
        <v>237128912018</v>
      </c>
      <c r="G7" s="290">
        <v>2099348293730.5</v>
      </c>
      <c r="H7" s="290">
        <v>0</v>
      </c>
      <c r="I7" s="290">
        <v>0</v>
      </c>
      <c r="J7" s="290">
        <v>0</v>
      </c>
    </row>
    <row r="8" spans="1:14" ht="14.25" customHeight="1">
      <c r="A8" s="384" t="s">
        <v>721</v>
      </c>
      <c r="B8" s="290">
        <v>5785271</v>
      </c>
      <c r="C8" s="290">
        <v>340292556764</v>
      </c>
      <c r="D8" s="290">
        <v>2677008389332</v>
      </c>
      <c r="E8" s="290">
        <v>4406420</v>
      </c>
      <c r="F8" s="290">
        <v>253274218596</v>
      </c>
      <c r="G8" s="290">
        <v>2230743980472.5</v>
      </c>
      <c r="H8" s="290">
        <v>0</v>
      </c>
      <c r="I8" s="290">
        <v>0</v>
      </c>
      <c r="J8" s="290">
        <v>0</v>
      </c>
    </row>
    <row r="9" spans="1:14" ht="14.25" customHeight="1">
      <c r="A9" s="389" t="s">
        <v>722</v>
      </c>
      <c r="B9" s="291">
        <v>5856322</v>
      </c>
      <c r="C9" s="291">
        <v>348894271648</v>
      </c>
      <c r="D9" s="291">
        <v>2729062517238.5</v>
      </c>
      <c r="E9" s="291">
        <v>4403469</v>
      </c>
      <c r="F9" s="291">
        <v>257515377338</v>
      </c>
      <c r="G9" s="291">
        <v>2271005364038</v>
      </c>
      <c r="H9" s="291">
        <v>0</v>
      </c>
      <c r="I9" s="291">
        <v>0</v>
      </c>
      <c r="J9" s="291">
        <v>0</v>
      </c>
    </row>
    <row r="10" spans="1:14" ht="14.25" customHeight="1">
      <c r="A10" s="292" t="s">
        <v>159</v>
      </c>
      <c r="B10" s="754">
        <v>311814</v>
      </c>
      <c r="C10" s="754">
        <v>17406413181</v>
      </c>
      <c r="D10" s="754">
        <v>135392407839</v>
      </c>
      <c r="E10" s="754">
        <v>206169</v>
      </c>
      <c r="F10" s="754">
        <v>11692973092</v>
      </c>
      <c r="G10" s="754">
        <v>104408100124</v>
      </c>
      <c r="H10" s="754">
        <v>0</v>
      </c>
      <c r="I10" s="754">
        <v>0</v>
      </c>
      <c r="J10" s="754">
        <v>0</v>
      </c>
    </row>
    <row r="11" spans="1:14" ht="14.25" customHeight="1">
      <c r="A11" s="294" t="s">
        <v>3</v>
      </c>
      <c r="B11" s="293">
        <v>54955</v>
      </c>
      <c r="C11" s="293">
        <v>3207000453</v>
      </c>
      <c r="D11" s="293">
        <v>26115150881</v>
      </c>
      <c r="E11" s="293">
        <v>40005</v>
      </c>
      <c r="F11" s="293">
        <v>2315959208</v>
      </c>
      <c r="G11" s="293">
        <v>20886102208</v>
      </c>
      <c r="H11" s="293">
        <v>0</v>
      </c>
      <c r="I11" s="293">
        <v>0</v>
      </c>
      <c r="J11" s="293">
        <v>0</v>
      </c>
    </row>
    <row r="12" spans="1:14" ht="14.25" customHeight="1">
      <c r="A12" s="294" t="s">
        <v>4</v>
      </c>
      <c r="B12" s="293">
        <v>47541</v>
      </c>
      <c r="C12" s="293">
        <v>2731463834</v>
      </c>
      <c r="D12" s="293">
        <v>22866783877</v>
      </c>
      <c r="E12" s="293">
        <v>42748</v>
      </c>
      <c r="F12" s="293">
        <v>2360474350</v>
      </c>
      <c r="G12" s="293">
        <v>21007831855</v>
      </c>
      <c r="H12" s="293">
        <v>0</v>
      </c>
      <c r="I12" s="293">
        <v>0</v>
      </c>
      <c r="J12" s="293">
        <v>0</v>
      </c>
    </row>
    <row r="13" spans="1:14" ht="14.25" customHeight="1">
      <c r="A13" s="294" t="s">
        <v>5</v>
      </c>
      <c r="B13" s="293">
        <v>101777</v>
      </c>
      <c r="C13" s="293">
        <v>6224222348</v>
      </c>
      <c r="D13" s="293">
        <v>51485621860</v>
      </c>
      <c r="E13" s="293">
        <v>88287</v>
      </c>
      <c r="F13" s="293">
        <v>5164392327</v>
      </c>
      <c r="G13" s="293">
        <v>46127195770</v>
      </c>
      <c r="H13" s="293">
        <v>0</v>
      </c>
      <c r="I13" s="293">
        <v>0</v>
      </c>
      <c r="J13" s="293">
        <v>0</v>
      </c>
    </row>
    <row r="14" spans="1:14" ht="14.25" customHeight="1">
      <c r="A14" s="294" t="s">
        <v>6</v>
      </c>
      <c r="B14" s="293">
        <v>54628</v>
      </c>
      <c r="C14" s="293">
        <v>2853318240</v>
      </c>
      <c r="D14" s="293">
        <v>21914610068</v>
      </c>
      <c r="E14" s="293">
        <v>39995</v>
      </c>
      <c r="F14" s="293">
        <v>2099758973</v>
      </c>
      <c r="G14" s="293">
        <v>18795953035</v>
      </c>
      <c r="H14" s="293">
        <v>0</v>
      </c>
      <c r="I14" s="293">
        <v>0</v>
      </c>
      <c r="J14" s="293">
        <v>0</v>
      </c>
    </row>
    <row r="15" spans="1:14" ht="14.25" customHeight="1">
      <c r="A15" s="294" t="s">
        <v>7</v>
      </c>
      <c r="B15" s="293">
        <v>47350</v>
      </c>
      <c r="C15" s="293">
        <v>2612384494</v>
      </c>
      <c r="D15" s="293">
        <v>22000165740.5</v>
      </c>
      <c r="E15" s="293">
        <v>43322</v>
      </c>
      <c r="F15" s="293">
        <v>2312625407</v>
      </c>
      <c r="G15" s="293">
        <v>20518839622</v>
      </c>
      <c r="H15" s="293">
        <v>0</v>
      </c>
      <c r="I15" s="293">
        <v>0</v>
      </c>
      <c r="J15" s="293">
        <v>0</v>
      </c>
    </row>
    <row r="16" spans="1:14" ht="14.25" customHeight="1">
      <c r="A16" s="295" t="s">
        <v>8</v>
      </c>
      <c r="B16" s="296">
        <v>73927</v>
      </c>
      <c r="C16" s="296">
        <v>4325895085</v>
      </c>
      <c r="D16" s="296">
        <v>35690349570.5</v>
      </c>
      <c r="E16" s="296">
        <v>62722</v>
      </c>
      <c r="F16" s="296">
        <v>3611968709</v>
      </c>
      <c r="G16" s="296">
        <v>32367925902</v>
      </c>
      <c r="H16" s="296">
        <v>0</v>
      </c>
      <c r="I16" s="296">
        <v>0</v>
      </c>
      <c r="J16" s="296">
        <v>0</v>
      </c>
    </row>
    <row r="17" spans="1:10" ht="14.25" customHeight="1">
      <c r="A17" s="294" t="s">
        <v>9</v>
      </c>
      <c r="B17" s="754">
        <v>111070</v>
      </c>
      <c r="C17" s="754">
        <v>6444623811</v>
      </c>
      <c r="D17" s="754">
        <v>46635506232</v>
      </c>
      <c r="E17" s="754">
        <v>78961</v>
      </c>
      <c r="F17" s="754">
        <v>4583108150</v>
      </c>
      <c r="G17" s="754">
        <v>40446542083</v>
      </c>
      <c r="H17" s="754">
        <v>0</v>
      </c>
      <c r="I17" s="754">
        <v>0</v>
      </c>
      <c r="J17" s="754">
        <v>0</v>
      </c>
    </row>
    <row r="18" spans="1:10" ht="14.25" customHeight="1">
      <c r="A18" s="294" t="s">
        <v>10</v>
      </c>
      <c r="B18" s="293">
        <v>90865</v>
      </c>
      <c r="C18" s="293">
        <v>5456697094</v>
      </c>
      <c r="D18" s="293">
        <v>41766798970</v>
      </c>
      <c r="E18" s="293">
        <v>68412</v>
      </c>
      <c r="F18" s="293">
        <v>4106886614</v>
      </c>
      <c r="G18" s="293">
        <v>36495962700</v>
      </c>
      <c r="H18" s="293">
        <v>0</v>
      </c>
      <c r="I18" s="293">
        <v>0</v>
      </c>
      <c r="J18" s="293">
        <v>0</v>
      </c>
    </row>
    <row r="19" spans="1:10" ht="14.25" customHeight="1">
      <c r="A19" s="294" t="s">
        <v>11</v>
      </c>
      <c r="B19" s="293">
        <v>66678</v>
      </c>
      <c r="C19" s="293">
        <v>4027711004</v>
      </c>
      <c r="D19" s="293">
        <v>33893649863</v>
      </c>
      <c r="E19" s="293">
        <v>58865</v>
      </c>
      <c r="F19" s="293">
        <v>3411368490</v>
      </c>
      <c r="G19" s="293">
        <v>30373897412</v>
      </c>
      <c r="H19" s="293">
        <v>0</v>
      </c>
      <c r="I19" s="293">
        <v>0</v>
      </c>
      <c r="J19" s="293">
        <v>0</v>
      </c>
    </row>
    <row r="20" spans="1:10" ht="14.25" customHeight="1">
      <c r="A20" s="294" t="s">
        <v>12</v>
      </c>
      <c r="B20" s="293">
        <v>228931</v>
      </c>
      <c r="C20" s="293">
        <v>14243583385</v>
      </c>
      <c r="D20" s="293">
        <v>112644209998.5</v>
      </c>
      <c r="E20" s="293">
        <v>179711</v>
      </c>
      <c r="F20" s="293">
        <v>10749970759</v>
      </c>
      <c r="G20" s="293">
        <v>94282003909</v>
      </c>
      <c r="H20" s="293">
        <v>0</v>
      </c>
      <c r="I20" s="293">
        <v>0</v>
      </c>
      <c r="J20" s="293">
        <v>0</v>
      </c>
    </row>
    <row r="21" spans="1:10" ht="14.25" customHeight="1">
      <c r="A21" s="295" t="s">
        <v>13</v>
      </c>
      <c r="B21" s="296">
        <v>248873</v>
      </c>
      <c r="C21" s="296">
        <v>14718520099</v>
      </c>
      <c r="D21" s="296">
        <v>112813176079</v>
      </c>
      <c r="E21" s="296">
        <v>181659</v>
      </c>
      <c r="F21" s="296">
        <v>10675074929</v>
      </c>
      <c r="G21" s="296">
        <v>93506918290</v>
      </c>
      <c r="H21" s="296">
        <v>0</v>
      </c>
      <c r="I21" s="296">
        <v>0</v>
      </c>
      <c r="J21" s="296">
        <v>0</v>
      </c>
    </row>
    <row r="22" spans="1:10" ht="14.25" customHeight="1">
      <c r="A22" s="294" t="s">
        <v>14</v>
      </c>
      <c r="B22" s="754">
        <v>728793</v>
      </c>
      <c r="C22" s="754">
        <v>45150060435</v>
      </c>
      <c r="D22" s="754">
        <v>344204683711</v>
      </c>
      <c r="E22" s="754">
        <v>531892</v>
      </c>
      <c r="F22" s="754">
        <v>32534567541</v>
      </c>
      <c r="G22" s="754">
        <v>282160787946</v>
      </c>
      <c r="H22" s="754">
        <v>0</v>
      </c>
      <c r="I22" s="754">
        <v>0</v>
      </c>
      <c r="J22" s="754">
        <v>0</v>
      </c>
    </row>
    <row r="23" spans="1:10" ht="14.25" customHeight="1">
      <c r="A23" s="292" t="s">
        <v>160</v>
      </c>
      <c r="B23" s="293">
        <v>401613</v>
      </c>
      <c r="C23" s="293">
        <v>24037615891</v>
      </c>
      <c r="D23" s="293">
        <v>183349038638</v>
      </c>
      <c r="E23" s="293">
        <v>291868</v>
      </c>
      <c r="F23" s="293">
        <v>17215941925</v>
      </c>
      <c r="G23" s="293">
        <v>149217441055</v>
      </c>
      <c r="H23" s="293">
        <v>0</v>
      </c>
      <c r="I23" s="293">
        <v>0</v>
      </c>
      <c r="J23" s="293">
        <v>0</v>
      </c>
    </row>
    <row r="24" spans="1:10" ht="14.25" customHeight="1">
      <c r="A24" s="294" t="s">
        <v>15</v>
      </c>
      <c r="B24" s="293">
        <v>100692</v>
      </c>
      <c r="C24" s="293">
        <v>5644252211</v>
      </c>
      <c r="D24" s="293">
        <v>41815787758.5</v>
      </c>
      <c r="E24" s="293">
        <v>72781</v>
      </c>
      <c r="F24" s="293">
        <v>4183642703</v>
      </c>
      <c r="G24" s="293">
        <v>37555252625</v>
      </c>
      <c r="H24" s="293">
        <v>0</v>
      </c>
      <c r="I24" s="293">
        <v>0</v>
      </c>
      <c r="J24" s="293">
        <v>0</v>
      </c>
    </row>
    <row r="25" spans="1:10" ht="14.25" customHeight="1">
      <c r="A25" s="294" t="s">
        <v>16</v>
      </c>
      <c r="B25" s="293">
        <v>55107</v>
      </c>
      <c r="C25" s="293">
        <v>3075292963</v>
      </c>
      <c r="D25" s="293">
        <v>22917480716</v>
      </c>
      <c r="E25" s="293">
        <v>43206</v>
      </c>
      <c r="F25" s="293">
        <v>2403265116</v>
      </c>
      <c r="G25" s="293">
        <v>21394018994</v>
      </c>
      <c r="H25" s="293">
        <v>0</v>
      </c>
      <c r="I25" s="293">
        <v>0</v>
      </c>
      <c r="J25" s="293">
        <v>0</v>
      </c>
    </row>
    <row r="26" spans="1:10" ht="14.25" customHeight="1">
      <c r="A26" s="295" t="s">
        <v>17</v>
      </c>
      <c r="B26" s="296">
        <v>60185</v>
      </c>
      <c r="C26" s="296">
        <v>3462464921</v>
      </c>
      <c r="D26" s="296">
        <v>27084578511</v>
      </c>
      <c r="E26" s="296">
        <v>47730</v>
      </c>
      <c r="F26" s="296">
        <v>2763751086</v>
      </c>
      <c r="G26" s="296">
        <v>24682977820</v>
      </c>
      <c r="H26" s="296">
        <v>0</v>
      </c>
      <c r="I26" s="296">
        <v>0</v>
      </c>
      <c r="J26" s="296">
        <v>0</v>
      </c>
    </row>
    <row r="27" spans="1:10" ht="14.25" customHeight="1">
      <c r="A27" s="294" t="s">
        <v>18</v>
      </c>
      <c r="B27" s="754">
        <v>37968</v>
      </c>
      <c r="C27" s="754">
        <v>2170185285</v>
      </c>
      <c r="D27" s="754">
        <v>17181808678</v>
      </c>
      <c r="E27" s="754">
        <v>30488</v>
      </c>
      <c r="F27" s="754">
        <v>1774915894</v>
      </c>
      <c r="G27" s="754">
        <v>15884449895</v>
      </c>
      <c r="H27" s="754">
        <v>0</v>
      </c>
      <c r="I27" s="754">
        <v>0</v>
      </c>
      <c r="J27" s="754">
        <v>0</v>
      </c>
    </row>
    <row r="28" spans="1:10" ht="14.25" customHeight="1">
      <c r="A28" s="294" t="s">
        <v>19</v>
      </c>
      <c r="B28" s="293">
        <v>35693</v>
      </c>
      <c r="C28" s="293">
        <v>1874279552</v>
      </c>
      <c r="D28" s="293">
        <v>13995582486</v>
      </c>
      <c r="E28" s="293">
        <v>26335</v>
      </c>
      <c r="F28" s="293">
        <v>1395226252</v>
      </c>
      <c r="G28" s="293">
        <v>12291862085</v>
      </c>
      <c r="H28" s="293">
        <v>0</v>
      </c>
      <c r="I28" s="293">
        <v>0</v>
      </c>
      <c r="J28" s="293">
        <v>0</v>
      </c>
    </row>
    <row r="29" spans="1:10" ht="14.25" customHeight="1">
      <c r="A29" s="294" t="s">
        <v>20</v>
      </c>
      <c r="B29" s="293">
        <v>100777</v>
      </c>
      <c r="C29" s="293">
        <v>5735701469</v>
      </c>
      <c r="D29" s="293">
        <v>42564051037.5</v>
      </c>
      <c r="E29" s="293">
        <v>77055</v>
      </c>
      <c r="F29" s="293">
        <v>4350256716</v>
      </c>
      <c r="G29" s="293">
        <v>38755825137</v>
      </c>
      <c r="H29" s="293">
        <v>0</v>
      </c>
      <c r="I29" s="293">
        <v>0</v>
      </c>
      <c r="J29" s="293">
        <v>0</v>
      </c>
    </row>
    <row r="30" spans="1:10" ht="14.25" customHeight="1">
      <c r="A30" s="294" t="s">
        <v>21</v>
      </c>
      <c r="B30" s="293">
        <v>70365</v>
      </c>
      <c r="C30" s="293">
        <v>4165215070</v>
      </c>
      <c r="D30" s="293">
        <v>34385042142.5</v>
      </c>
      <c r="E30" s="293">
        <v>63897</v>
      </c>
      <c r="F30" s="293">
        <v>3612110640</v>
      </c>
      <c r="G30" s="293">
        <v>31522530647</v>
      </c>
      <c r="H30" s="293">
        <v>0</v>
      </c>
      <c r="I30" s="293">
        <v>0</v>
      </c>
      <c r="J30" s="293">
        <v>0</v>
      </c>
    </row>
    <row r="31" spans="1:10" ht="14.25" customHeight="1">
      <c r="A31" s="295" t="s">
        <v>22</v>
      </c>
      <c r="B31" s="296">
        <v>138790</v>
      </c>
      <c r="C31" s="296">
        <v>8729797419</v>
      </c>
      <c r="D31" s="296">
        <v>71570641378.5</v>
      </c>
      <c r="E31" s="296">
        <v>121942</v>
      </c>
      <c r="F31" s="296">
        <v>7347026291</v>
      </c>
      <c r="G31" s="296">
        <v>64467492954</v>
      </c>
      <c r="H31" s="296">
        <v>0</v>
      </c>
      <c r="I31" s="296">
        <v>0</v>
      </c>
      <c r="J31" s="296">
        <v>0</v>
      </c>
    </row>
    <row r="32" spans="1:10" ht="14.25" customHeight="1">
      <c r="A32" s="294" t="s">
        <v>23</v>
      </c>
      <c r="B32" s="754">
        <v>301502</v>
      </c>
      <c r="C32" s="754">
        <v>18214520370</v>
      </c>
      <c r="D32" s="754">
        <v>147398626321.5</v>
      </c>
      <c r="E32" s="754">
        <v>262996</v>
      </c>
      <c r="F32" s="754">
        <v>15129811573</v>
      </c>
      <c r="G32" s="754">
        <v>130399919647</v>
      </c>
      <c r="H32" s="754">
        <v>0</v>
      </c>
      <c r="I32" s="754">
        <v>0</v>
      </c>
      <c r="J32" s="754">
        <v>0</v>
      </c>
    </row>
    <row r="33" spans="1:10" ht="14.25" customHeight="1">
      <c r="A33" s="294" t="s">
        <v>24</v>
      </c>
      <c r="B33" s="293">
        <v>65356</v>
      </c>
      <c r="C33" s="293">
        <v>3928165966</v>
      </c>
      <c r="D33" s="293">
        <v>31152621766</v>
      </c>
      <c r="E33" s="293">
        <v>53899</v>
      </c>
      <c r="F33" s="293">
        <v>3131099450</v>
      </c>
      <c r="G33" s="293">
        <v>27675585166</v>
      </c>
      <c r="H33" s="293">
        <v>0</v>
      </c>
      <c r="I33" s="293">
        <v>0</v>
      </c>
      <c r="J33" s="293">
        <v>0</v>
      </c>
    </row>
    <row r="34" spans="1:10" ht="14.25" customHeight="1">
      <c r="A34" s="294" t="s">
        <v>25</v>
      </c>
      <c r="B34" s="293">
        <v>57735</v>
      </c>
      <c r="C34" s="293">
        <v>3340912655</v>
      </c>
      <c r="D34" s="293">
        <v>27750796787</v>
      </c>
      <c r="E34" s="293">
        <v>51186</v>
      </c>
      <c r="F34" s="293">
        <v>2865981363</v>
      </c>
      <c r="G34" s="293">
        <v>25025724632</v>
      </c>
      <c r="H34" s="293">
        <v>0</v>
      </c>
      <c r="I34" s="293">
        <v>0</v>
      </c>
      <c r="J34" s="293">
        <v>0</v>
      </c>
    </row>
    <row r="35" spans="1:10" ht="14.25" customHeight="1">
      <c r="A35" s="294" t="s">
        <v>26</v>
      </c>
      <c r="B35" s="293">
        <v>110788</v>
      </c>
      <c r="C35" s="293">
        <v>7078644421</v>
      </c>
      <c r="D35" s="293">
        <v>58688839725.5</v>
      </c>
      <c r="E35" s="293">
        <v>86790</v>
      </c>
      <c r="F35" s="293">
        <v>5241408514</v>
      </c>
      <c r="G35" s="293">
        <v>46546115098</v>
      </c>
      <c r="H35" s="293">
        <v>0</v>
      </c>
      <c r="I35" s="293">
        <v>0</v>
      </c>
      <c r="J35" s="293">
        <v>0</v>
      </c>
    </row>
    <row r="36" spans="1:10" ht="14.25" customHeight="1">
      <c r="A36" s="295" t="s">
        <v>27</v>
      </c>
      <c r="B36" s="296">
        <v>542306</v>
      </c>
      <c r="C36" s="296">
        <v>31803340675</v>
      </c>
      <c r="D36" s="296">
        <v>243121851870</v>
      </c>
      <c r="E36" s="296">
        <v>354049</v>
      </c>
      <c r="F36" s="296">
        <v>20384184087</v>
      </c>
      <c r="G36" s="296">
        <v>179716509508</v>
      </c>
      <c r="H36" s="296">
        <v>0</v>
      </c>
      <c r="I36" s="296">
        <v>0</v>
      </c>
      <c r="J36" s="296">
        <v>0</v>
      </c>
    </row>
    <row r="37" spans="1:10" ht="14.25" customHeight="1">
      <c r="A37" s="294" t="s">
        <v>28</v>
      </c>
      <c r="B37" s="754">
        <v>266013</v>
      </c>
      <c r="C37" s="754">
        <v>15603786714</v>
      </c>
      <c r="D37" s="754">
        <v>119031304175</v>
      </c>
      <c r="E37" s="754">
        <v>186619</v>
      </c>
      <c r="F37" s="754">
        <v>10894062639</v>
      </c>
      <c r="G37" s="754">
        <v>96154103937</v>
      </c>
      <c r="H37" s="754">
        <v>0</v>
      </c>
      <c r="I37" s="754">
        <v>0</v>
      </c>
      <c r="J37" s="754">
        <v>0</v>
      </c>
    </row>
    <row r="38" spans="1:10" ht="14.25" customHeight="1">
      <c r="A38" s="294" t="s">
        <v>29</v>
      </c>
      <c r="B38" s="293">
        <v>59494</v>
      </c>
      <c r="C38" s="293">
        <v>3422054341</v>
      </c>
      <c r="D38" s="293">
        <v>27677716580</v>
      </c>
      <c r="E38" s="293">
        <v>47048</v>
      </c>
      <c r="F38" s="293">
        <v>2673201560</v>
      </c>
      <c r="G38" s="293">
        <v>23512553718</v>
      </c>
      <c r="H38" s="293">
        <v>0</v>
      </c>
      <c r="I38" s="293">
        <v>0</v>
      </c>
      <c r="J38" s="293">
        <v>0</v>
      </c>
    </row>
    <row r="39" spans="1:10" ht="14.25" customHeight="1">
      <c r="A39" s="292" t="s">
        <v>161</v>
      </c>
      <c r="B39" s="293">
        <v>41280</v>
      </c>
      <c r="C39" s="293">
        <v>2485666337</v>
      </c>
      <c r="D39" s="293">
        <v>19247459939</v>
      </c>
      <c r="E39" s="293">
        <v>29426</v>
      </c>
      <c r="F39" s="293">
        <v>1743408185</v>
      </c>
      <c r="G39" s="293">
        <v>15503092786</v>
      </c>
      <c r="H39" s="293">
        <v>0</v>
      </c>
      <c r="I39" s="293">
        <v>0</v>
      </c>
      <c r="J39" s="293">
        <v>0</v>
      </c>
    </row>
    <row r="40" spans="1:10" ht="14.25" customHeight="1">
      <c r="A40" s="294" t="s">
        <v>30</v>
      </c>
      <c r="B40" s="293">
        <v>36475</v>
      </c>
      <c r="C40" s="293">
        <v>1946527302</v>
      </c>
      <c r="D40" s="293">
        <v>14881649875</v>
      </c>
      <c r="E40" s="293">
        <v>26479</v>
      </c>
      <c r="F40" s="293">
        <v>1450630106</v>
      </c>
      <c r="G40" s="293">
        <v>12997180268</v>
      </c>
      <c r="H40" s="293">
        <v>0</v>
      </c>
      <c r="I40" s="293">
        <v>0</v>
      </c>
      <c r="J40" s="293">
        <v>0</v>
      </c>
    </row>
    <row r="41" spans="1:10" ht="14.25" customHeight="1">
      <c r="A41" s="295" t="s">
        <v>31</v>
      </c>
      <c r="B41" s="296">
        <v>31374</v>
      </c>
      <c r="C41" s="296">
        <v>1798668677</v>
      </c>
      <c r="D41" s="296">
        <v>15037178852</v>
      </c>
      <c r="E41" s="296">
        <v>27834</v>
      </c>
      <c r="F41" s="296">
        <v>1537624183</v>
      </c>
      <c r="G41" s="296">
        <v>13626368304</v>
      </c>
      <c r="H41" s="296">
        <v>0</v>
      </c>
      <c r="I41" s="296">
        <v>0</v>
      </c>
      <c r="J41" s="296">
        <v>0</v>
      </c>
    </row>
    <row r="42" spans="1:10" ht="14.25" customHeight="1">
      <c r="A42" s="294" t="s">
        <v>32</v>
      </c>
      <c r="B42" s="754">
        <v>106621</v>
      </c>
      <c r="C42" s="754">
        <v>6562784560</v>
      </c>
      <c r="D42" s="754">
        <v>49765383455</v>
      </c>
      <c r="E42" s="754">
        <v>79352</v>
      </c>
      <c r="F42" s="754">
        <v>4825902163</v>
      </c>
      <c r="G42" s="754">
        <v>43103809897</v>
      </c>
      <c r="H42" s="754">
        <v>0</v>
      </c>
      <c r="I42" s="754">
        <v>0</v>
      </c>
      <c r="J42" s="754">
        <v>0</v>
      </c>
    </row>
    <row r="43" spans="1:10" ht="14.25" customHeight="1">
      <c r="A43" s="294" t="s">
        <v>33</v>
      </c>
      <c r="B43" s="293">
        <v>123483</v>
      </c>
      <c r="C43" s="293">
        <v>7363038921</v>
      </c>
      <c r="D43" s="293">
        <v>56795244299.5</v>
      </c>
      <c r="E43" s="293">
        <v>92323</v>
      </c>
      <c r="F43" s="293">
        <v>5473648501</v>
      </c>
      <c r="G43" s="293">
        <v>48712448267</v>
      </c>
      <c r="H43" s="293">
        <v>0</v>
      </c>
      <c r="I43" s="293">
        <v>0</v>
      </c>
      <c r="J43" s="293">
        <v>0</v>
      </c>
    </row>
    <row r="44" spans="1:10" ht="14.25" customHeight="1">
      <c r="A44" s="294" t="s">
        <v>34</v>
      </c>
      <c r="B44" s="293">
        <v>53984</v>
      </c>
      <c r="C44" s="293">
        <v>3342661546</v>
      </c>
      <c r="D44" s="293">
        <v>27617419582.5</v>
      </c>
      <c r="E44" s="293">
        <v>47005</v>
      </c>
      <c r="F44" s="293">
        <v>2784930222</v>
      </c>
      <c r="G44" s="293">
        <v>24686716318</v>
      </c>
      <c r="H44" s="293">
        <v>0</v>
      </c>
      <c r="I44" s="293">
        <v>0</v>
      </c>
      <c r="J44" s="293">
        <v>0</v>
      </c>
    </row>
    <row r="45" spans="1:10" ht="14.25" customHeight="1">
      <c r="A45" s="294" t="s">
        <v>35</v>
      </c>
      <c r="B45" s="293">
        <v>35125</v>
      </c>
      <c r="C45" s="293">
        <v>1979043145</v>
      </c>
      <c r="D45" s="293">
        <v>15452494569</v>
      </c>
      <c r="E45" s="293">
        <v>25384</v>
      </c>
      <c r="F45" s="293">
        <v>1457177648</v>
      </c>
      <c r="G45" s="293">
        <v>13045298619</v>
      </c>
      <c r="H45" s="293">
        <v>0</v>
      </c>
      <c r="I45" s="293">
        <v>0</v>
      </c>
      <c r="J45" s="293">
        <v>0</v>
      </c>
    </row>
    <row r="46" spans="1:10" ht="14.25" customHeight="1">
      <c r="A46" s="295" t="s">
        <v>36</v>
      </c>
      <c r="B46" s="296">
        <v>50747</v>
      </c>
      <c r="C46" s="296">
        <v>2913242576</v>
      </c>
      <c r="D46" s="296">
        <v>21582713995</v>
      </c>
      <c r="E46" s="296">
        <v>37092</v>
      </c>
      <c r="F46" s="296">
        <v>2117119233</v>
      </c>
      <c r="G46" s="296">
        <v>18951464753</v>
      </c>
      <c r="H46" s="296">
        <v>0</v>
      </c>
      <c r="I46" s="296">
        <v>0</v>
      </c>
      <c r="J46" s="296">
        <v>0</v>
      </c>
    </row>
    <row r="47" spans="1:10" ht="14.25" customHeight="1">
      <c r="A47" s="294" t="s">
        <v>37</v>
      </c>
      <c r="B47" s="754">
        <v>53220</v>
      </c>
      <c r="C47" s="754">
        <v>3171021240</v>
      </c>
      <c r="D47" s="754">
        <v>26874964350</v>
      </c>
      <c r="E47" s="754">
        <v>45722</v>
      </c>
      <c r="F47" s="754">
        <v>2629710046</v>
      </c>
      <c r="G47" s="754">
        <v>23246734486</v>
      </c>
      <c r="H47" s="754">
        <v>0</v>
      </c>
      <c r="I47" s="754">
        <v>0</v>
      </c>
      <c r="J47" s="754">
        <v>0</v>
      </c>
    </row>
    <row r="48" spans="1:10" ht="14.25" customHeight="1">
      <c r="A48" s="294" t="s">
        <v>38</v>
      </c>
      <c r="B48" s="293">
        <v>30833</v>
      </c>
      <c r="C48" s="293">
        <v>1838778099</v>
      </c>
      <c r="D48" s="293">
        <v>15823297540</v>
      </c>
      <c r="E48" s="293">
        <v>23980</v>
      </c>
      <c r="F48" s="293">
        <v>1356257022</v>
      </c>
      <c r="G48" s="293">
        <v>11990042155</v>
      </c>
      <c r="H48" s="293">
        <v>0</v>
      </c>
      <c r="I48" s="293">
        <v>0</v>
      </c>
      <c r="J48" s="293">
        <v>0</v>
      </c>
    </row>
    <row r="49" spans="1:10" ht="14.25" customHeight="1">
      <c r="A49" s="294" t="s">
        <v>39</v>
      </c>
      <c r="B49" s="293">
        <v>291475</v>
      </c>
      <c r="C49" s="293">
        <v>18336463658</v>
      </c>
      <c r="D49" s="293">
        <v>142252325426</v>
      </c>
      <c r="E49" s="293">
        <v>202396</v>
      </c>
      <c r="F49" s="293">
        <v>12441172661</v>
      </c>
      <c r="G49" s="293">
        <v>110987016795</v>
      </c>
      <c r="H49" s="293">
        <v>0</v>
      </c>
      <c r="I49" s="293">
        <v>0</v>
      </c>
      <c r="J49" s="293">
        <v>0</v>
      </c>
    </row>
    <row r="50" spans="1:10" ht="14.25" customHeight="1">
      <c r="A50" s="294" t="s">
        <v>40</v>
      </c>
      <c r="B50" s="293">
        <v>38050</v>
      </c>
      <c r="C50" s="293">
        <v>2174829969</v>
      </c>
      <c r="D50" s="293">
        <v>17105283649</v>
      </c>
      <c r="E50" s="293">
        <v>29117</v>
      </c>
      <c r="F50" s="293">
        <v>1684563983</v>
      </c>
      <c r="G50" s="293">
        <v>15119913360</v>
      </c>
      <c r="H50" s="293">
        <v>0</v>
      </c>
      <c r="I50" s="293">
        <v>0</v>
      </c>
      <c r="J50" s="293">
        <v>0</v>
      </c>
    </row>
    <row r="51" spans="1:10" ht="14.25" customHeight="1">
      <c r="A51" s="295" t="s">
        <v>41</v>
      </c>
      <c r="B51" s="296">
        <v>71731</v>
      </c>
      <c r="C51" s="296">
        <v>4029434612</v>
      </c>
      <c r="D51" s="296">
        <v>32161238364.5</v>
      </c>
      <c r="E51" s="296">
        <v>51998</v>
      </c>
      <c r="F51" s="296">
        <v>2894294790</v>
      </c>
      <c r="G51" s="296">
        <v>25911596863</v>
      </c>
      <c r="H51" s="296">
        <v>0</v>
      </c>
      <c r="I51" s="296">
        <v>0</v>
      </c>
      <c r="J51" s="296">
        <v>0</v>
      </c>
    </row>
    <row r="52" spans="1:10" ht="14.25" customHeight="1">
      <c r="A52" s="294" t="s">
        <v>42</v>
      </c>
      <c r="B52" s="754">
        <v>74693</v>
      </c>
      <c r="C52" s="754">
        <v>4427149448</v>
      </c>
      <c r="D52" s="754">
        <v>36206301589</v>
      </c>
      <c r="E52" s="754">
        <v>61853</v>
      </c>
      <c r="F52" s="754">
        <v>3500209465</v>
      </c>
      <c r="G52" s="754">
        <v>31182945512</v>
      </c>
      <c r="H52" s="754">
        <v>0</v>
      </c>
      <c r="I52" s="754">
        <v>0</v>
      </c>
      <c r="J52" s="754">
        <v>0</v>
      </c>
    </row>
    <row r="53" spans="1:10" ht="14.25" customHeight="1">
      <c r="A53" s="294" t="s">
        <v>43</v>
      </c>
      <c r="B53" s="293">
        <v>47889</v>
      </c>
      <c r="C53" s="293">
        <v>2804309003</v>
      </c>
      <c r="D53" s="293">
        <v>22243904260</v>
      </c>
      <c r="E53" s="293">
        <v>34327</v>
      </c>
      <c r="F53" s="293">
        <v>2016633136</v>
      </c>
      <c r="G53" s="293">
        <v>18159485438</v>
      </c>
      <c r="H53" s="293">
        <v>0</v>
      </c>
      <c r="I53" s="293">
        <v>0</v>
      </c>
      <c r="J53" s="293">
        <v>0</v>
      </c>
    </row>
    <row r="54" spans="1:10" ht="14.25" customHeight="1">
      <c r="A54" s="294" t="s">
        <v>44</v>
      </c>
      <c r="B54" s="293">
        <v>43265</v>
      </c>
      <c r="C54" s="293">
        <v>2556008998</v>
      </c>
      <c r="D54" s="293">
        <v>19620912465</v>
      </c>
      <c r="E54" s="293">
        <v>31913</v>
      </c>
      <c r="F54" s="293">
        <v>1867057731</v>
      </c>
      <c r="G54" s="293">
        <v>16852281691</v>
      </c>
      <c r="H54" s="293">
        <v>0</v>
      </c>
      <c r="I54" s="293">
        <v>0</v>
      </c>
      <c r="J54" s="293">
        <v>0</v>
      </c>
    </row>
    <row r="55" spans="1:10" ht="14.25" customHeight="1">
      <c r="A55" s="292" t="s">
        <v>162</v>
      </c>
      <c r="B55" s="293">
        <v>68977</v>
      </c>
      <c r="C55" s="293">
        <v>4403783969</v>
      </c>
      <c r="D55" s="293">
        <v>36443829475</v>
      </c>
      <c r="E55" s="293">
        <v>54193</v>
      </c>
      <c r="F55" s="293">
        <v>3282195173</v>
      </c>
      <c r="G55" s="293">
        <v>29557729382</v>
      </c>
      <c r="H55" s="293">
        <v>0</v>
      </c>
      <c r="I55" s="293">
        <v>0</v>
      </c>
      <c r="J55" s="293">
        <v>0</v>
      </c>
    </row>
    <row r="56" spans="1:10" ht="14.25" customHeight="1">
      <c r="A56" s="295" t="s">
        <v>45</v>
      </c>
      <c r="B56" s="296">
        <v>85514</v>
      </c>
      <c r="C56" s="296">
        <v>5072736202</v>
      </c>
      <c r="D56" s="296">
        <v>42842032292.5</v>
      </c>
      <c r="E56" s="296">
        <v>62438</v>
      </c>
      <c r="F56" s="296">
        <v>3467828732</v>
      </c>
      <c r="G56" s="296">
        <v>31190815370</v>
      </c>
      <c r="H56" s="296">
        <v>0</v>
      </c>
      <c r="I56" s="296">
        <v>0</v>
      </c>
      <c r="J56" s="296">
        <v>0</v>
      </c>
    </row>
    <row r="57" spans="1:10" ht="9.15" customHeight="1">
      <c r="B57" s="297"/>
      <c r="C57" s="297"/>
      <c r="D57" s="297"/>
      <c r="E57" s="297"/>
      <c r="F57" s="297"/>
      <c r="G57" s="297"/>
      <c r="H57" s="297"/>
      <c r="I57" s="297"/>
      <c r="J57" s="297"/>
    </row>
    <row r="58" spans="1:10">
      <c r="A58" s="263" t="s">
        <v>377</v>
      </c>
      <c r="B58" s="297"/>
      <c r="C58" s="297"/>
      <c r="D58" s="297"/>
      <c r="E58" s="297"/>
      <c r="F58" s="297"/>
      <c r="G58" s="297"/>
      <c r="H58" s="297"/>
      <c r="I58" s="297"/>
      <c r="J58" s="297"/>
    </row>
    <row r="59" spans="1:10">
      <c r="A59" s="263" t="s">
        <v>122</v>
      </c>
      <c r="B59" s="297"/>
      <c r="C59" s="297"/>
      <c r="D59" s="297"/>
      <c r="E59" s="297"/>
      <c r="F59" s="297"/>
      <c r="G59" s="297"/>
      <c r="H59" s="297"/>
      <c r="I59" s="297"/>
      <c r="J59" s="297"/>
    </row>
    <row r="60" spans="1:10">
      <c r="A60" s="263" t="s">
        <v>302</v>
      </c>
      <c r="B60" s="297"/>
      <c r="C60" s="297"/>
      <c r="D60" s="297"/>
      <c r="E60" s="297"/>
      <c r="F60" s="297"/>
      <c r="G60" s="297"/>
      <c r="H60" s="297"/>
      <c r="I60" s="297"/>
      <c r="J60" s="297"/>
    </row>
    <row r="61" spans="1:10">
      <c r="A61" s="263"/>
      <c r="B61" s="297"/>
      <c r="C61" s="297"/>
      <c r="D61" s="297"/>
      <c r="E61" s="297"/>
      <c r="F61" s="297"/>
      <c r="G61" s="297"/>
      <c r="H61" s="297"/>
      <c r="I61" s="297"/>
      <c r="J61" s="297"/>
    </row>
    <row r="62" spans="1:10">
      <c r="B62" s="297"/>
      <c r="C62" s="297"/>
      <c r="D62" s="297"/>
      <c r="E62" s="297"/>
      <c r="F62" s="297"/>
      <c r="G62" s="297"/>
      <c r="H62" s="297"/>
      <c r="I62" s="297"/>
      <c r="J62" s="297"/>
    </row>
    <row r="63" spans="1:10">
      <c r="B63" s="297"/>
      <c r="C63" s="297"/>
      <c r="D63" s="297"/>
      <c r="E63" s="297"/>
      <c r="F63" s="297"/>
      <c r="G63" s="297"/>
      <c r="H63" s="297"/>
      <c r="I63" s="297"/>
      <c r="J63" s="297"/>
    </row>
    <row r="64" spans="1:10">
      <c r="B64" s="297"/>
      <c r="C64" s="297"/>
      <c r="D64" s="297"/>
      <c r="E64" s="297"/>
      <c r="F64" s="297"/>
      <c r="G64" s="297"/>
      <c r="H64" s="297"/>
      <c r="I64" s="297"/>
      <c r="J64" s="297"/>
    </row>
    <row r="65" spans="2:10">
      <c r="B65" s="297"/>
      <c r="C65" s="297"/>
      <c r="D65" s="297"/>
      <c r="E65" s="297"/>
      <c r="F65" s="297"/>
      <c r="G65" s="297"/>
      <c r="H65" s="297"/>
      <c r="I65" s="297"/>
      <c r="J65" s="297"/>
    </row>
  </sheetData>
  <customSheetViews>
    <customSheetView guid="{6F28069D-A7F4-41D2-AA1B-4487F97E36F1}" showPageBreaks="1" printArea="1" showRuler="0">
      <selection activeCell="B9" sqref="B9:J9"/>
      <pageMargins left="0.39370078740157483" right="0.39370078740157483" top="0.39370078740157483" bottom="0" header="0.19685039370078741" footer="0.11811023622047245"/>
      <printOptions horizontalCentered="1"/>
      <pageSetup paperSize="8" scale="95" orientation="landscape" horizontalDpi="4294967292" r:id="rId1"/>
      <headerFooter alignWithMargins="0"/>
    </customSheetView>
  </customSheetViews>
  <mergeCells count="5">
    <mergeCell ref="B2:J2"/>
    <mergeCell ref="A4:A5"/>
    <mergeCell ref="B4:D4"/>
    <mergeCell ref="E4:G4"/>
    <mergeCell ref="H4:J4"/>
  </mergeCells>
  <phoneticPr fontId="2"/>
  <printOptions horizontalCentered="1"/>
  <pageMargins left="0.39370078740157483" right="0.39370078740157483" top="0.59055118110236227" bottom="0" header="0.19685039370078741" footer="0.11811023622047245"/>
  <pageSetup paperSize="8" scale="95" orientation="landscape" horizontalDpi="4294967292"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02"/>
  <dimension ref="A1:N284"/>
  <sheetViews>
    <sheetView zoomScaleNormal="100" zoomScaleSheetLayoutView="70" workbookViewId="0"/>
  </sheetViews>
  <sheetFormatPr defaultColWidth="9" defaultRowHeight="13.2"/>
  <cols>
    <col min="1" max="1" width="21.109375" style="283" customWidth="1"/>
    <col min="2" max="7" width="20.21875" style="283" customWidth="1"/>
    <col min="8" max="10" width="20.21875" style="283" hidden="1" customWidth="1"/>
    <col min="11" max="16384" width="9" style="283"/>
  </cols>
  <sheetData>
    <row r="1" spans="1:14" ht="16.2">
      <c r="A1" s="648"/>
    </row>
    <row r="2" spans="1:14" ht="22.5" customHeight="1">
      <c r="A2" s="676" t="s">
        <v>282</v>
      </c>
      <c r="B2" s="986" t="s">
        <v>378</v>
      </c>
      <c r="C2" s="986"/>
      <c r="D2" s="986"/>
      <c r="E2" s="986"/>
      <c r="F2" s="986"/>
      <c r="G2" s="986"/>
      <c r="H2" s="986"/>
      <c r="I2" s="986"/>
      <c r="J2" s="986"/>
    </row>
    <row r="3" spans="1:14" ht="22.5" customHeight="1">
      <c r="J3" s="649"/>
    </row>
    <row r="4" spans="1:14" ht="21.15" customHeight="1">
      <c r="A4" s="987" t="s">
        <v>260</v>
      </c>
      <c r="B4" s="831" t="s">
        <v>537</v>
      </c>
      <c r="C4" s="832"/>
      <c r="D4" s="833"/>
      <c r="E4" s="831" t="s">
        <v>261</v>
      </c>
      <c r="F4" s="832"/>
      <c r="G4" s="833"/>
      <c r="H4" s="831" t="s">
        <v>478</v>
      </c>
      <c r="I4" s="832"/>
      <c r="J4" s="833"/>
    </row>
    <row r="5" spans="1:14" ht="21.15" customHeight="1">
      <c r="A5" s="988"/>
      <c r="B5" s="284" t="s">
        <v>538</v>
      </c>
      <c r="C5" s="284" t="s">
        <v>562</v>
      </c>
      <c r="D5" s="284" t="s">
        <v>539</v>
      </c>
      <c r="E5" s="284" t="s">
        <v>538</v>
      </c>
      <c r="F5" s="284" t="s">
        <v>562</v>
      </c>
      <c r="G5" s="284" t="s">
        <v>539</v>
      </c>
      <c r="H5" s="284" t="s">
        <v>538</v>
      </c>
      <c r="I5" s="284" t="s">
        <v>562</v>
      </c>
      <c r="J5" s="284" t="s">
        <v>539</v>
      </c>
    </row>
    <row r="6" spans="1:14" s="289" customFormat="1" ht="15.15" customHeight="1">
      <c r="A6" s="285"/>
      <c r="B6" s="286" t="s">
        <v>540</v>
      </c>
      <c r="C6" s="286" t="s">
        <v>564</v>
      </c>
      <c r="D6" s="286" t="s">
        <v>631</v>
      </c>
      <c r="E6" s="286" t="s">
        <v>540</v>
      </c>
      <c r="F6" s="286" t="s">
        <v>564</v>
      </c>
      <c r="G6" s="286" t="s">
        <v>631</v>
      </c>
      <c r="H6" s="286" t="s">
        <v>540</v>
      </c>
      <c r="I6" s="286" t="s">
        <v>564</v>
      </c>
      <c r="J6" s="286" t="s">
        <v>631</v>
      </c>
      <c r="K6" s="287"/>
      <c r="L6" s="288"/>
      <c r="M6" s="288"/>
      <c r="N6" s="288"/>
    </row>
    <row r="7" spans="1:14" s="289" customFormat="1" ht="15.15" customHeight="1">
      <c r="A7" s="294" t="s">
        <v>382</v>
      </c>
      <c r="B7" s="650">
        <v>5857</v>
      </c>
      <c r="C7" s="650">
        <v>304901652</v>
      </c>
      <c r="D7" s="650">
        <v>2247842492</v>
      </c>
      <c r="E7" s="650">
        <v>4906</v>
      </c>
      <c r="F7" s="650">
        <v>246473470</v>
      </c>
      <c r="G7" s="650">
        <v>1861650804</v>
      </c>
      <c r="H7" s="650">
        <v>491</v>
      </c>
      <c r="I7" s="650">
        <v>30228176</v>
      </c>
      <c r="J7" s="650">
        <v>288962777</v>
      </c>
      <c r="K7" s="288"/>
      <c r="L7" s="288"/>
      <c r="M7" s="288"/>
      <c r="N7" s="288"/>
    </row>
    <row r="8" spans="1:14" s="289" customFormat="1" ht="15.15" customHeight="1">
      <c r="A8" s="294" t="s">
        <v>283</v>
      </c>
      <c r="B8" s="650">
        <v>12872</v>
      </c>
      <c r="C8" s="650">
        <v>678789831</v>
      </c>
      <c r="D8" s="650">
        <v>5016150544</v>
      </c>
      <c r="E8" s="650">
        <v>10376</v>
      </c>
      <c r="F8" s="650">
        <v>518756556</v>
      </c>
      <c r="G8" s="650">
        <v>3941090641</v>
      </c>
      <c r="H8" s="650">
        <v>1235</v>
      </c>
      <c r="I8" s="650">
        <v>73156476</v>
      </c>
      <c r="J8" s="650">
        <v>699726624</v>
      </c>
      <c r="K8" s="288"/>
      <c r="L8" s="288"/>
      <c r="M8" s="288"/>
      <c r="N8" s="288"/>
    </row>
    <row r="9" spans="1:14" s="289" customFormat="1" ht="15.15" customHeight="1">
      <c r="A9" s="294" t="s">
        <v>285</v>
      </c>
      <c r="B9" s="650">
        <v>27585</v>
      </c>
      <c r="C9" s="650">
        <v>1525583912</v>
      </c>
      <c r="D9" s="650">
        <v>11119458821</v>
      </c>
      <c r="E9" s="650">
        <v>21834</v>
      </c>
      <c r="F9" s="650">
        <v>1133850945</v>
      </c>
      <c r="G9" s="650">
        <v>8662648511</v>
      </c>
      <c r="H9" s="650">
        <v>2640</v>
      </c>
      <c r="I9" s="650">
        <v>169886447</v>
      </c>
      <c r="J9" s="650">
        <v>1634343239</v>
      </c>
      <c r="K9" s="288"/>
      <c r="L9" s="288"/>
      <c r="M9" s="288"/>
      <c r="N9" s="288"/>
    </row>
    <row r="10" spans="1:14" s="289" customFormat="1" ht="15.15" customHeight="1">
      <c r="A10" s="294" t="s">
        <v>287</v>
      </c>
      <c r="B10" s="650">
        <v>47027</v>
      </c>
      <c r="C10" s="650">
        <v>2661003221</v>
      </c>
      <c r="D10" s="650">
        <v>19051113198</v>
      </c>
      <c r="E10" s="650">
        <v>36709</v>
      </c>
      <c r="F10" s="650">
        <v>1945468268</v>
      </c>
      <c r="G10" s="650">
        <v>15003138038</v>
      </c>
      <c r="H10" s="650">
        <v>4136</v>
      </c>
      <c r="I10" s="650">
        <v>258764158</v>
      </c>
      <c r="J10" s="650">
        <v>2495197631</v>
      </c>
      <c r="K10" s="288"/>
      <c r="L10" s="288"/>
      <c r="M10" s="288"/>
      <c r="N10" s="288"/>
    </row>
    <row r="11" spans="1:14" s="289" customFormat="1" ht="15.15" customHeight="1">
      <c r="A11" s="294" t="s">
        <v>288</v>
      </c>
      <c r="B11" s="650">
        <v>59437</v>
      </c>
      <c r="C11" s="650">
        <v>3409369401</v>
      </c>
      <c r="D11" s="650">
        <v>24133881180.5</v>
      </c>
      <c r="E11" s="650">
        <v>45813</v>
      </c>
      <c r="F11" s="650">
        <v>2472365763</v>
      </c>
      <c r="G11" s="650">
        <v>19181832600</v>
      </c>
      <c r="H11" s="650">
        <v>4717</v>
      </c>
      <c r="I11" s="650">
        <v>298311233</v>
      </c>
      <c r="J11" s="650">
        <v>2884951238</v>
      </c>
      <c r="K11" s="288"/>
      <c r="L11" s="288"/>
      <c r="M11" s="288"/>
      <c r="N11" s="288"/>
    </row>
    <row r="12" spans="1:14" s="289" customFormat="1" ht="15.15" customHeight="1">
      <c r="A12" s="294" t="s">
        <v>289</v>
      </c>
      <c r="B12" s="650">
        <v>57373</v>
      </c>
      <c r="C12" s="650">
        <v>3507323639</v>
      </c>
      <c r="D12" s="650">
        <v>24871665929.5</v>
      </c>
      <c r="E12" s="650">
        <v>43780</v>
      </c>
      <c r="F12" s="650">
        <v>2492402517</v>
      </c>
      <c r="G12" s="650">
        <v>19420053743</v>
      </c>
      <c r="H12" s="650">
        <v>5094</v>
      </c>
      <c r="I12" s="650">
        <v>338827937</v>
      </c>
      <c r="J12" s="650">
        <v>3284549063</v>
      </c>
      <c r="K12" s="288"/>
      <c r="L12" s="288"/>
      <c r="M12" s="288"/>
      <c r="N12" s="288"/>
    </row>
    <row r="13" spans="1:14" s="289" customFormat="1" ht="15.15" customHeight="1">
      <c r="A13" s="294" t="s">
        <v>290</v>
      </c>
      <c r="B13" s="650">
        <v>59343</v>
      </c>
      <c r="C13" s="650">
        <v>3696817006</v>
      </c>
      <c r="D13" s="650">
        <v>26214413697</v>
      </c>
      <c r="E13" s="650">
        <v>45112</v>
      </c>
      <c r="F13" s="650">
        <v>2615460730</v>
      </c>
      <c r="G13" s="650">
        <v>20432788916</v>
      </c>
      <c r="H13" s="650">
        <v>5423</v>
      </c>
      <c r="I13" s="650">
        <v>360477722</v>
      </c>
      <c r="J13" s="650">
        <v>3493974824</v>
      </c>
      <c r="K13" s="288"/>
      <c r="L13" s="288"/>
      <c r="M13" s="288"/>
      <c r="N13" s="288"/>
    </row>
    <row r="14" spans="1:14" s="289" customFormat="1" ht="15.15" customHeight="1">
      <c r="A14" s="294" t="s">
        <v>291</v>
      </c>
      <c r="B14" s="650">
        <v>57841</v>
      </c>
      <c r="C14" s="650">
        <v>3622238403</v>
      </c>
      <c r="D14" s="650">
        <v>25628672600</v>
      </c>
      <c r="E14" s="650">
        <v>43381</v>
      </c>
      <c r="F14" s="650">
        <v>2517759970</v>
      </c>
      <c r="G14" s="650">
        <v>19757943418</v>
      </c>
      <c r="H14" s="650">
        <v>5158</v>
      </c>
      <c r="I14" s="650">
        <v>346207966</v>
      </c>
      <c r="J14" s="650">
        <v>3356212225</v>
      </c>
      <c r="K14" s="288"/>
      <c r="L14" s="288"/>
      <c r="M14" s="288"/>
      <c r="N14" s="288"/>
    </row>
    <row r="15" spans="1:14" s="289" customFormat="1" ht="15.15" customHeight="1">
      <c r="A15" s="294" t="s">
        <v>292</v>
      </c>
      <c r="B15" s="650">
        <v>56496</v>
      </c>
      <c r="C15" s="650">
        <v>3600177287</v>
      </c>
      <c r="D15" s="650">
        <v>25502029425.5</v>
      </c>
      <c r="E15" s="650">
        <v>42736</v>
      </c>
      <c r="F15" s="650">
        <v>2539045823</v>
      </c>
      <c r="G15" s="650">
        <v>19860986848</v>
      </c>
      <c r="H15" s="650">
        <v>4885</v>
      </c>
      <c r="I15" s="650">
        <v>342823133</v>
      </c>
      <c r="J15" s="650">
        <v>3326502322</v>
      </c>
      <c r="K15" s="288"/>
      <c r="L15" s="288"/>
      <c r="M15" s="288"/>
      <c r="N15" s="288"/>
    </row>
    <row r="16" spans="1:14" s="289" customFormat="1" ht="15.15" customHeight="1">
      <c r="A16" s="294" t="s">
        <v>383</v>
      </c>
      <c r="B16" s="650">
        <v>55474</v>
      </c>
      <c r="C16" s="650">
        <v>3575353909</v>
      </c>
      <c r="D16" s="650">
        <v>25258760412</v>
      </c>
      <c r="E16" s="650">
        <v>41419</v>
      </c>
      <c r="F16" s="650">
        <v>2471578554</v>
      </c>
      <c r="G16" s="650">
        <v>19384834972</v>
      </c>
      <c r="H16" s="650">
        <v>4996</v>
      </c>
      <c r="I16" s="650">
        <v>355749515</v>
      </c>
      <c r="J16" s="650">
        <v>3452296742</v>
      </c>
      <c r="K16" s="288"/>
      <c r="L16" s="288"/>
      <c r="M16" s="288"/>
      <c r="N16" s="288"/>
    </row>
    <row r="17" spans="1:14" s="289" customFormat="1" ht="15.15" customHeight="1">
      <c r="A17" s="294" t="s">
        <v>384</v>
      </c>
      <c r="B17" s="650">
        <v>58644</v>
      </c>
      <c r="C17" s="650">
        <v>3655176771</v>
      </c>
      <c r="D17" s="650">
        <v>25959892951.5</v>
      </c>
      <c r="E17" s="650">
        <v>43804</v>
      </c>
      <c r="F17" s="650">
        <v>2543602212</v>
      </c>
      <c r="G17" s="650">
        <v>19924779210</v>
      </c>
      <c r="H17" s="650">
        <v>5249</v>
      </c>
      <c r="I17" s="650">
        <v>352024032</v>
      </c>
      <c r="J17" s="650">
        <v>3411537306</v>
      </c>
      <c r="K17" s="288"/>
      <c r="L17" s="288"/>
      <c r="M17" s="288"/>
      <c r="N17" s="288"/>
    </row>
    <row r="18" spans="1:14" s="289" customFormat="1" ht="15.15" customHeight="1">
      <c r="A18" s="295" t="s">
        <v>385</v>
      </c>
      <c r="B18" s="651">
        <v>62000</v>
      </c>
      <c r="C18" s="651">
        <v>3825426121</v>
      </c>
      <c r="D18" s="651">
        <v>27021019606</v>
      </c>
      <c r="E18" s="651">
        <v>46968</v>
      </c>
      <c r="F18" s="651">
        <v>2691270796</v>
      </c>
      <c r="G18" s="651">
        <v>21063734660</v>
      </c>
      <c r="H18" s="651">
        <v>5370</v>
      </c>
      <c r="I18" s="651">
        <v>361241628</v>
      </c>
      <c r="J18" s="651">
        <v>3502514128</v>
      </c>
      <c r="K18" s="288"/>
      <c r="L18" s="288"/>
      <c r="M18" s="288"/>
      <c r="N18" s="288"/>
    </row>
    <row r="19" spans="1:14" s="289" customFormat="1" ht="15.15" customHeight="1">
      <c r="A19" s="294" t="s">
        <v>386</v>
      </c>
      <c r="B19" s="650">
        <v>57650</v>
      </c>
      <c r="C19" s="650">
        <v>3389354736</v>
      </c>
      <c r="D19" s="650">
        <v>24330610935</v>
      </c>
      <c r="E19" s="650">
        <v>43926</v>
      </c>
      <c r="F19" s="650">
        <v>2405005309</v>
      </c>
      <c r="G19" s="650">
        <v>18703924973</v>
      </c>
      <c r="H19" s="650">
        <v>5255</v>
      </c>
      <c r="I19" s="650">
        <v>344183563</v>
      </c>
      <c r="J19" s="650">
        <v>3336136573</v>
      </c>
      <c r="K19" s="288"/>
      <c r="L19" s="288"/>
      <c r="M19" s="288"/>
      <c r="N19" s="288"/>
    </row>
    <row r="20" spans="1:14" s="289" customFormat="1" ht="15.15" customHeight="1">
      <c r="A20" s="294" t="s">
        <v>283</v>
      </c>
      <c r="B20" s="650">
        <v>59027</v>
      </c>
      <c r="C20" s="650">
        <v>3541005621</v>
      </c>
      <c r="D20" s="650">
        <v>25240572685.5</v>
      </c>
      <c r="E20" s="650">
        <v>44498</v>
      </c>
      <c r="F20" s="650">
        <v>2468696712</v>
      </c>
      <c r="G20" s="650">
        <v>19303689500</v>
      </c>
      <c r="H20" s="650">
        <v>5249</v>
      </c>
      <c r="I20" s="650">
        <v>348691947</v>
      </c>
      <c r="J20" s="650">
        <v>3381618824</v>
      </c>
      <c r="K20" s="288"/>
      <c r="L20" s="288"/>
      <c r="M20" s="288"/>
      <c r="N20" s="288"/>
    </row>
    <row r="21" spans="1:14" s="289" customFormat="1" ht="15.15" customHeight="1">
      <c r="A21" s="294" t="s">
        <v>285</v>
      </c>
      <c r="B21" s="650">
        <v>62936</v>
      </c>
      <c r="C21" s="650">
        <v>3747861847</v>
      </c>
      <c r="D21" s="650">
        <v>26845685769.5</v>
      </c>
      <c r="E21" s="650">
        <v>47709</v>
      </c>
      <c r="F21" s="650">
        <v>2659247073</v>
      </c>
      <c r="G21" s="650">
        <v>20710608500</v>
      </c>
      <c r="H21" s="650">
        <v>5795</v>
      </c>
      <c r="I21" s="650">
        <v>368547679</v>
      </c>
      <c r="J21" s="650">
        <v>3569763550</v>
      </c>
      <c r="K21" s="288"/>
      <c r="L21" s="288"/>
      <c r="M21" s="288"/>
      <c r="N21" s="288"/>
    </row>
    <row r="22" spans="1:14" s="289" customFormat="1" ht="15.15" customHeight="1">
      <c r="A22" s="294" t="s">
        <v>287</v>
      </c>
      <c r="B22" s="650">
        <v>75624</v>
      </c>
      <c r="C22" s="650">
        <v>4266751026</v>
      </c>
      <c r="D22" s="650">
        <v>30719155776.5</v>
      </c>
      <c r="E22" s="650">
        <v>58058</v>
      </c>
      <c r="F22" s="650">
        <v>3054585877</v>
      </c>
      <c r="G22" s="650">
        <v>23707041193</v>
      </c>
      <c r="H22" s="650">
        <v>6953</v>
      </c>
      <c r="I22" s="650">
        <v>424388258</v>
      </c>
      <c r="J22" s="650">
        <v>4108425766</v>
      </c>
      <c r="K22" s="288"/>
      <c r="L22" s="288"/>
      <c r="M22" s="288"/>
      <c r="N22" s="288"/>
    </row>
    <row r="23" spans="1:14" s="289" customFormat="1" ht="15.15" customHeight="1">
      <c r="A23" s="294" t="s">
        <v>288</v>
      </c>
      <c r="B23" s="650">
        <v>85606</v>
      </c>
      <c r="C23" s="650">
        <v>4818243779</v>
      </c>
      <c r="D23" s="650">
        <v>34516493044</v>
      </c>
      <c r="E23" s="650">
        <v>65237</v>
      </c>
      <c r="F23" s="650">
        <v>3398143358</v>
      </c>
      <c r="G23" s="650">
        <v>26452382013</v>
      </c>
      <c r="H23" s="650">
        <v>7477</v>
      </c>
      <c r="I23" s="650">
        <v>475580149</v>
      </c>
      <c r="J23" s="650">
        <v>4614384480</v>
      </c>
      <c r="K23" s="288"/>
      <c r="L23" s="288"/>
      <c r="M23" s="288"/>
      <c r="N23" s="288"/>
    </row>
    <row r="24" spans="1:14" s="289" customFormat="1" ht="15.15" customHeight="1">
      <c r="A24" s="294" t="s">
        <v>289</v>
      </c>
      <c r="B24" s="650">
        <v>79748</v>
      </c>
      <c r="C24" s="650">
        <v>4515541457</v>
      </c>
      <c r="D24" s="650">
        <v>32558061642.5</v>
      </c>
      <c r="E24" s="650">
        <v>60273</v>
      </c>
      <c r="F24" s="650">
        <v>3155973666</v>
      </c>
      <c r="G24" s="650">
        <v>24584448162</v>
      </c>
      <c r="H24" s="650">
        <v>7655</v>
      </c>
      <c r="I24" s="650">
        <v>472809681</v>
      </c>
      <c r="J24" s="650">
        <v>4583637757</v>
      </c>
      <c r="K24" s="288"/>
      <c r="L24" s="288"/>
      <c r="M24" s="288"/>
      <c r="N24" s="288"/>
    </row>
    <row r="25" spans="1:14" s="289" customFormat="1" ht="15.15" customHeight="1">
      <c r="A25" s="294" t="s">
        <v>290</v>
      </c>
      <c r="B25" s="650">
        <v>79872</v>
      </c>
      <c r="C25" s="650">
        <v>4623404099</v>
      </c>
      <c r="D25" s="650">
        <v>33473173541</v>
      </c>
      <c r="E25" s="650">
        <v>60273</v>
      </c>
      <c r="F25" s="650">
        <v>3244593826</v>
      </c>
      <c r="G25" s="650">
        <v>25315612610</v>
      </c>
      <c r="H25" s="650">
        <v>7811</v>
      </c>
      <c r="I25" s="650">
        <v>482266810</v>
      </c>
      <c r="J25" s="650">
        <v>4675040206</v>
      </c>
      <c r="K25" s="288"/>
      <c r="L25" s="288"/>
      <c r="M25" s="288"/>
      <c r="N25" s="288"/>
    </row>
    <row r="26" spans="1:14" s="289" customFormat="1" ht="15.15" customHeight="1">
      <c r="A26" s="294" t="s">
        <v>291</v>
      </c>
      <c r="B26" s="650">
        <v>80558</v>
      </c>
      <c r="C26" s="650">
        <v>4631758264</v>
      </c>
      <c r="D26" s="650">
        <v>33478438196</v>
      </c>
      <c r="E26" s="650">
        <v>60816</v>
      </c>
      <c r="F26" s="650">
        <v>3231814388</v>
      </c>
      <c r="G26" s="650">
        <v>25225524735</v>
      </c>
      <c r="H26" s="650">
        <v>7834</v>
      </c>
      <c r="I26" s="650">
        <v>489719617</v>
      </c>
      <c r="J26" s="650">
        <v>4750832076</v>
      </c>
      <c r="K26" s="288"/>
      <c r="L26" s="288"/>
      <c r="M26" s="288"/>
      <c r="N26" s="288"/>
    </row>
    <row r="27" spans="1:14" s="289" customFormat="1" ht="15.15" customHeight="1">
      <c r="A27" s="294" t="s">
        <v>292</v>
      </c>
      <c r="B27" s="650">
        <v>79527</v>
      </c>
      <c r="C27" s="650">
        <v>4628421157</v>
      </c>
      <c r="D27" s="650">
        <v>33487743484.5</v>
      </c>
      <c r="E27" s="650">
        <v>60266</v>
      </c>
      <c r="F27" s="650">
        <v>3249747547</v>
      </c>
      <c r="G27" s="650">
        <v>25306251207</v>
      </c>
      <c r="H27" s="650">
        <v>7604</v>
      </c>
      <c r="I27" s="650">
        <v>492667765</v>
      </c>
      <c r="J27" s="650">
        <v>4785707460</v>
      </c>
      <c r="K27" s="288"/>
      <c r="L27" s="288"/>
      <c r="M27" s="288"/>
      <c r="N27" s="288"/>
    </row>
    <row r="28" spans="1:14" s="289" customFormat="1" ht="15.15" customHeight="1">
      <c r="A28" s="294" t="s">
        <v>387</v>
      </c>
      <c r="B28" s="650">
        <v>76150</v>
      </c>
      <c r="C28" s="650">
        <v>4605887531</v>
      </c>
      <c r="D28" s="650">
        <v>33269053313.5</v>
      </c>
      <c r="E28" s="650">
        <v>56846</v>
      </c>
      <c r="F28" s="650">
        <v>3177763052</v>
      </c>
      <c r="G28" s="650">
        <v>24840146220</v>
      </c>
      <c r="H28" s="650">
        <v>7420</v>
      </c>
      <c r="I28" s="650">
        <v>495075773</v>
      </c>
      <c r="J28" s="650">
        <v>4814058860</v>
      </c>
      <c r="K28" s="288"/>
      <c r="L28" s="288"/>
      <c r="M28" s="288"/>
      <c r="N28" s="288"/>
    </row>
    <row r="29" spans="1:14" s="289" customFormat="1" ht="15.15" customHeight="1">
      <c r="A29" s="294" t="s">
        <v>384</v>
      </c>
      <c r="B29" s="650">
        <v>78934</v>
      </c>
      <c r="C29" s="650">
        <v>4473970060</v>
      </c>
      <c r="D29" s="650">
        <v>32505637367.5</v>
      </c>
      <c r="E29" s="650">
        <v>59537</v>
      </c>
      <c r="F29" s="650">
        <v>3132203251</v>
      </c>
      <c r="G29" s="650">
        <v>24367332538</v>
      </c>
      <c r="H29" s="650">
        <v>7931</v>
      </c>
      <c r="I29" s="650">
        <v>485238555</v>
      </c>
      <c r="J29" s="650">
        <v>4704496414</v>
      </c>
      <c r="K29" s="288"/>
      <c r="L29" s="288"/>
      <c r="M29" s="288"/>
      <c r="N29" s="288"/>
    </row>
    <row r="30" spans="1:14" s="289" customFormat="1" ht="15.15" customHeight="1">
      <c r="A30" s="295" t="s">
        <v>385</v>
      </c>
      <c r="B30" s="651">
        <v>86502</v>
      </c>
      <c r="C30" s="651">
        <v>4965195309</v>
      </c>
      <c r="D30" s="651">
        <v>35984084574</v>
      </c>
      <c r="E30" s="651">
        <v>65368</v>
      </c>
      <c r="F30" s="651">
        <v>3475659748</v>
      </c>
      <c r="G30" s="651">
        <v>27074046144</v>
      </c>
      <c r="H30" s="651">
        <v>8286</v>
      </c>
      <c r="I30" s="651">
        <v>530039755</v>
      </c>
      <c r="J30" s="651">
        <v>5151039621</v>
      </c>
      <c r="K30" s="288"/>
      <c r="L30" s="288"/>
      <c r="M30" s="288"/>
      <c r="N30" s="288"/>
    </row>
    <row r="31" spans="1:14" s="289" customFormat="1" ht="15.15" customHeight="1">
      <c r="A31" s="294" t="s">
        <v>386</v>
      </c>
      <c r="B31" s="650">
        <v>77628</v>
      </c>
      <c r="C31" s="650">
        <v>4307265213</v>
      </c>
      <c r="D31" s="650">
        <v>31407431525</v>
      </c>
      <c r="E31" s="650">
        <v>59370</v>
      </c>
      <c r="F31" s="650">
        <v>3074865837</v>
      </c>
      <c r="G31" s="650">
        <v>23858860886</v>
      </c>
      <c r="H31" s="650">
        <v>7560</v>
      </c>
      <c r="I31" s="650">
        <v>463028829</v>
      </c>
      <c r="J31" s="650">
        <v>4490056316</v>
      </c>
      <c r="K31" s="288"/>
      <c r="L31" s="288"/>
      <c r="M31" s="288"/>
      <c r="N31" s="288"/>
    </row>
    <row r="32" spans="1:14" s="289" customFormat="1" ht="15.15" customHeight="1">
      <c r="A32" s="294" t="s">
        <v>283</v>
      </c>
      <c r="B32" s="650">
        <v>79421</v>
      </c>
      <c r="C32" s="650">
        <v>4621832422</v>
      </c>
      <c r="D32" s="650">
        <v>33374677458</v>
      </c>
      <c r="E32" s="650">
        <v>59672</v>
      </c>
      <c r="F32" s="650">
        <v>3188294542</v>
      </c>
      <c r="G32" s="650">
        <v>24966005520</v>
      </c>
      <c r="H32" s="650">
        <v>7535</v>
      </c>
      <c r="I32" s="650">
        <v>485052182</v>
      </c>
      <c r="J32" s="650">
        <v>4708471320</v>
      </c>
      <c r="K32" s="288"/>
      <c r="L32" s="288"/>
      <c r="M32" s="288"/>
      <c r="N32" s="288"/>
    </row>
    <row r="33" spans="1:14" s="289" customFormat="1" ht="15.15" customHeight="1">
      <c r="A33" s="294" t="s">
        <v>285</v>
      </c>
      <c r="B33" s="650">
        <v>81538</v>
      </c>
      <c r="C33" s="650">
        <v>4658116231</v>
      </c>
      <c r="D33" s="650">
        <v>33681528242.5</v>
      </c>
      <c r="E33" s="650">
        <v>61679</v>
      </c>
      <c r="F33" s="650">
        <v>3248722690</v>
      </c>
      <c r="G33" s="650">
        <v>25417095720</v>
      </c>
      <c r="H33" s="650">
        <v>7670</v>
      </c>
      <c r="I33" s="650">
        <v>477907795</v>
      </c>
      <c r="J33" s="650">
        <v>4636210757</v>
      </c>
      <c r="K33" s="288"/>
      <c r="L33" s="288"/>
      <c r="M33" s="288"/>
      <c r="N33" s="288"/>
    </row>
    <row r="34" spans="1:14" s="289" customFormat="1" ht="15.15" customHeight="1">
      <c r="A34" s="294" t="s">
        <v>287</v>
      </c>
      <c r="B34" s="650">
        <v>81717</v>
      </c>
      <c r="C34" s="650">
        <v>4659539793</v>
      </c>
      <c r="D34" s="650">
        <v>33513713312</v>
      </c>
      <c r="E34" s="650">
        <v>62055</v>
      </c>
      <c r="F34" s="650">
        <v>3263228256</v>
      </c>
      <c r="G34" s="650">
        <v>25529472812</v>
      </c>
      <c r="H34" s="650">
        <v>7118</v>
      </c>
      <c r="I34" s="650">
        <v>444592762</v>
      </c>
      <c r="J34" s="650">
        <v>4316934462</v>
      </c>
      <c r="K34" s="288"/>
      <c r="L34" s="288"/>
      <c r="M34" s="288"/>
      <c r="N34" s="288"/>
    </row>
    <row r="35" spans="1:14" s="289" customFormat="1" ht="15.15" customHeight="1">
      <c r="A35" s="294" t="s">
        <v>288</v>
      </c>
      <c r="B35" s="650">
        <v>88640</v>
      </c>
      <c r="C35" s="650">
        <v>4999287999</v>
      </c>
      <c r="D35" s="650">
        <v>35648120096</v>
      </c>
      <c r="E35" s="650">
        <v>67534</v>
      </c>
      <c r="F35" s="650">
        <v>3526662753</v>
      </c>
      <c r="G35" s="650">
        <v>27560613818</v>
      </c>
      <c r="H35" s="650">
        <v>7166</v>
      </c>
      <c r="I35" s="650">
        <v>443073289</v>
      </c>
      <c r="J35" s="650">
        <v>4299735604</v>
      </c>
      <c r="K35" s="288"/>
      <c r="L35" s="288"/>
      <c r="M35" s="288"/>
      <c r="N35" s="288"/>
    </row>
    <row r="36" spans="1:14" s="289" customFormat="1" ht="15.15" customHeight="1">
      <c r="A36" s="294" t="s">
        <v>289</v>
      </c>
      <c r="B36" s="650">
        <v>79279</v>
      </c>
      <c r="C36" s="650">
        <v>4492707833</v>
      </c>
      <c r="D36" s="650">
        <v>32362628640</v>
      </c>
      <c r="E36" s="650">
        <v>60216</v>
      </c>
      <c r="F36" s="650">
        <v>3160669189</v>
      </c>
      <c r="G36" s="650">
        <v>24662642089</v>
      </c>
      <c r="H36" s="650">
        <v>7008</v>
      </c>
      <c r="I36" s="650">
        <v>432390780</v>
      </c>
      <c r="J36" s="650">
        <v>4197177244</v>
      </c>
      <c r="K36" s="288"/>
      <c r="L36" s="288"/>
      <c r="M36" s="288"/>
      <c r="N36" s="288"/>
    </row>
    <row r="37" spans="1:14" s="289" customFormat="1" ht="15.15" customHeight="1">
      <c r="A37" s="294" t="s">
        <v>290</v>
      </c>
      <c r="B37" s="650">
        <v>80679</v>
      </c>
      <c r="C37" s="650">
        <v>4574147323</v>
      </c>
      <c r="D37" s="650">
        <v>33076972458.5</v>
      </c>
      <c r="E37" s="650">
        <v>61361</v>
      </c>
      <c r="F37" s="650">
        <v>3195826821</v>
      </c>
      <c r="G37" s="650">
        <v>25027012244</v>
      </c>
      <c r="H37" s="650">
        <v>7288</v>
      </c>
      <c r="I37" s="650">
        <v>460003184</v>
      </c>
      <c r="J37" s="650">
        <v>4467968857</v>
      </c>
      <c r="K37" s="288"/>
      <c r="L37" s="288"/>
      <c r="M37" s="288"/>
      <c r="N37" s="288"/>
    </row>
    <row r="38" spans="1:14" s="289" customFormat="1" ht="15.15" customHeight="1">
      <c r="A38" s="294" t="s">
        <v>291</v>
      </c>
      <c r="B38" s="650">
        <v>80947</v>
      </c>
      <c r="C38" s="650">
        <v>4638104185</v>
      </c>
      <c r="D38" s="650">
        <v>33446071050</v>
      </c>
      <c r="E38" s="650">
        <v>61503</v>
      </c>
      <c r="F38" s="650">
        <v>3242256166</v>
      </c>
      <c r="G38" s="650">
        <v>25381857064</v>
      </c>
      <c r="H38" s="650">
        <v>7384</v>
      </c>
      <c r="I38" s="650">
        <v>464621498</v>
      </c>
      <c r="J38" s="650">
        <v>4509764895</v>
      </c>
      <c r="K38" s="288"/>
      <c r="L38" s="288"/>
      <c r="M38" s="288"/>
      <c r="N38" s="288"/>
    </row>
    <row r="39" spans="1:14" s="289" customFormat="1" ht="15.15" customHeight="1">
      <c r="A39" s="294" t="s">
        <v>292</v>
      </c>
      <c r="B39" s="650">
        <v>78086</v>
      </c>
      <c r="C39" s="650">
        <v>4488363612</v>
      </c>
      <c r="D39" s="650">
        <v>32451977600</v>
      </c>
      <c r="E39" s="650">
        <v>59838</v>
      </c>
      <c r="F39" s="650">
        <v>3195700579</v>
      </c>
      <c r="G39" s="650">
        <v>24945538686</v>
      </c>
      <c r="H39" s="650">
        <v>6751</v>
      </c>
      <c r="I39" s="650">
        <v>432859242</v>
      </c>
      <c r="J39" s="650">
        <v>4205433064</v>
      </c>
      <c r="K39" s="288"/>
      <c r="L39" s="288"/>
      <c r="M39" s="288"/>
      <c r="N39" s="288"/>
    </row>
    <row r="40" spans="1:14" s="289" customFormat="1" ht="15.15" customHeight="1">
      <c r="A40" s="294" t="s">
        <v>388</v>
      </c>
      <c r="B40" s="650">
        <v>75492</v>
      </c>
      <c r="C40" s="650">
        <v>4576099829</v>
      </c>
      <c r="D40" s="650">
        <v>32945682748</v>
      </c>
      <c r="E40" s="650">
        <v>56993</v>
      </c>
      <c r="F40" s="650">
        <v>3163917887</v>
      </c>
      <c r="G40" s="650">
        <v>24810551147</v>
      </c>
      <c r="H40" s="650">
        <v>6689</v>
      </c>
      <c r="I40" s="650">
        <v>447948920</v>
      </c>
      <c r="J40" s="650">
        <v>4356132211</v>
      </c>
      <c r="K40" s="288"/>
      <c r="L40" s="288"/>
      <c r="M40" s="288"/>
      <c r="N40" s="288"/>
    </row>
    <row r="41" spans="1:14" s="289" customFormat="1" ht="15.15" customHeight="1">
      <c r="A41" s="294" t="s">
        <v>384</v>
      </c>
      <c r="B41" s="650">
        <v>78837</v>
      </c>
      <c r="C41" s="650">
        <v>4512742246</v>
      </c>
      <c r="D41" s="650">
        <v>32603312738.5</v>
      </c>
      <c r="E41" s="650">
        <v>59927</v>
      </c>
      <c r="F41" s="650">
        <v>3160479164</v>
      </c>
      <c r="G41" s="650">
        <v>24702059585</v>
      </c>
      <c r="H41" s="650">
        <v>7129</v>
      </c>
      <c r="I41" s="650">
        <v>447992763</v>
      </c>
      <c r="J41" s="650">
        <v>4347876775</v>
      </c>
      <c r="K41" s="288"/>
      <c r="L41" s="288"/>
      <c r="M41" s="288"/>
      <c r="N41" s="288"/>
    </row>
    <row r="42" spans="1:14" s="289" customFormat="1" ht="15.15" customHeight="1">
      <c r="A42" s="295" t="s">
        <v>385</v>
      </c>
      <c r="B42" s="651">
        <v>83803</v>
      </c>
      <c r="C42" s="651">
        <v>4778243034</v>
      </c>
      <c r="D42" s="651">
        <v>34490212201</v>
      </c>
      <c r="E42" s="651">
        <v>64252</v>
      </c>
      <c r="F42" s="651">
        <v>3391215016</v>
      </c>
      <c r="G42" s="651">
        <v>26471890411</v>
      </c>
      <c r="H42" s="651">
        <v>7105</v>
      </c>
      <c r="I42" s="651">
        <v>451881663</v>
      </c>
      <c r="J42" s="651">
        <v>4387350037</v>
      </c>
      <c r="K42" s="288"/>
      <c r="L42" s="288"/>
      <c r="M42" s="288"/>
      <c r="N42" s="288"/>
    </row>
    <row r="43" spans="1:14" s="289" customFormat="1" ht="15.15" customHeight="1">
      <c r="A43" s="294" t="s">
        <v>386</v>
      </c>
      <c r="B43" s="650">
        <v>88873</v>
      </c>
      <c r="C43" s="650">
        <v>4744025588</v>
      </c>
      <c r="D43" s="650">
        <v>34675890144</v>
      </c>
      <c r="E43" s="650">
        <v>68953</v>
      </c>
      <c r="F43" s="650">
        <v>3435740074</v>
      </c>
      <c r="G43" s="650">
        <v>26459325391</v>
      </c>
      <c r="H43" s="650">
        <v>8340</v>
      </c>
      <c r="I43" s="650">
        <v>496354191</v>
      </c>
      <c r="J43" s="650">
        <v>4777933971</v>
      </c>
      <c r="K43" s="288"/>
      <c r="L43" s="288"/>
      <c r="M43" s="288"/>
      <c r="N43" s="288"/>
    </row>
    <row r="44" spans="1:14" s="289" customFormat="1" ht="15.15" customHeight="1">
      <c r="A44" s="294" t="s">
        <v>283</v>
      </c>
      <c r="B44" s="650">
        <v>103429</v>
      </c>
      <c r="C44" s="650">
        <v>5537640600</v>
      </c>
      <c r="D44" s="650">
        <v>40817885239</v>
      </c>
      <c r="E44" s="650">
        <v>79284</v>
      </c>
      <c r="F44" s="650">
        <v>3934464951</v>
      </c>
      <c r="G44" s="650">
        <v>30330505504</v>
      </c>
      <c r="H44" s="650">
        <v>10262</v>
      </c>
      <c r="I44" s="650">
        <v>622919000</v>
      </c>
      <c r="J44" s="650">
        <v>6007153882</v>
      </c>
      <c r="K44" s="288"/>
      <c r="L44" s="288"/>
      <c r="M44" s="288"/>
      <c r="N44" s="288"/>
    </row>
    <row r="45" spans="1:14" s="289" customFormat="1" ht="15.15" customHeight="1">
      <c r="A45" s="294" t="s">
        <v>285</v>
      </c>
      <c r="B45" s="650">
        <v>123146</v>
      </c>
      <c r="C45" s="650">
        <v>6335556450</v>
      </c>
      <c r="D45" s="650">
        <v>47263076962.5</v>
      </c>
      <c r="E45" s="650">
        <v>95253</v>
      </c>
      <c r="F45" s="650">
        <v>4582349780</v>
      </c>
      <c r="G45" s="650">
        <v>35099005226</v>
      </c>
      <c r="H45" s="650">
        <v>12314</v>
      </c>
      <c r="I45" s="650">
        <v>718815111</v>
      </c>
      <c r="J45" s="650">
        <v>6920816864</v>
      </c>
      <c r="K45" s="288"/>
      <c r="L45" s="288"/>
      <c r="M45" s="288"/>
      <c r="N45" s="288"/>
    </row>
    <row r="46" spans="1:14" s="289" customFormat="1" ht="15.15" customHeight="1">
      <c r="A46" s="294" t="s">
        <v>287</v>
      </c>
      <c r="B46" s="650">
        <v>154239</v>
      </c>
      <c r="C46" s="650">
        <v>7687096894</v>
      </c>
      <c r="D46" s="650">
        <v>57467116115.5</v>
      </c>
      <c r="E46" s="650">
        <v>120510</v>
      </c>
      <c r="F46" s="650">
        <v>5636170964</v>
      </c>
      <c r="G46" s="650">
        <v>43043441289</v>
      </c>
      <c r="H46" s="650">
        <v>15214</v>
      </c>
      <c r="I46" s="650">
        <v>865293533</v>
      </c>
      <c r="J46" s="650">
        <v>8324733501</v>
      </c>
      <c r="K46" s="288"/>
      <c r="L46" s="288"/>
      <c r="M46" s="288"/>
      <c r="N46" s="288"/>
    </row>
    <row r="47" spans="1:14" s="289" customFormat="1" ht="15.15" customHeight="1">
      <c r="A47" s="294" t="s">
        <v>288</v>
      </c>
      <c r="B47" s="650">
        <v>173787</v>
      </c>
      <c r="C47" s="650">
        <v>8617342027</v>
      </c>
      <c r="D47" s="650">
        <v>64253297801.5</v>
      </c>
      <c r="E47" s="650">
        <v>135788</v>
      </c>
      <c r="F47" s="650">
        <v>6322290815</v>
      </c>
      <c r="G47" s="650">
        <v>48200068853</v>
      </c>
      <c r="H47" s="650">
        <v>16367</v>
      </c>
      <c r="I47" s="650">
        <v>955491982</v>
      </c>
      <c r="J47" s="650">
        <v>9206329506</v>
      </c>
      <c r="K47" s="288"/>
      <c r="L47" s="288"/>
      <c r="M47" s="288"/>
      <c r="N47" s="288"/>
    </row>
    <row r="48" spans="1:14" s="289" customFormat="1" ht="15.15" customHeight="1">
      <c r="A48" s="294" t="s">
        <v>289</v>
      </c>
      <c r="B48" s="650">
        <v>156490</v>
      </c>
      <c r="C48" s="650">
        <v>7890867232</v>
      </c>
      <c r="D48" s="650">
        <v>59205148778.5</v>
      </c>
      <c r="E48" s="650">
        <v>120707</v>
      </c>
      <c r="F48" s="650">
        <v>5715503584</v>
      </c>
      <c r="G48" s="650">
        <v>43745202263</v>
      </c>
      <c r="H48" s="650">
        <v>15980</v>
      </c>
      <c r="I48" s="650">
        <v>920556374</v>
      </c>
      <c r="J48" s="650">
        <v>8867970210</v>
      </c>
      <c r="K48" s="288"/>
      <c r="L48" s="288"/>
      <c r="M48" s="288"/>
      <c r="N48" s="288"/>
    </row>
    <row r="49" spans="1:10" ht="14.25" customHeight="1">
      <c r="A49" s="294" t="s">
        <v>290</v>
      </c>
      <c r="B49" s="652">
        <v>162923</v>
      </c>
      <c r="C49" s="652">
        <v>8401334342</v>
      </c>
      <c r="D49" s="652">
        <v>62980127597</v>
      </c>
      <c r="E49" s="652">
        <v>125176</v>
      </c>
      <c r="F49" s="652">
        <v>6050068450</v>
      </c>
      <c r="G49" s="652">
        <v>46269222187</v>
      </c>
      <c r="H49" s="652">
        <v>16583</v>
      </c>
      <c r="I49" s="652">
        <v>985571656</v>
      </c>
      <c r="J49" s="652">
        <v>9455432783</v>
      </c>
    </row>
    <row r="50" spans="1:10" ht="14.25" customHeight="1">
      <c r="A50" s="294" t="s">
        <v>291</v>
      </c>
      <c r="B50" s="652">
        <v>164732</v>
      </c>
      <c r="C50" s="652">
        <v>8365019773</v>
      </c>
      <c r="D50" s="652">
        <v>62703506642</v>
      </c>
      <c r="E50" s="652">
        <v>126484</v>
      </c>
      <c r="F50" s="652">
        <v>6041560548</v>
      </c>
      <c r="G50" s="652">
        <v>46253126870</v>
      </c>
      <c r="H50" s="652">
        <v>16652</v>
      </c>
      <c r="I50" s="652">
        <v>962657403</v>
      </c>
      <c r="J50" s="652">
        <v>9221219668</v>
      </c>
    </row>
    <row r="51" spans="1:10" ht="14.25" customHeight="1">
      <c r="A51" s="294" t="s">
        <v>292</v>
      </c>
      <c r="B51" s="652">
        <v>163940</v>
      </c>
      <c r="C51" s="652">
        <v>8357968584</v>
      </c>
      <c r="D51" s="652">
        <v>62857079054.5</v>
      </c>
      <c r="E51" s="652">
        <v>126710</v>
      </c>
      <c r="F51" s="652">
        <v>6072111383</v>
      </c>
      <c r="G51" s="652">
        <v>46422334398</v>
      </c>
      <c r="H51" s="652">
        <v>16316</v>
      </c>
      <c r="I51" s="652">
        <v>980925418</v>
      </c>
      <c r="J51" s="652">
        <v>9412789262</v>
      </c>
    </row>
    <row r="52" spans="1:10" ht="14.25" customHeight="1">
      <c r="A52" s="294" t="s">
        <v>389</v>
      </c>
      <c r="B52" s="652">
        <v>157596</v>
      </c>
      <c r="C52" s="652">
        <v>8428807533</v>
      </c>
      <c r="D52" s="652">
        <v>63402259191.5</v>
      </c>
      <c r="E52" s="652">
        <v>119880</v>
      </c>
      <c r="F52" s="652">
        <v>6001860653</v>
      </c>
      <c r="G52" s="652">
        <v>46127800564</v>
      </c>
      <c r="H52" s="652">
        <v>16222</v>
      </c>
      <c r="I52" s="652">
        <v>1008862820</v>
      </c>
      <c r="J52" s="652">
        <v>9679876833</v>
      </c>
    </row>
    <row r="53" spans="1:10" ht="14.25" customHeight="1">
      <c r="A53" s="294" t="s">
        <v>384</v>
      </c>
      <c r="B53" s="652">
        <v>160374</v>
      </c>
      <c r="C53" s="652">
        <v>8100545124</v>
      </c>
      <c r="D53" s="652">
        <v>60816603212.5</v>
      </c>
      <c r="E53" s="652">
        <v>122457</v>
      </c>
      <c r="F53" s="652">
        <v>5819989644</v>
      </c>
      <c r="G53" s="652">
        <v>44567160285</v>
      </c>
      <c r="H53" s="652">
        <v>16798</v>
      </c>
      <c r="I53" s="652">
        <v>954884995</v>
      </c>
      <c r="J53" s="652">
        <v>9137977355</v>
      </c>
    </row>
    <row r="54" spans="1:10" ht="14.25" customHeight="1">
      <c r="A54" s="295" t="s">
        <v>385</v>
      </c>
      <c r="B54" s="651">
        <v>171453</v>
      </c>
      <c r="C54" s="651">
        <v>8879688414</v>
      </c>
      <c r="D54" s="651">
        <v>66660272428</v>
      </c>
      <c r="E54" s="651">
        <v>131229</v>
      </c>
      <c r="F54" s="651">
        <v>6382072782</v>
      </c>
      <c r="G54" s="651">
        <v>48949317051</v>
      </c>
      <c r="H54" s="651">
        <v>17295</v>
      </c>
      <c r="I54" s="651">
        <v>1031336030</v>
      </c>
      <c r="J54" s="651">
        <v>9889113131</v>
      </c>
    </row>
    <row r="55" spans="1:10" ht="9.15" customHeight="1">
      <c r="A55" s="741"/>
      <c r="B55" s="742"/>
      <c r="C55" s="742"/>
      <c r="D55" s="742"/>
      <c r="E55" s="742"/>
      <c r="F55" s="742"/>
      <c r="G55" s="742"/>
      <c r="H55" s="742"/>
      <c r="I55" s="742"/>
      <c r="J55" s="742"/>
    </row>
    <row r="56" spans="1:10">
      <c r="A56" s="263" t="s">
        <v>377</v>
      </c>
      <c r="B56" s="297"/>
      <c r="C56" s="297"/>
      <c r="D56" s="297"/>
      <c r="E56" s="297"/>
      <c r="F56" s="297"/>
      <c r="G56" s="297"/>
      <c r="H56" s="297"/>
      <c r="I56" s="297"/>
      <c r="J56" s="297"/>
    </row>
    <row r="57" spans="1:10">
      <c r="A57" s="263" t="s">
        <v>262</v>
      </c>
      <c r="B57" s="297"/>
      <c r="C57" s="297"/>
      <c r="D57" s="297"/>
      <c r="E57" s="297"/>
      <c r="F57" s="297"/>
      <c r="G57" s="297"/>
      <c r="H57" s="297"/>
      <c r="I57" s="297"/>
      <c r="J57" s="297"/>
    </row>
    <row r="58" spans="1:10">
      <c r="A58" s="263" t="s">
        <v>301</v>
      </c>
      <c r="B58" s="297"/>
      <c r="C58" s="297"/>
      <c r="D58" s="297"/>
      <c r="E58" s="297"/>
      <c r="F58" s="297"/>
      <c r="G58" s="297"/>
      <c r="H58" s="297"/>
      <c r="I58" s="297"/>
      <c r="J58" s="297"/>
    </row>
    <row r="59" spans="1:10">
      <c r="A59" s="263"/>
      <c r="B59" s="297"/>
      <c r="C59" s="297"/>
      <c r="D59" s="297"/>
      <c r="E59" s="297"/>
      <c r="F59" s="297"/>
      <c r="G59" s="297"/>
      <c r="H59" s="297"/>
      <c r="I59" s="297"/>
      <c r="J59" s="297"/>
    </row>
    <row r="60" spans="1:10" ht="17.25" customHeight="1">
      <c r="A60" s="648"/>
    </row>
    <row r="61" spans="1:10" ht="22.5" customHeight="1">
      <c r="A61" s="694" t="s">
        <v>393</v>
      </c>
      <c r="B61" s="986" t="s">
        <v>378</v>
      </c>
      <c r="C61" s="986"/>
      <c r="D61" s="986"/>
      <c r="E61" s="986"/>
      <c r="F61" s="986"/>
      <c r="G61" s="986"/>
      <c r="H61" s="986"/>
      <c r="I61" s="986"/>
      <c r="J61" s="986"/>
    </row>
    <row r="62" spans="1:10" ht="22.5" customHeight="1">
      <c r="J62" s="649"/>
    </row>
    <row r="63" spans="1:10" ht="21" customHeight="1">
      <c r="A63" s="987" t="s">
        <v>260</v>
      </c>
      <c r="B63" s="831" t="s">
        <v>537</v>
      </c>
      <c r="C63" s="832"/>
      <c r="D63" s="833"/>
      <c r="E63" s="831" t="s">
        <v>261</v>
      </c>
      <c r="F63" s="832"/>
      <c r="G63" s="833"/>
      <c r="H63" s="831" t="s">
        <v>478</v>
      </c>
      <c r="I63" s="832"/>
      <c r="J63" s="833"/>
    </row>
    <row r="64" spans="1:10" ht="21" customHeight="1">
      <c r="A64" s="988"/>
      <c r="B64" s="284" t="s">
        <v>538</v>
      </c>
      <c r="C64" s="284" t="s">
        <v>562</v>
      </c>
      <c r="D64" s="284" t="s">
        <v>539</v>
      </c>
      <c r="E64" s="284" t="s">
        <v>538</v>
      </c>
      <c r="F64" s="284" t="s">
        <v>562</v>
      </c>
      <c r="G64" s="284" t="s">
        <v>539</v>
      </c>
      <c r="H64" s="284" t="s">
        <v>538</v>
      </c>
      <c r="I64" s="284" t="s">
        <v>562</v>
      </c>
      <c r="J64" s="284" t="s">
        <v>539</v>
      </c>
    </row>
    <row r="65" spans="1:10" ht="15" customHeight="1">
      <c r="A65" s="285"/>
      <c r="B65" s="286" t="s">
        <v>540</v>
      </c>
      <c r="C65" s="286" t="s">
        <v>564</v>
      </c>
      <c r="D65" s="286" t="s">
        <v>631</v>
      </c>
      <c r="E65" s="286" t="s">
        <v>540</v>
      </c>
      <c r="F65" s="286" t="s">
        <v>564</v>
      </c>
      <c r="G65" s="286" t="s">
        <v>631</v>
      </c>
      <c r="H65" s="286" t="s">
        <v>540</v>
      </c>
      <c r="I65" s="286" t="s">
        <v>564</v>
      </c>
      <c r="J65" s="286" t="s">
        <v>631</v>
      </c>
    </row>
    <row r="66" spans="1:10" ht="15" customHeight="1">
      <c r="A66" s="294" t="s">
        <v>535</v>
      </c>
      <c r="B66" s="650">
        <v>154702</v>
      </c>
      <c r="C66" s="650">
        <v>7809407235</v>
      </c>
      <c r="D66" s="650">
        <v>60358023500.5</v>
      </c>
      <c r="E66" s="650">
        <v>118664</v>
      </c>
      <c r="F66" s="650">
        <v>5647180072</v>
      </c>
      <c r="G66" s="650">
        <v>44560679426</v>
      </c>
      <c r="H66" s="650">
        <v>15970</v>
      </c>
      <c r="I66" s="650">
        <v>933967682</v>
      </c>
      <c r="J66" s="650">
        <v>8942712266</v>
      </c>
    </row>
    <row r="67" spans="1:10" ht="15" customHeight="1">
      <c r="A67" s="294" t="s">
        <v>284</v>
      </c>
      <c r="B67" s="650">
        <v>161880</v>
      </c>
      <c r="C67" s="650">
        <v>8404463484</v>
      </c>
      <c r="D67" s="650">
        <v>65696293666</v>
      </c>
      <c r="E67" s="650">
        <v>123818</v>
      </c>
      <c r="F67" s="650">
        <v>6025752421</v>
      </c>
      <c r="G67" s="650">
        <v>48624309904</v>
      </c>
      <c r="H67" s="650">
        <v>16248</v>
      </c>
      <c r="I67" s="650">
        <v>983625535</v>
      </c>
      <c r="J67" s="650">
        <v>9432145280</v>
      </c>
    </row>
    <row r="68" spans="1:10" ht="15" customHeight="1">
      <c r="A68" s="294" t="s">
        <v>286</v>
      </c>
      <c r="B68" s="650">
        <v>162978</v>
      </c>
      <c r="C68" s="650">
        <v>8553137171</v>
      </c>
      <c r="D68" s="650">
        <v>67259206804</v>
      </c>
      <c r="E68" s="650">
        <v>124864</v>
      </c>
      <c r="F68" s="650">
        <v>6176799075</v>
      </c>
      <c r="G68" s="650">
        <v>50248344439</v>
      </c>
      <c r="H68" s="650">
        <v>16055</v>
      </c>
      <c r="I68" s="650">
        <v>961671534</v>
      </c>
      <c r="J68" s="650">
        <v>9215252188</v>
      </c>
    </row>
    <row r="69" spans="1:10" ht="15" customHeight="1">
      <c r="A69" s="294" t="s">
        <v>287</v>
      </c>
      <c r="B69" s="650">
        <v>167166</v>
      </c>
      <c r="C69" s="650">
        <v>8846276678</v>
      </c>
      <c r="D69" s="650">
        <v>69743682579</v>
      </c>
      <c r="E69" s="650">
        <v>129282</v>
      </c>
      <c r="F69" s="650">
        <v>6458722115</v>
      </c>
      <c r="G69" s="650">
        <v>52839118715</v>
      </c>
      <c r="H69" s="650">
        <v>15944</v>
      </c>
      <c r="I69" s="650">
        <v>961207949</v>
      </c>
      <c r="J69" s="650">
        <v>9215640347</v>
      </c>
    </row>
    <row r="70" spans="1:10" ht="15" customHeight="1">
      <c r="A70" s="294" t="s">
        <v>288</v>
      </c>
      <c r="B70" s="650">
        <v>177982</v>
      </c>
      <c r="C70" s="650">
        <v>9240024498</v>
      </c>
      <c r="D70" s="650">
        <v>72589429174</v>
      </c>
      <c r="E70" s="650">
        <v>138457</v>
      </c>
      <c r="F70" s="650">
        <v>6807103965</v>
      </c>
      <c r="G70" s="650">
        <v>55703967807</v>
      </c>
      <c r="H70" s="650">
        <v>15801</v>
      </c>
      <c r="I70" s="650">
        <v>925881028</v>
      </c>
      <c r="J70" s="650">
        <v>8871697055</v>
      </c>
    </row>
    <row r="71" spans="1:10" ht="15" customHeight="1">
      <c r="A71" s="294" t="s">
        <v>289</v>
      </c>
      <c r="B71" s="650">
        <v>157062</v>
      </c>
      <c r="C71" s="650">
        <v>8196344750</v>
      </c>
      <c r="D71" s="650">
        <v>64813954474.5</v>
      </c>
      <c r="E71" s="650">
        <v>120752</v>
      </c>
      <c r="F71" s="650">
        <v>5974658962</v>
      </c>
      <c r="G71" s="650">
        <v>49171159096</v>
      </c>
      <c r="H71" s="650">
        <v>15022</v>
      </c>
      <c r="I71" s="650">
        <v>880685244</v>
      </c>
      <c r="J71" s="650">
        <v>8443410152</v>
      </c>
    </row>
    <row r="72" spans="1:10" ht="15" customHeight="1">
      <c r="A72" s="294" t="s">
        <v>290</v>
      </c>
      <c r="B72" s="650">
        <v>166249</v>
      </c>
      <c r="C72" s="650">
        <v>8902564314</v>
      </c>
      <c r="D72" s="650">
        <v>70691167823</v>
      </c>
      <c r="E72" s="650">
        <v>127716</v>
      </c>
      <c r="F72" s="650">
        <v>6462066052</v>
      </c>
      <c r="G72" s="650">
        <v>53450326160</v>
      </c>
      <c r="H72" s="650">
        <v>15907</v>
      </c>
      <c r="I72" s="650">
        <v>958027436</v>
      </c>
      <c r="J72" s="650">
        <v>9188269364</v>
      </c>
    </row>
    <row r="73" spans="1:10" ht="15" customHeight="1">
      <c r="A73" s="294" t="s">
        <v>291</v>
      </c>
      <c r="B73" s="650">
        <v>164907</v>
      </c>
      <c r="C73" s="650">
        <v>8770888572</v>
      </c>
      <c r="D73" s="650">
        <v>69785138309</v>
      </c>
      <c r="E73" s="650">
        <v>126831</v>
      </c>
      <c r="F73" s="650">
        <v>6384260434</v>
      </c>
      <c r="G73" s="650">
        <v>52927004814</v>
      </c>
      <c r="H73" s="650">
        <v>16170</v>
      </c>
      <c r="I73" s="650">
        <v>963649495</v>
      </c>
      <c r="J73" s="650">
        <v>9241222299</v>
      </c>
    </row>
    <row r="74" spans="1:10" ht="15" customHeight="1">
      <c r="A74" s="294" t="s">
        <v>292</v>
      </c>
      <c r="B74" s="650">
        <v>163055</v>
      </c>
      <c r="C74" s="650">
        <v>8614076453</v>
      </c>
      <c r="D74" s="650">
        <v>68567368741</v>
      </c>
      <c r="E74" s="650">
        <v>125994</v>
      </c>
      <c r="F74" s="650">
        <v>6286984135</v>
      </c>
      <c r="G74" s="650">
        <v>52090874756</v>
      </c>
      <c r="H74" s="650">
        <v>15758</v>
      </c>
      <c r="I74" s="650">
        <v>947320366</v>
      </c>
      <c r="J74" s="650">
        <v>9083990517</v>
      </c>
    </row>
    <row r="75" spans="1:10" ht="15" customHeight="1">
      <c r="A75" s="294" t="s">
        <v>381</v>
      </c>
      <c r="B75" s="650">
        <v>154627</v>
      </c>
      <c r="C75" s="650">
        <v>8614940306</v>
      </c>
      <c r="D75" s="650">
        <v>68658955832</v>
      </c>
      <c r="E75" s="650">
        <v>117377</v>
      </c>
      <c r="F75" s="650">
        <v>6146960218</v>
      </c>
      <c r="G75" s="650">
        <v>51318218008</v>
      </c>
      <c r="H75" s="650">
        <v>15436</v>
      </c>
      <c r="I75" s="650">
        <v>981455797</v>
      </c>
      <c r="J75" s="650">
        <v>9431185076</v>
      </c>
    </row>
    <row r="76" spans="1:10" ht="15" customHeight="1">
      <c r="A76" s="294" t="s">
        <v>293</v>
      </c>
      <c r="B76" s="650">
        <v>161976</v>
      </c>
      <c r="C76" s="650">
        <v>8599268571</v>
      </c>
      <c r="D76" s="650">
        <v>68796595750</v>
      </c>
      <c r="E76" s="650">
        <v>124107</v>
      </c>
      <c r="F76" s="650">
        <v>6246100195</v>
      </c>
      <c r="G76" s="650">
        <v>52109685670</v>
      </c>
      <c r="H76" s="650">
        <v>16122</v>
      </c>
      <c r="I76" s="650">
        <v>957532862</v>
      </c>
      <c r="J76" s="650">
        <v>9177646837</v>
      </c>
    </row>
    <row r="77" spans="1:10" ht="15" customHeight="1">
      <c r="A77" s="295" t="s">
        <v>294</v>
      </c>
      <c r="B77" s="651">
        <v>168061</v>
      </c>
      <c r="C77" s="651">
        <v>8913733445</v>
      </c>
      <c r="D77" s="651">
        <v>71184306247</v>
      </c>
      <c r="E77" s="651">
        <v>129273</v>
      </c>
      <c r="F77" s="651">
        <v>6465895193</v>
      </c>
      <c r="G77" s="651">
        <v>53909399089</v>
      </c>
      <c r="H77" s="651">
        <v>16022</v>
      </c>
      <c r="I77" s="651">
        <v>983259031</v>
      </c>
      <c r="J77" s="651">
        <v>9437141613</v>
      </c>
    </row>
    <row r="78" spans="1:10" ht="15" customHeight="1">
      <c r="A78" s="294" t="s">
        <v>295</v>
      </c>
      <c r="B78" s="650">
        <v>169252</v>
      </c>
      <c r="C78" s="650">
        <v>8476030687</v>
      </c>
      <c r="D78" s="650">
        <v>66367980744</v>
      </c>
      <c r="E78" s="650">
        <v>143597</v>
      </c>
      <c r="F78" s="650">
        <v>6907519594</v>
      </c>
      <c r="G78" s="650">
        <v>57360761056</v>
      </c>
      <c r="H78" s="650">
        <v>925</v>
      </c>
      <c r="I78" s="650">
        <v>93799763</v>
      </c>
      <c r="J78" s="650">
        <v>912697873</v>
      </c>
    </row>
    <row r="79" spans="1:10" ht="15" customHeight="1">
      <c r="A79" s="294" t="s">
        <v>283</v>
      </c>
      <c r="B79" s="650">
        <v>182997</v>
      </c>
      <c r="C79" s="650">
        <v>9355377525</v>
      </c>
      <c r="D79" s="650">
        <v>73081089350</v>
      </c>
      <c r="E79" s="650">
        <v>153268</v>
      </c>
      <c r="F79" s="650">
        <v>7514504176</v>
      </c>
      <c r="G79" s="650">
        <v>62739862835</v>
      </c>
      <c r="H79" s="650">
        <v>635</v>
      </c>
      <c r="I79" s="650">
        <v>62586528</v>
      </c>
      <c r="J79" s="650">
        <v>610043200</v>
      </c>
    </row>
    <row r="80" spans="1:10" ht="15" customHeight="1">
      <c r="A80" s="294" t="s">
        <v>285</v>
      </c>
      <c r="B80" s="650">
        <v>187643</v>
      </c>
      <c r="C80" s="650">
        <v>9739899517</v>
      </c>
      <c r="D80" s="650">
        <v>76168831655.5</v>
      </c>
      <c r="E80" s="650">
        <v>156981</v>
      </c>
      <c r="F80" s="650">
        <v>7811603304</v>
      </c>
      <c r="G80" s="650">
        <v>65428027198.5</v>
      </c>
      <c r="H80" s="650">
        <v>348</v>
      </c>
      <c r="I80" s="650">
        <v>31481338</v>
      </c>
      <c r="J80" s="650">
        <v>306852503</v>
      </c>
    </row>
    <row r="81" spans="1:10" ht="15" customHeight="1">
      <c r="A81" s="294" t="s">
        <v>287</v>
      </c>
      <c r="B81" s="650">
        <v>229951</v>
      </c>
      <c r="C81" s="650">
        <v>11458669035</v>
      </c>
      <c r="D81" s="650">
        <v>89581109771.5</v>
      </c>
      <c r="E81" s="650">
        <v>195071</v>
      </c>
      <c r="F81" s="650">
        <v>9350914667</v>
      </c>
      <c r="G81" s="650">
        <v>77857974347</v>
      </c>
      <c r="H81" s="650">
        <v>235</v>
      </c>
      <c r="I81" s="650">
        <v>22447810</v>
      </c>
      <c r="J81" s="650">
        <v>218963321</v>
      </c>
    </row>
    <row r="82" spans="1:10" ht="15" customHeight="1">
      <c r="A82" s="294" t="s">
        <v>288</v>
      </c>
      <c r="B82" s="650">
        <v>246136</v>
      </c>
      <c r="C82" s="650">
        <v>12285239118</v>
      </c>
      <c r="D82" s="650">
        <v>95465873882</v>
      </c>
      <c r="E82" s="650">
        <v>207056</v>
      </c>
      <c r="F82" s="650">
        <v>9885632795</v>
      </c>
      <c r="G82" s="650">
        <v>82319954121</v>
      </c>
      <c r="H82" s="650">
        <v>196</v>
      </c>
      <c r="I82" s="650">
        <v>16681323</v>
      </c>
      <c r="J82" s="650">
        <v>161906446</v>
      </c>
    </row>
    <row r="83" spans="1:10" ht="15" customHeight="1">
      <c r="A83" s="294" t="s">
        <v>289</v>
      </c>
      <c r="B83" s="650">
        <v>227222</v>
      </c>
      <c r="C83" s="650">
        <v>11453580970</v>
      </c>
      <c r="D83" s="650">
        <v>89764329084</v>
      </c>
      <c r="E83" s="650">
        <v>190924</v>
      </c>
      <c r="F83" s="650">
        <v>9241571081</v>
      </c>
      <c r="G83" s="650">
        <v>77348496552.5</v>
      </c>
      <c r="H83" s="650">
        <v>162</v>
      </c>
      <c r="I83" s="650">
        <v>12135142</v>
      </c>
      <c r="J83" s="650">
        <v>117568109</v>
      </c>
    </row>
    <row r="84" spans="1:10" ht="15" customHeight="1">
      <c r="A84" s="294" t="s">
        <v>290</v>
      </c>
      <c r="B84" s="650">
        <v>238934</v>
      </c>
      <c r="C84" s="650">
        <v>11986039012</v>
      </c>
      <c r="D84" s="650">
        <v>94322831184</v>
      </c>
      <c r="E84" s="650">
        <v>200754</v>
      </c>
      <c r="F84" s="650">
        <v>9700227004</v>
      </c>
      <c r="G84" s="650">
        <v>81123110547</v>
      </c>
      <c r="H84" s="650">
        <v>156</v>
      </c>
      <c r="I84" s="650">
        <v>12529516</v>
      </c>
      <c r="J84" s="650">
        <v>121787854</v>
      </c>
    </row>
    <row r="85" spans="1:10" ht="15" customHeight="1">
      <c r="A85" s="294" t="s">
        <v>291</v>
      </c>
      <c r="B85" s="650">
        <v>234135</v>
      </c>
      <c r="C85" s="650">
        <v>11816678152</v>
      </c>
      <c r="D85" s="650">
        <v>92600397672</v>
      </c>
      <c r="E85" s="650">
        <v>194666</v>
      </c>
      <c r="F85" s="650">
        <v>9414753432</v>
      </c>
      <c r="G85" s="650">
        <v>79123061514</v>
      </c>
      <c r="H85" s="650">
        <v>117</v>
      </c>
      <c r="I85" s="650">
        <v>11936852</v>
      </c>
      <c r="J85" s="650">
        <v>116507292</v>
      </c>
    </row>
    <row r="86" spans="1:10" ht="15" customHeight="1">
      <c r="A86" s="294" t="s">
        <v>292</v>
      </c>
      <c r="B86" s="650">
        <v>232734</v>
      </c>
      <c r="C86" s="650">
        <v>11923200781</v>
      </c>
      <c r="D86" s="650">
        <v>93590543443</v>
      </c>
      <c r="E86" s="650">
        <v>194991</v>
      </c>
      <c r="F86" s="650">
        <v>9649217778</v>
      </c>
      <c r="G86" s="650">
        <v>80891304538</v>
      </c>
      <c r="H86" s="650">
        <v>73</v>
      </c>
      <c r="I86" s="650">
        <v>6798047</v>
      </c>
      <c r="J86" s="650">
        <v>66490320</v>
      </c>
    </row>
    <row r="87" spans="1:10" ht="15" customHeight="1">
      <c r="A87" s="294" t="s">
        <v>390</v>
      </c>
      <c r="B87" s="650">
        <v>219263</v>
      </c>
      <c r="C87" s="650">
        <v>11722264311</v>
      </c>
      <c r="D87" s="650">
        <v>92220484058</v>
      </c>
      <c r="E87" s="650">
        <v>181400</v>
      </c>
      <c r="F87" s="650">
        <v>9311549374</v>
      </c>
      <c r="G87" s="650">
        <v>78479370760</v>
      </c>
      <c r="H87" s="650">
        <v>62</v>
      </c>
      <c r="I87" s="650">
        <v>5029725</v>
      </c>
      <c r="J87" s="650">
        <v>48983498</v>
      </c>
    </row>
    <row r="88" spans="1:10" ht="15" customHeight="1">
      <c r="A88" s="294" t="s">
        <v>293</v>
      </c>
      <c r="B88" s="650">
        <v>223322</v>
      </c>
      <c r="C88" s="650">
        <v>11559139900</v>
      </c>
      <c r="D88" s="650">
        <v>91257998081</v>
      </c>
      <c r="E88" s="650">
        <v>185344</v>
      </c>
      <c r="F88" s="650">
        <v>9221329748</v>
      </c>
      <c r="G88" s="650">
        <v>77767381857</v>
      </c>
      <c r="H88" s="650">
        <v>48</v>
      </c>
      <c r="I88" s="650">
        <v>5073275</v>
      </c>
      <c r="J88" s="650">
        <v>49607207</v>
      </c>
    </row>
    <row r="89" spans="1:10" ht="15" customHeight="1">
      <c r="A89" s="295" t="s">
        <v>294</v>
      </c>
      <c r="B89" s="651">
        <v>242324</v>
      </c>
      <c r="C89" s="651">
        <v>12495022440</v>
      </c>
      <c r="D89" s="651">
        <v>98766571611.5</v>
      </c>
      <c r="E89" s="651">
        <v>201568</v>
      </c>
      <c r="F89" s="651">
        <v>9999491467</v>
      </c>
      <c r="G89" s="651">
        <v>84348917884</v>
      </c>
      <c r="H89" s="651">
        <v>35</v>
      </c>
      <c r="I89" s="651">
        <v>2550466</v>
      </c>
      <c r="J89" s="651">
        <v>24761586</v>
      </c>
    </row>
    <row r="90" spans="1:10" ht="15" customHeight="1">
      <c r="A90" s="294" t="s">
        <v>295</v>
      </c>
      <c r="B90" s="650">
        <v>275621</v>
      </c>
      <c r="C90" s="650">
        <v>13246375306</v>
      </c>
      <c r="D90" s="650">
        <v>104379679865.5</v>
      </c>
      <c r="E90" s="650">
        <v>231471</v>
      </c>
      <c r="F90" s="650">
        <v>10734953412</v>
      </c>
      <c r="G90" s="650">
        <v>89898387189.5</v>
      </c>
      <c r="H90" s="650">
        <v>32</v>
      </c>
      <c r="I90" s="650">
        <v>3126632</v>
      </c>
      <c r="J90" s="650">
        <v>30489562</v>
      </c>
    </row>
    <row r="91" spans="1:10" ht="15" customHeight="1">
      <c r="A91" s="294" t="s">
        <v>283</v>
      </c>
      <c r="B91" s="650">
        <v>291051</v>
      </c>
      <c r="C91" s="650">
        <v>14167627652</v>
      </c>
      <c r="D91" s="650">
        <v>111709504608.5</v>
      </c>
      <c r="E91" s="650">
        <v>240070</v>
      </c>
      <c r="F91" s="650">
        <v>11222832531</v>
      </c>
      <c r="G91" s="650">
        <v>94541010411</v>
      </c>
      <c r="H91" s="650">
        <v>25</v>
      </c>
      <c r="I91" s="650">
        <v>2478569</v>
      </c>
      <c r="J91" s="650">
        <v>24407878</v>
      </c>
    </row>
    <row r="92" spans="1:10" ht="15" customHeight="1">
      <c r="A92" s="294" t="s">
        <v>285</v>
      </c>
      <c r="B92" s="650">
        <v>309168</v>
      </c>
      <c r="C92" s="650">
        <v>15415940715</v>
      </c>
      <c r="D92" s="650">
        <v>121829086500.5</v>
      </c>
      <c r="E92" s="650">
        <v>254666</v>
      </c>
      <c r="F92" s="650">
        <v>12230042131</v>
      </c>
      <c r="G92" s="650">
        <v>103330423586</v>
      </c>
      <c r="H92" s="650">
        <v>17</v>
      </c>
      <c r="I92" s="650">
        <v>1447304</v>
      </c>
      <c r="J92" s="650">
        <v>14241245</v>
      </c>
    </row>
    <row r="93" spans="1:10" ht="15" customHeight="1">
      <c r="A93" s="294" t="s">
        <v>287</v>
      </c>
      <c r="B93" s="650">
        <v>342425</v>
      </c>
      <c r="C93" s="650">
        <v>16696338560</v>
      </c>
      <c r="D93" s="650">
        <v>131950919145.5</v>
      </c>
      <c r="E93" s="650">
        <v>283999</v>
      </c>
      <c r="F93" s="650">
        <v>13347888983</v>
      </c>
      <c r="G93" s="650">
        <v>112358039186</v>
      </c>
      <c r="H93" s="650">
        <v>15</v>
      </c>
      <c r="I93" s="650">
        <v>1315084</v>
      </c>
      <c r="J93" s="650">
        <v>12762373</v>
      </c>
    </row>
    <row r="94" spans="1:10" ht="15" customHeight="1">
      <c r="A94" s="294" t="s">
        <v>288</v>
      </c>
      <c r="B94" s="650">
        <v>361501</v>
      </c>
      <c r="C94" s="650">
        <v>17276400560</v>
      </c>
      <c r="D94" s="650">
        <v>136035695076.5</v>
      </c>
      <c r="E94" s="650">
        <v>299539</v>
      </c>
      <c r="F94" s="650">
        <v>13726018519</v>
      </c>
      <c r="G94" s="650">
        <v>115376823427</v>
      </c>
      <c r="H94" s="650">
        <v>3</v>
      </c>
      <c r="I94" s="650">
        <v>219131</v>
      </c>
      <c r="J94" s="650">
        <v>2033815</v>
      </c>
    </row>
    <row r="95" spans="1:10" ht="15" customHeight="1">
      <c r="A95" s="294" t="s">
        <v>289</v>
      </c>
      <c r="B95" s="650">
        <v>327640</v>
      </c>
      <c r="C95" s="650">
        <v>15914894161</v>
      </c>
      <c r="D95" s="650">
        <v>126016588041</v>
      </c>
      <c r="E95" s="650">
        <v>270812</v>
      </c>
      <c r="F95" s="650">
        <v>12639225051</v>
      </c>
      <c r="G95" s="650">
        <v>106704138390.5</v>
      </c>
      <c r="H95" s="650">
        <v>18</v>
      </c>
      <c r="I95" s="650">
        <v>1676643</v>
      </c>
      <c r="J95" s="650">
        <v>16075925</v>
      </c>
    </row>
    <row r="96" spans="1:10" ht="15" customHeight="1">
      <c r="A96" s="294" t="s">
        <v>290</v>
      </c>
      <c r="B96" s="650">
        <v>338821</v>
      </c>
      <c r="C96" s="650">
        <v>16714647471</v>
      </c>
      <c r="D96" s="650">
        <v>132755771256</v>
      </c>
      <c r="E96" s="650">
        <v>279362</v>
      </c>
      <c r="F96" s="650">
        <v>13249746947</v>
      </c>
      <c r="G96" s="650">
        <v>112221632154.5</v>
      </c>
      <c r="H96" s="650">
        <v>23</v>
      </c>
      <c r="I96" s="650">
        <v>2457074</v>
      </c>
      <c r="J96" s="650">
        <v>24061118</v>
      </c>
    </row>
    <row r="97" spans="1:10" ht="15" customHeight="1">
      <c r="A97" s="294" t="s">
        <v>291</v>
      </c>
      <c r="B97" s="650">
        <v>338499</v>
      </c>
      <c r="C97" s="650">
        <v>16496389231</v>
      </c>
      <c r="D97" s="650">
        <v>130912897689.5</v>
      </c>
      <c r="E97" s="650">
        <v>277240</v>
      </c>
      <c r="F97" s="650">
        <v>12955730637</v>
      </c>
      <c r="G97" s="650">
        <v>109826339698.5</v>
      </c>
      <c r="H97" s="650">
        <v>8</v>
      </c>
      <c r="I97" s="650">
        <v>1168500</v>
      </c>
      <c r="J97" s="650">
        <v>11483467</v>
      </c>
    </row>
    <row r="98" spans="1:10" ht="15" customHeight="1">
      <c r="A98" s="294" t="s">
        <v>292</v>
      </c>
      <c r="B98" s="650">
        <v>340711</v>
      </c>
      <c r="C98" s="650">
        <v>16874231308</v>
      </c>
      <c r="D98" s="650">
        <v>133564153370.5</v>
      </c>
      <c r="E98" s="650">
        <v>279923</v>
      </c>
      <c r="F98" s="650">
        <v>13365646439</v>
      </c>
      <c r="G98" s="650">
        <v>113189182991</v>
      </c>
      <c r="H98" s="650">
        <v>13</v>
      </c>
      <c r="I98" s="650">
        <v>2426653</v>
      </c>
      <c r="J98" s="650">
        <v>23844789</v>
      </c>
    </row>
    <row r="99" spans="1:10" ht="15" customHeight="1">
      <c r="A99" s="294" t="s">
        <v>391</v>
      </c>
      <c r="B99" s="650">
        <v>327629</v>
      </c>
      <c r="C99" s="650">
        <v>16815332287</v>
      </c>
      <c r="D99" s="650">
        <v>133704895683</v>
      </c>
      <c r="E99" s="650">
        <v>265418</v>
      </c>
      <c r="F99" s="650">
        <v>13109585382</v>
      </c>
      <c r="G99" s="650">
        <v>111613530642.5</v>
      </c>
      <c r="H99" s="650">
        <v>14</v>
      </c>
      <c r="I99" s="650">
        <v>1540466</v>
      </c>
      <c r="J99" s="650">
        <v>15051826</v>
      </c>
    </row>
    <row r="100" spans="1:10" ht="15" customHeight="1">
      <c r="A100" s="294" t="s">
        <v>293</v>
      </c>
      <c r="B100" s="650">
        <v>335753</v>
      </c>
      <c r="C100" s="650">
        <v>16639013190</v>
      </c>
      <c r="D100" s="650">
        <v>132124602445.5</v>
      </c>
      <c r="E100" s="650">
        <v>273338</v>
      </c>
      <c r="F100" s="650">
        <v>13023313944</v>
      </c>
      <c r="G100" s="650">
        <v>110854166179</v>
      </c>
      <c r="H100" s="650">
        <v>17</v>
      </c>
      <c r="I100" s="650">
        <v>2669974</v>
      </c>
      <c r="J100" s="650">
        <v>26229464</v>
      </c>
    </row>
    <row r="101" spans="1:10" ht="15" customHeight="1">
      <c r="A101" s="295" t="s">
        <v>294</v>
      </c>
      <c r="B101" s="651">
        <v>363521</v>
      </c>
      <c r="C101" s="651">
        <v>17934210559</v>
      </c>
      <c r="D101" s="651">
        <v>142458293842.5</v>
      </c>
      <c r="E101" s="651">
        <v>296593</v>
      </c>
      <c r="F101" s="651">
        <v>14071407592</v>
      </c>
      <c r="G101" s="651">
        <v>119780887835</v>
      </c>
      <c r="H101" s="651">
        <v>4</v>
      </c>
      <c r="I101" s="651">
        <v>325017</v>
      </c>
      <c r="J101" s="651">
        <v>3168668</v>
      </c>
    </row>
    <row r="102" spans="1:10" ht="15" customHeight="1">
      <c r="A102" s="294" t="s">
        <v>295</v>
      </c>
      <c r="B102" s="650">
        <v>340258</v>
      </c>
      <c r="C102" s="650">
        <v>17266183095</v>
      </c>
      <c r="D102" s="650">
        <v>137756753865.5</v>
      </c>
      <c r="E102" s="650">
        <v>280073</v>
      </c>
      <c r="F102" s="650">
        <v>13782515217</v>
      </c>
      <c r="G102" s="650">
        <v>117273917437</v>
      </c>
      <c r="H102" s="650">
        <v>4</v>
      </c>
      <c r="I102" s="650">
        <v>402364</v>
      </c>
      <c r="J102" s="650">
        <v>3955524</v>
      </c>
    </row>
    <row r="103" spans="1:10" ht="15" customHeight="1">
      <c r="A103" s="294" t="s">
        <v>283</v>
      </c>
      <c r="B103" s="650">
        <v>354685</v>
      </c>
      <c r="C103" s="650">
        <v>18406596801</v>
      </c>
      <c r="D103" s="650">
        <v>146221091833.5</v>
      </c>
      <c r="E103" s="650">
        <v>286326</v>
      </c>
      <c r="F103" s="650">
        <v>14264381494</v>
      </c>
      <c r="G103" s="650">
        <v>122078733182</v>
      </c>
      <c r="H103" s="650">
        <v>5</v>
      </c>
      <c r="I103" s="650">
        <v>615775</v>
      </c>
      <c r="J103" s="650">
        <v>5969848</v>
      </c>
    </row>
    <row r="104" spans="1:10" ht="15" customHeight="1">
      <c r="A104" s="294" t="s">
        <v>285</v>
      </c>
      <c r="B104" s="650">
        <v>360995</v>
      </c>
      <c r="C104" s="650">
        <v>19127334287</v>
      </c>
      <c r="D104" s="650">
        <v>152256470719</v>
      </c>
      <c r="E104" s="650">
        <v>292451</v>
      </c>
      <c r="F104" s="650">
        <v>14896110228</v>
      </c>
      <c r="G104" s="650">
        <v>127602759982.5</v>
      </c>
      <c r="H104" s="650">
        <v>6</v>
      </c>
      <c r="I104" s="650">
        <v>605287</v>
      </c>
      <c r="J104" s="650">
        <v>5897784</v>
      </c>
    </row>
    <row r="105" spans="1:10" ht="15" customHeight="1">
      <c r="A105" s="294" t="s">
        <v>287</v>
      </c>
      <c r="B105" s="650">
        <v>367725</v>
      </c>
      <c r="C105" s="650">
        <v>19498428595</v>
      </c>
      <c r="D105" s="650">
        <v>155073185954.5</v>
      </c>
      <c r="E105" s="650">
        <v>299241</v>
      </c>
      <c r="F105" s="650">
        <v>15273275471</v>
      </c>
      <c r="G105" s="650">
        <v>130547669813</v>
      </c>
      <c r="H105" s="650">
        <v>3</v>
      </c>
      <c r="I105" s="650">
        <v>445314</v>
      </c>
      <c r="J105" s="650">
        <v>4327890</v>
      </c>
    </row>
    <row r="106" spans="1:10" ht="15" customHeight="1">
      <c r="A106" s="294" t="s">
        <v>288</v>
      </c>
      <c r="B106" s="650">
        <v>391400</v>
      </c>
      <c r="C106" s="650">
        <v>20734710980</v>
      </c>
      <c r="D106" s="650">
        <v>164350161989</v>
      </c>
      <c r="E106" s="650">
        <v>317516</v>
      </c>
      <c r="F106" s="650">
        <v>16162634113</v>
      </c>
      <c r="G106" s="650">
        <v>138111216559</v>
      </c>
      <c r="H106" s="650">
        <v>4</v>
      </c>
      <c r="I106" s="650">
        <v>464809</v>
      </c>
      <c r="J106" s="650">
        <v>4535112</v>
      </c>
    </row>
    <row r="107" spans="1:10" ht="15" customHeight="1">
      <c r="A107" s="294" t="s">
        <v>289</v>
      </c>
      <c r="B107" s="650">
        <v>357050</v>
      </c>
      <c r="C107" s="650">
        <v>18964137117</v>
      </c>
      <c r="D107" s="650">
        <v>151339676350.5</v>
      </c>
      <c r="E107" s="650">
        <v>289876</v>
      </c>
      <c r="F107" s="650">
        <v>14819336769</v>
      </c>
      <c r="G107" s="650">
        <v>127088595813</v>
      </c>
      <c r="H107" s="650">
        <v>8</v>
      </c>
      <c r="I107" s="650">
        <v>766810</v>
      </c>
      <c r="J107" s="650">
        <v>7404604</v>
      </c>
    </row>
    <row r="108" spans="1:10" ht="15" customHeight="1">
      <c r="A108" s="294" t="s">
        <v>290</v>
      </c>
      <c r="B108" s="652">
        <v>363838</v>
      </c>
      <c r="C108" s="652">
        <v>19653265808</v>
      </c>
      <c r="D108" s="652">
        <v>156720416462.5</v>
      </c>
      <c r="E108" s="652">
        <v>293857</v>
      </c>
      <c r="F108" s="652">
        <v>15244473428</v>
      </c>
      <c r="G108" s="652">
        <v>130963230478.5</v>
      </c>
      <c r="H108" s="652">
        <v>1</v>
      </c>
      <c r="I108" s="652">
        <v>136088</v>
      </c>
      <c r="J108" s="652">
        <v>1288613</v>
      </c>
    </row>
    <row r="109" spans="1:10" ht="15" customHeight="1">
      <c r="A109" s="294" t="s">
        <v>291</v>
      </c>
      <c r="B109" s="652">
        <v>365715</v>
      </c>
      <c r="C109" s="652">
        <v>19663873883</v>
      </c>
      <c r="D109" s="652">
        <v>156867235808.5</v>
      </c>
      <c r="E109" s="652">
        <v>294349</v>
      </c>
      <c r="F109" s="652">
        <v>15230599655</v>
      </c>
      <c r="G109" s="652">
        <v>131093144348</v>
      </c>
      <c r="H109" s="652">
        <v>7</v>
      </c>
      <c r="I109" s="652">
        <v>989519</v>
      </c>
      <c r="J109" s="652">
        <v>9752662</v>
      </c>
    </row>
    <row r="110" spans="1:10" ht="15" customHeight="1">
      <c r="A110" s="294" t="s">
        <v>292</v>
      </c>
      <c r="B110" s="652">
        <v>363280</v>
      </c>
      <c r="C110" s="652">
        <v>19548620497</v>
      </c>
      <c r="D110" s="652">
        <v>155453276621</v>
      </c>
      <c r="E110" s="652">
        <v>294222</v>
      </c>
      <c r="F110" s="652">
        <v>15270515842</v>
      </c>
      <c r="G110" s="652">
        <v>131056274542</v>
      </c>
      <c r="H110" s="652">
        <v>4</v>
      </c>
      <c r="I110" s="652">
        <v>413000</v>
      </c>
      <c r="J110" s="652">
        <v>4041156</v>
      </c>
    </row>
    <row r="111" spans="1:10" ht="15" customHeight="1">
      <c r="A111" s="294" t="s">
        <v>392</v>
      </c>
      <c r="B111" s="652">
        <v>346217</v>
      </c>
      <c r="C111" s="652">
        <v>19402372641</v>
      </c>
      <c r="D111" s="652">
        <v>154949868554</v>
      </c>
      <c r="E111" s="652">
        <v>277240</v>
      </c>
      <c r="F111" s="652">
        <v>14935934037</v>
      </c>
      <c r="G111" s="652">
        <v>128870526542</v>
      </c>
      <c r="H111" s="652">
        <v>1</v>
      </c>
      <c r="I111" s="652">
        <v>89988</v>
      </c>
      <c r="J111" s="652">
        <v>865258</v>
      </c>
    </row>
    <row r="112" spans="1:10" ht="15" customHeight="1">
      <c r="A112" s="294" t="s">
        <v>293</v>
      </c>
      <c r="B112" s="652">
        <v>353382</v>
      </c>
      <c r="C112" s="652">
        <v>19103716675</v>
      </c>
      <c r="D112" s="652">
        <v>152694167117.5</v>
      </c>
      <c r="E112" s="652">
        <v>284145</v>
      </c>
      <c r="F112" s="652">
        <v>14768717391</v>
      </c>
      <c r="G112" s="652">
        <v>127377714027.5</v>
      </c>
      <c r="H112" s="652">
        <v>1</v>
      </c>
      <c r="I112" s="652">
        <v>133568</v>
      </c>
      <c r="J112" s="652">
        <v>1291280</v>
      </c>
    </row>
    <row r="113" spans="1:10" ht="15" customHeight="1">
      <c r="A113" s="295" t="s">
        <v>385</v>
      </c>
      <c r="B113" s="653">
        <v>372370</v>
      </c>
      <c r="C113" s="653">
        <v>20092765041</v>
      </c>
      <c r="D113" s="653">
        <v>160864150480</v>
      </c>
      <c r="E113" s="653">
        <v>300134</v>
      </c>
      <c r="F113" s="653">
        <v>15583998275</v>
      </c>
      <c r="G113" s="653">
        <v>134267522308.5</v>
      </c>
      <c r="H113" s="653">
        <v>0</v>
      </c>
      <c r="I113" s="653">
        <v>0</v>
      </c>
      <c r="J113" s="653">
        <v>0</v>
      </c>
    </row>
    <row r="114" spans="1:10" ht="15" customHeight="1">
      <c r="A114" s="263"/>
      <c r="B114" s="297"/>
      <c r="C114" s="297"/>
      <c r="D114" s="297"/>
      <c r="E114" s="297"/>
      <c r="F114" s="297"/>
      <c r="G114" s="297"/>
      <c r="H114" s="297"/>
      <c r="I114" s="297"/>
      <c r="J114" s="297"/>
    </row>
    <row r="115" spans="1:10" ht="15" customHeight="1">
      <c r="A115" s="263"/>
      <c r="B115" s="297"/>
      <c r="C115" s="297"/>
      <c r="D115" s="297"/>
      <c r="E115" s="297"/>
      <c r="F115" s="297"/>
      <c r="G115" s="297"/>
      <c r="H115" s="297"/>
      <c r="I115" s="297"/>
      <c r="J115" s="297"/>
    </row>
    <row r="116" spans="1:10" ht="15" customHeight="1">
      <c r="A116" s="263"/>
      <c r="B116" s="297"/>
      <c r="C116" s="297"/>
      <c r="D116" s="297"/>
      <c r="E116" s="297"/>
      <c r="F116" s="297"/>
      <c r="G116" s="297"/>
      <c r="H116" s="297"/>
      <c r="I116" s="297"/>
      <c r="J116" s="297"/>
    </row>
    <row r="117" spans="1:10" ht="17.25" customHeight="1">
      <c r="A117" s="648"/>
    </row>
    <row r="118" spans="1:10" ht="22.5" customHeight="1">
      <c r="A118" s="694" t="s">
        <v>393</v>
      </c>
      <c r="B118" s="986" t="s">
        <v>378</v>
      </c>
      <c r="C118" s="986"/>
      <c r="D118" s="986"/>
      <c r="E118" s="986"/>
      <c r="F118" s="986"/>
      <c r="G118" s="986"/>
      <c r="H118" s="986"/>
      <c r="I118" s="986"/>
      <c r="J118" s="986"/>
    </row>
    <row r="119" spans="1:10" ht="22.5" customHeight="1">
      <c r="J119" s="649"/>
    </row>
    <row r="120" spans="1:10" ht="21" customHeight="1">
      <c r="A120" s="987" t="s">
        <v>260</v>
      </c>
      <c r="B120" s="831" t="s">
        <v>537</v>
      </c>
      <c r="C120" s="832"/>
      <c r="D120" s="833"/>
      <c r="E120" s="831" t="s">
        <v>261</v>
      </c>
      <c r="F120" s="832"/>
      <c r="G120" s="833"/>
      <c r="H120" s="831" t="s">
        <v>478</v>
      </c>
      <c r="I120" s="832"/>
      <c r="J120" s="833"/>
    </row>
    <row r="121" spans="1:10" ht="21" customHeight="1">
      <c r="A121" s="988"/>
      <c r="B121" s="284" t="s">
        <v>538</v>
      </c>
      <c r="C121" s="284" t="s">
        <v>562</v>
      </c>
      <c r="D121" s="284" t="s">
        <v>539</v>
      </c>
      <c r="E121" s="284" t="s">
        <v>538</v>
      </c>
      <c r="F121" s="284" t="s">
        <v>562</v>
      </c>
      <c r="G121" s="284" t="s">
        <v>539</v>
      </c>
      <c r="H121" s="284" t="s">
        <v>538</v>
      </c>
      <c r="I121" s="284" t="s">
        <v>562</v>
      </c>
      <c r="J121" s="284" t="s">
        <v>539</v>
      </c>
    </row>
    <row r="122" spans="1:10" ht="15" customHeight="1">
      <c r="A122" s="285"/>
      <c r="B122" s="286" t="s">
        <v>540</v>
      </c>
      <c r="C122" s="286" t="s">
        <v>564</v>
      </c>
      <c r="D122" s="286" t="s">
        <v>631</v>
      </c>
      <c r="E122" s="286" t="s">
        <v>540</v>
      </c>
      <c r="F122" s="286" t="s">
        <v>564</v>
      </c>
      <c r="G122" s="286" t="s">
        <v>631</v>
      </c>
      <c r="H122" s="286" t="s">
        <v>540</v>
      </c>
      <c r="I122" s="286" t="s">
        <v>564</v>
      </c>
      <c r="J122" s="286" t="s">
        <v>631</v>
      </c>
    </row>
    <row r="123" spans="1:10" ht="15" customHeight="1">
      <c r="A123" s="294" t="s">
        <v>462</v>
      </c>
      <c r="B123" s="650">
        <v>350983</v>
      </c>
      <c r="C123" s="650">
        <v>18483501155</v>
      </c>
      <c r="D123" s="650">
        <v>147795403127</v>
      </c>
      <c r="E123" s="650">
        <v>283757</v>
      </c>
      <c r="F123" s="650">
        <v>14444207186</v>
      </c>
      <c r="G123" s="650">
        <v>123959833223</v>
      </c>
      <c r="H123" s="650">
        <v>0</v>
      </c>
      <c r="I123" s="650">
        <v>0</v>
      </c>
      <c r="J123" s="650">
        <v>0</v>
      </c>
    </row>
    <row r="124" spans="1:10" ht="15" customHeight="1">
      <c r="A124" s="294" t="s">
        <v>284</v>
      </c>
      <c r="B124" s="650">
        <v>364173</v>
      </c>
      <c r="C124" s="650">
        <v>19520497053</v>
      </c>
      <c r="D124" s="650">
        <v>155873744728.5</v>
      </c>
      <c r="E124" s="650">
        <v>289875</v>
      </c>
      <c r="F124" s="650">
        <v>14910286672</v>
      </c>
      <c r="G124" s="650">
        <v>128546879907</v>
      </c>
      <c r="H124" s="650">
        <v>0</v>
      </c>
      <c r="I124" s="650">
        <v>0</v>
      </c>
      <c r="J124" s="650">
        <v>0</v>
      </c>
    </row>
    <row r="125" spans="1:10" ht="15" customHeight="1">
      <c r="A125" s="294" t="s">
        <v>286</v>
      </c>
      <c r="B125" s="650">
        <v>378750</v>
      </c>
      <c r="C125" s="650">
        <v>20300104202</v>
      </c>
      <c r="D125" s="650">
        <v>162409717923</v>
      </c>
      <c r="E125" s="650">
        <v>303170</v>
      </c>
      <c r="F125" s="650">
        <v>15670689618</v>
      </c>
      <c r="G125" s="650">
        <v>135118138490</v>
      </c>
      <c r="H125" s="650">
        <v>0</v>
      </c>
      <c r="I125" s="650">
        <v>0</v>
      </c>
      <c r="J125" s="650">
        <v>0</v>
      </c>
    </row>
    <row r="126" spans="1:10" ht="15" customHeight="1">
      <c r="A126" s="294" t="s">
        <v>287</v>
      </c>
      <c r="B126" s="650">
        <v>381429</v>
      </c>
      <c r="C126" s="650">
        <v>20597330376</v>
      </c>
      <c r="D126" s="650">
        <v>164295990258.5</v>
      </c>
      <c r="E126" s="650">
        <v>305378</v>
      </c>
      <c r="F126" s="650">
        <v>15848191524</v>
      </c>
      <c r="G126" s="650">
        <v>136526718694.5</v>
      </c>
      <c r="H126" s="650">
        <v>0</v>
      </c>
      <c r="I126" s="650">
        <v>0</v>
      </c>
      <c r="J126" s="650">
        <v>0</v>
      </c>
    </row>
    <row r="127" spans="1:10" ht="15" customHeight="1">
      <c r="A127" s="294" t="s">
        <v>288</v>
      </c>
      <c r="B127" s="650">
        <v>410149</v>
      </c>
      <c r="C127" s="650">
        <v>22052959321</v>
      </c>
      <c r="D127" s="650">
        <v>175342118535.5</v>
      </c>
      <c r="E127" s="650">
        <v>329755</v>
      </c>
      <c r="F127" s="650">
        <v>17059143912</v>
      </c>
      <c r="G127" s="650">
        <v>146709068238.5</v>
      </c>
      <c r="H127" s="650">
        <v>0</v>
      </c>
      <c r="I127" s="650">
        <v>0</v>
      </c>
      <c r="J127" s="650">
        <v>0</v>
      </c>
    </row>
    <row r="128" spans="1:10" ht="15" customHeight="1">
      <c r="A128" s="294" t="s">
        <v>289</v>
      </c>
      <c r="B128" s="650">
        <v>369949</v>
      </c>
      <c r="C128" s="650">
        <v>19694992621</v>
      </c>
      <c r="D128" s="650">
        <v>157324615034</v>
      </c>
      <c r="E128" s="650">
        <v>297261</v>
      </c>
      <c r="F128" s="650">
        <v>15231283395</v>
      </c>
      <c r="G128" s="650">
        <v>131252912104.5</v>
      </c>
      <c r="H128" s="650">
        <v>0</v>
      </c>
      <c r="I128" s="650">
        <v>0</v>
      </c>
      <c r="J128" s="650">
        <v>0</v>
      </c>
    </row>
    <row r="129" spans="1:10" ht="15" customHeight="1">
      <c r="A129" s="294" t="s">
        <v>290</v>
      </c>
      <c r="B129" s="650">
        <v>381934</v>
      </c>
      <c r="C129" s="650">
        <v>20439129433</v>
      </c>
      <c r="D129" s="650">
        <v>163445653600.5</v>
      </c>
      <c r="E129" s="650">
        <v>306027</v>
      </c>
      <c r="F129" s="650">
        <v>15745863092</v>
      </c>
      <c r="G129" s="650">
        <v>135852088590.5</v>
      </c>
      <c r="H129" s="650">
        <v>0</v>
      </c>
      <c r="I129" s="650">
        <v>0</v>
      </c>
      <c r="J129" s="650">
        <v>0</v>
      </c>
    </row>
    <row r="130" spans="1:10" ht="15" customHeight="1">
      <c r="A130" s="294" t="s">
        <v>291</v>
      </c>
      <c r="B130" s="650">
        <v>377809</v>
      </c>
      <c r="C130" s="650">
        <v>20262238622</v>
      </c>
      <c r="D130" s="650">
        <v>162334150286.5</v>
      </c>
      <c r="E130" s="650">
        <v>302783</v>
      </c>
      <c r="F130" s="650">
        <v>15648318744</v>
      </c>
      <c r="G130" s="650">
        <v>135290271951</v>
      </c>
      <c r="H130" s="650">
        <v>0</v>
      </c>
      <c r="I130" s="650">
        <v>0</v>
      </c>
      <c r="J130" s="650">
        <v>0</v>
      </c>
    </row>
    <row r="131" spans="1:10" ht="15" customHeight="1">
      <c r="A131" s="294" t="s">
        <v>292</v>
      </c>
      <c r="B131" s="650">
        <v>372843</v>
      </c>
      <c r="C131" s="650">
        <v>19978733323</v>
      </c>
      <c r="D131" s="650">
        <v>159712598905.5</v>
      </c>
      <c r="E131" s="650">
        <v>300955</v>
      </c>
      <c r="F131" s="650">
        <v>15587829930</v>
      </c>
      <c r="G131" s="650">
        <v>134355700290</v>
      </c>
      <c r="H131" s="650">
        <v>0</v>
      </c>
      <c r="I131" s="650">
        <v>0</v>
      </c>
      <c r="J131" s="650">
        <v>0</v>
      </c>
    </row>
    <row r="132" spans="1:10" ht="15" customHeight="1">
      <c r="A132" s="294" t="s">
        <v>463</v>
      </c>
      <c r="B132" s="650">
        <v>359953</v>
      </c>
      <c r="C132" s="650">
        <v>20391712673</v>
      </c>
      <c r="D132" s="650">
        <v>163582984395</v>
      </c>
      <c r="E132" s="650">
        <v>285184</v>
      </c>
      <c r="F132" s="650">
        <v>15547465787</v>
      </c>
      <c r="G132" s="650">
        <v>134941838548.5</v>
      </c>
      <c r="H132" s="650">
        <v>0</v>
      </c>
      <c r="I132" s="650">
        <v>0</v>
      </c>
      <c r="J132" s="650">
        <v>0</v>
      </c>
    </row>
    <row r="133" spans="1:10" ht="15" customHeight="1">
      <c r="A133" s="294" t="s">
        <v>293</v>
      </c>
      <c r="B133" s="650">
        <v>376178</v>
      </c>
      <c r="C133" s="650">
        <v>20639153327</v>
      </c>
      <c r="D133" s="650">
        <v>165892021493.5</v>
      </c>
      <c r="E133" s="650">
        <v>300209</v>
      </c>
      <c r="F133" s="650">
        <v>15882646997</v>
      </c>
      <c r="G133" s="650">
        <v>137868558114</v>
      </c>
      <c r="H133" s="650">
        <v>0</v>
      </c>
      <c r="I133" s="650">
        <v>0</v>
      </c>
      <c r="J133" s="650">
        <v>0</v>
      </c>
    </row>
    <row r="134" spans="1:10" ht="15" customHeight="1">
      <c r="A134" s="295" t="s">
        <v>294</v>
      </c>
      <c r="B134" s="651">
        <v>387108</v>
      </c>
      <c r="C134" s="651">
        <v>21035643943</v>
      </c>
      <c r="D134" s="651">
        <v>168426738637.5</v>
      </c>
      <c r="E134" s="651">
        <v>308137</v>
      </c>
      <c r="F134" s="651">
        <v>16183743964</v>
      </c>
      <c r="G134" s="651">
        <v>140101634556.5</v>
      </c>
      <c r="H134" s="651">
        <v>0</v>
      </c>
      <c r="I134" s="651">
        <v>0</v>
      </c>
      <c r="J134" s="651">
        <v>0</v>
      </c>
    </row>
    <row r="135" spans="1:10" ht="15" customHeight="1">
      <c r="A135" s="294" t="s">
        <v>295</v>
      </c>
      <c r="B135" s="650">
        <v>368056</v>
      </c>
      <c r="C135" s="650">
        <v>20062312127</v>
      </c>
      <c r="D135" s="650">
        <v>160538522909.5</v>
      </c>
      <c r="E135" s="650">
        <v>293498</v>
      </c>
      <c r="F135" s="650">
        <v>15520256817</v>
      </c>
      <c r="G135" s="650">
        <v>134401398962</v>
      </c>
      <c r="H135" s="650">
        <v>0</v>
      </c>
      <c r="I135" s="650">
        <v>0</v>
      </c>
      <c r="J135" s="650">
        <v>0</v>
      </c>
    </row>
    <row r="136" spans="1:10" ht="15" customHeight="1">
      <c r="A136" s="294" t="s">
        <v>283</v>
      </c>
      <c r="B136" s="650">
        <v>389642</v>
      </c>
      <c r="C136" s="650">
        <v>21650570396</v>
      </c>
      <c r="D136" s="650">
        <v>173103876820</v>
      </c>
      <c r="E136" s="650">
        <v>307861</v>
      </c>
      <c r="F136" s="650">
        <v>16482766649</v>
      </c>
      <c r="G136" s="650">
        <v>143263941759</v>
      </c>
      <c r="H136" s="650">
        <v>0</v>
      </c>
      <c r="I136" s="650">
        <v>0</v>
      </c>
      <c r="J136" s="650">
        <v>0</v>
      </c>
    </row>
    <row r="137" spans="1:10" ht="15" customHeight="1">
      <c r="A137" s="294" t="s">
        <v>285</v>
      </c>
      <c r="B137" s="650">
        <v>386975</v>
      </c>
      <c r="C137" s="650">
        <v>21323188873</v>
      </c>
      <c r="D137" s="650">
        <v>170623524288</v>
      </c>
      <c r="E137" s="650">
        <v>306135</v>
      </c>
      <c r="F137" s="650">
        <v>16243370846</v>
      </c>
      <c r="G137" s="650">
        <v>141159795625.5</v>
      </c>
      <c r="H137" s="650">
        <v>0</v>
      </c>
      <c r="I137" s="650">
        <v>0</v>
      </c>
      <c r="J137" s="650">
        <v>0</v>
      </c>
    </row>
    <row r="138" spans="1:10" ht="15" customHeight="1">
      <c r="A138" s="294" t="s">
        <v>287</v>
      </c>
      <c r="B138" s="650">
        <v>406439</v>
      </c>
      <c r="C138" s="650">
        <v>22599595664</v>
      </c>
      <c r="D138" s="650">
        <v>180895461737.5</v>
      </c>
      <c r="E138" s="650">
        <v>322669</v>
      </c>
      <c r="F138" s="650">
        <v>17307238122</v>
      </c>
      <c r="G138" s="650">
        <v>150394990003.5</v>
      </c>
      <c r="H138" s="650">
        <v>0</v>
      </c>
      <c r="I138" s="650">
        <v>0</v>
      </c>
      <c r="J138" s="650">
        <v>0</v>
      </c>
    </row>
    <row r="139" spans="1:10" ht="15" customHeight="1">
      <c r="A139" s="294" t="s">
        <v>288</v>
      </c>
      <c r="B139" s="650">
        <v>430709</v>
      </c>
      <c r="C139" s="650">
        <v>23699300121</v>
      </c>
      <c r="D139" s="650">
        <v>188848582273</v>
      </c>
      <c r="E139" s="650">
        <v>343637</v>
      </c>
      <c r="F139" s="650">
        <v>18223039184</v>
      </c>
      <c r="G139" s="650">
        <v>157837572260</v>
      </c>
      <c r="H139" s="650">
        <v>0</v>
      </c>
      <c r="I139" s="650">
        <v>0</v>
      </c>
      <c r="J139" s="650">
        <v>0</v>
      </c>
    </row>
    <row r="140" spans="1:10" ht="15" customHeight="1">
      <c r="A140" s="294" t="s">
        <v>289</v>
      </c>
      <c r="B140" s="650">
        <v>386041</v>
      </c>
      <c r="C140" s="650">
        <v>21348650783</v>
      </c>
      <c r="D140" s="650">
        <v>170375633918</v>
      </c>
      <c r="E140" s="650">
        <v>305248</v>
      </c>
      <c r="F140" s="650">
        <v>16255706095</v>
      </c>
      <c r="G140" s="650">
        <v>141316743587</v>
      </c>
      <c r="H140" s="650">
        <v>0</v>
      </c>
      <c r="I140" s="650">
        <v>0</v>
      </c>
      <c r="J140" s="650">
        <v>0</v>
      </c>
    </row>
    <row r="141" spans="1:10" ht="15" customHeight="1">
      <c r="A141" s="294" t="s">
        <v>290</v>
      </c>
      <c r="B141" s="650">
        <v>410299</v>
      </c>
      <c r="C141" s="650">
        <v>23009743953</v>
      </c>
      <c r="D141" s="650">
        <v>183999409480</v>
      </c>
      <c r="E141" s="650">
        <v>323632</v>
      </c>
      <c r="F141" s="650">
        <v>17533157197</v>
      </c>
      <c r="G141" s="650">
        <v>152615350561</v>
      </c>
      <c r="H141" s="650">
        <v>0</v>
      </c>
      <c r="I141" s="650">
        <v>0</v>
      </c>
      <c r="J141" s="650">
        <v>0</v>
      </c>
    </row>
    <row r="142" spans="1:10" ht="15" customHeight="1">
      <c r="A142" s="294" t="s">
        <v>291</v>
      </c>
      <c r="B142" s="650">
        <v>402080</v>
      </c>
      <c r="C142" s="650">
        <v>22184000420</v>
      </c>
      <c r="D142" s="650">
        <v>177322938701.5</v>
      </c>
      <c r="E142" s="650">
        <v>317732</v>
      </c>
      <c r="F142" s="650">
        <v>16919045245</v>
      </c>
      <c r="G142" s="650">
        <v>147207778938</v>
      </c>
      <c r="H142" s="650">
        <v>0</v>
      </c>
      <c r="I142" s="650">
        <v>0</v>
      </c>
      <c r="J142" s="650">
        <v>0</v>
      </c>
    </row>
    <row r="143" spans="1:10" ht="15" customHeight="1">
      <c r="A143" s="294" t="s">
        <v>292</v>
      </c>
      <c r="B143" s="650">
        <v>392014</v>
      </c>
      <c r="C143" s="650">
        <v>21933796531</v>
      </c>
      <c r="D143" s="650">
        <v>174825139639</v>
      </c>
      <c r="E143" s="650">
        <v>310420</v>
      </c>
      <c r="F143" s="650">
        <v>16773832733</v>
      </c>
      <c r="G143" s="650">
        <v>145817396695.5</v>
      </c>
      <c r="H143" s="650">
        <v>0</v>
      </c>
      <c r="I143" s="650">
        <v>0</v>
      </c>
      <c r="J143" s="650">
        <v>0</v>
      </c>
    </row>
    <row r="144" spans="1:10" ht="15" customHeight="1">
      <c r="A144" s="294" t="s">
        <v>464</v>
      </c>
      <c r="B144" s="650">
        <v>370775</v>
      </c>
      <c r="C144" s="650">
        <v>21663644806</v>
      </c>
      <c r="D144" s="650">
        <v>173703946401.5</v>
      </c>
      <c r="E144" s="650">
        <v>290525</v>
      </c>
      <c r="F144" s="650">
        <v>16382556197</v>
      </c>
      <c r="G144" s="650">
        <v>143037575409.5</v>
      </c>
      <c r="H144" s="650">
        <v>0</v>
      </c>
      <c r="I144" s="650">
        <v>0</v>
      </c>
      <c r="J144" s="650">
        <v>0</v>
      </c>
    </row>
    <row r="145" spans="1:10" ht="15" customHeight="1">
      <c r="A145" s="294" t="s">
        <v>293</v>
      </c>
      <c r="B145" s="650">
        <v>381445</v>
      </c>
      <c r="C145" s="650">
        <v>21373629735</v>
      </c>
      <c r="D145" s="650">
        <v>171201730916</v>
      </c>
      <c r="E145" s="650">
        <v>300770</v>
      </c>
      <c r="F145" s="650">
        <v>16243906428</v>
      </c>
      <c r="G145" s="650">
        <v>141736529694</v>
      </c>
      <c r="H145" s="650">
        <v>0</v>
      </c>
      <c r="I145" s="650">
        <v>0</v>
      </c>
      <c r="J145" s="650">
        <v>0</v>
      </c>
    </row>
    <row r="146" spans="1:10" ht="15" customHeight="1">
      <c r="A146" s="295" t="s">
        <v>294</v>
      </c>
      <c r="B146" s="651">
        <v>406813</v>
      </c>
      <c r="C146" s="651">
        <v>22972144821</v>
      </c>
      <c r="D146" s="651">
        <v>183374687750</v>
      </c>
      <c r="E146" s="651">
        <v>320228</v>
      </c>
      <c r="F146" s="651">
        <v>17476415166</v>
      </c>
      <c r="G146" s="651">
        <v>152397843688</v>
      </c>
      <c r="H146" s="651">
        <v>0</v>
      </c>
      <c r="I146" s="651">
        <v>0</v>
      </c>
      <c r="J146" s="651">
        <v>0</v>
      </c>
    </row>
    <row r="147" spans="1:10" ht="15" customHeight="1">
      <c r="A147" s="294" t="s">
        <v>295</v>
      </c>
      <c r="B147" s="650">
        <v>380177</v>
      </c>
      <c r="C147" s="650">
        <v>21032272350</v>
      </c>
      <c r="D147" s="650">
        <v>169056572668</v>
      </c>
      <c r="E147" s="650">
        <v>300863</v>
      </c>
      <c r="F147" s="650">
        <v>16115831366</v>
      </c>
      <c r="G147" s="650">
        <v>140307327660.5</v>
      </c>
      <c r="H147" s="650">
        <v>0</v>
      </c>
      <c r="I147" s="650">
        <v>0</v>
      </c>
      <c r="J147" s="650">
        <v>0</v>
      </c>
    </row>
    <row r="148" spans="1:10" ht="15" customHeight="1">
      <c r="A148" s="294" t="s">
        <v>283</v>
      </c>
      <c r="B148" s="650">
        <v>395290</v>
      </c>
      <c r="C148" s="650">
        <v>22106430981</v>
      </c>
      <c r="D148" s="650">
        <v>176519538196.5</v>
      </c>
      <c r="E148" s="650">
        <v>309207</v>
      </c>
      <c r="F148" s="650">
        <v>16665711144</v>
      </c>
      <c r="G148" s="650">
        <v>145401935251</v>
      </c>
      <c r="H148" s="650">
        <v>0</v>
      </c>
      <c r="I148" s="650">
        <v>0</v>
      </c>
      <c r="J148" s="650">
        <v>0</v>
      </c>
    </row>
    <row r="149" spans="1:10" ht="15" customHeight="1">
      <c r="A149" s="294" t="s">
        <v>285</v>
      </c>
      <c r="B149" s="650">
        <v>390123</v>
      </c>
      <c r="C149" s="650">
        <v>22048688585</v>
      </c>
      <c r="D149" s="650">
        <v>176411115231.5</v>
      </c>
      <c r="E149" s="650">
        <v>306368</v>
      </c>
      <c r="F149" s="650">
        <v>16698589183</v>
      </c>
      <c r="G149" s="650">
        <v>145730866898</v>
      </c>
      <c r="H149" s="650">
        <v>0</v>
      </c>
      <c r="I149" s="650">
        <v>0</v>
      </c>
      <c r="J149" s="650">
        <v>0</v>
      </c>
    </row>
    <row r="150" spans="1:10" ht="15" customHeight="1">
      <c r="A150" s="294" t="s">
        <v>287</v>
      </c>
      <c r="B150" s="650">
        <v>412440</v>
      </c>
      <c r="C150" s="650">
        <v>23317548332</v>
      </c>
      <c r="D150" s="650">
        <v>186568691186</v>
      </c>
      <c r="E150" s="650">
        <v>325200</v>
      </c>
      <c r="F150" s="650">
        <v>17744900062</v>
      </c>
      <c r="G150" s="650">
        <v>154843444208</v>
      </c>
      <c r="H150" s="650">
        <v>0</v>
      </c>
      <c r="I150" s="650">
        <v>0</v>
      </c>
      <c r="J150" s="650">
        <v>0</v>
      </c>
    </row>
    <row r="151" spans="1:10" ht="15" customHeight="1">
      <c r="A151" s="294" t="s">
        <v>288</v>
      </c>
      <c r="B151" s="650">
        <v>431773</v>
      </c>
      <c r="C151" s="650">
        <v>23983854124</v>
      </c>
      <c r="D151" s="650">
        <v>190737256371</v>
      </c>
      <c r="E151" s="650">
        <v>340853</v>
      </c>
      <c r="F151" s="650">
        <v>18223475713</v>
      </c>
      <c r="G151" s="650">
        <v>158314873970</v>
      </c>
      <c r="H151" s="650">
        <v>0</v>
      </c>
      <c r="I151" s="650">
        <v>0</v>
      </c>
      <c r="J151" s="650">
        <v>0</v>
      </c>
    </row>
    <row r="152" spans="1:10" ht="15" customHeight="1">
      <c r="A152" s="294" t="s">
        <v>289</v>
      </c>
      <c r="B152" s="650">
        <v>387497</v>
      </c>
      <c r="C152" s="650">
        <v>21875085758</v>
      </c>
      <c r="D152" s="650">
        <v>174503234186</v>
      </c>
      <c r="E152" s="650">
        <v>304931</v>
      </c>
      <c r="F152" s="650">
        <v>16582834948</v>
      </c>
      <c r="G152" s="650">
        <v>144810994583</v>
      </c>
      <c r="H152" s="650">
        <v>0</v>
      </c>
      <c r="I152" s="650">
        <v>0</v>
      </c>
      <c r="J152" s="650">
        <v>0</v>
      </c>
    </row>
    <row r="153" spans="1:10" ht="15" customHeight="1">
      <c r="A153" s="294" t="s">
        <v>290</v>
      </c>
      <c r="B153" s="650">
        <v>403273</v>
      </c>
      <c r="C153" s="650">
        <v>22870524630</v>
      </c>
      <c r="D153" s="650">
        <v>183423697069</v>
      </c>
      <c r="E153" s="650">
        <v>317696</v>
      </c>
      <c r="F153" s="650">
        <v>17424558082</v>
      </c>
      <c r="G153" s="650">
        <v>152294483872</v>
      </c>
      <c r="H153" s="650">
        <v>0</v>
      </c>
      <c r="I153" s="650">
        <v>0</v>
      </c>
      <c r="J153" s="650">
        <v>0</v>
      </c>
    </row>
    <row r="154" spans="1:10" ht="15" customHeight="1">
      <c r="A154" s="294" t="s">
        <v>291</v>
      </c>
      <c r="B154" s="650">
        <v>395974</v>
      </c>
      <c r="C154" s="650">
        <v>22366337710</v>
      </c>
      <c r="D154" s="650">
        <v>178915837317.5</v>
      </c>
      <c r="E154" s="650">
        <v>310387</v>
      </c>
      <c r="F154" s="650">
        <v>16915748976</v>
      </c>
      <c r="G154" s="650">
        <v>147950202803</v>
      </c>
      <c r="H154" s="650">
        <v>0</v>
      </c>
      <c r="I154" s="650">
        <v>0</v>
      </c>
      <c r="J154" s="650">
        <v>0</v>
      </c>
    </row>
    <row r="155" spans="1:10" ht="15" customHeight="1">
      <c r="A155" s="294" t="s">
        <v>292</v>
      </c>
      <c r="B155" s="650">
        <v>387619</v>
      </c>
      <c r="C155" s="650">
        <v>22332772429</v>
      </c>
      <c r="D155" s="650">
        <v>178607499251.5</v>
      </c>
      <c r="E155" s="650">
        <v>305775</v>
      </c>
      <c r="F155" s="650">
        <v>17084050882</v>
      </c>
      <c r="G155" s="650">
        <v>149163531685</v>
      </c>
      <c r="H155" s="650">
        <v>0</v>
      </c>
      <c r="I155" s="650">
        <v>0</v>
      </c>
      <c r="J155" s="650">
        <v>0</v>
      </c>
    </row>
    <row r="156" spans="1:10" ht="15" customHeight="1">
      <c r="A156" s="294" t="s">
        <v>465</v>
      </c>
      <c r="B156" s="650">
        <v>368996</v>
      </c>
      <c r="C156" s="650">
        <v>21991788339</v>
      </c>
      <c r="D156" s="650">
        <v>176802724594.5</v>
      </c>
      <c r="E156" s="650">
        <v>288202</v>
      </c>
      <c r="F156" s="650">
        <v>16610584903</v>
      </c>
      <c r="G156" s="650">
        <v>145612085362</v>
      </c>
      <c r="H156" s="650">
        <v>0</v>
      </c>
      <c r="I156" s="650">
        <v>0</v>
      </c>
      <c r="J156" s="650">
        <v>0</v>
      </c>
    </row>
    <row r="157" spans="1:10" ht="15" customHeight="1">
      <c r="A157" s="294" t="s">
        <v>293</v>
      </c>
      <c r="B157" s="650">
        <v>378242</v>
      </c>
      <c r="C157" s="650">
        <v>21404408964</v>
      </c>
      <c r="D157" s="650">
        <v>172101728411.5</v>
      </c>
      <c r="E157" s="650">
        <v>297385</v>
      </c>
      <c r="F157" s="650">
        <v>16263367402</v>
      </c>
      <c r="G157" s="650">
        <v>142278492664</v>
      </c>
      <c r="H157" s="650">
        <v>0</v>
      </c>
      <c r="I157" s="650">
        <v>0</v>
      </c>
      <c r="J157" s="650">
        <v>0</v>
      </c>
    </row>
    <row r="158" spans="1:10" ht="15" customHeight="1">
      <c r="A158" s="295" t="s">
        <v>294</v>
      </c>
      <c r="B158" s="651">
        <v>405230</v>
      </c>
      <c r="C158" s="651">
        <v>22910450438</v>
      </c>
      <c r="D158" s="651">
        <v>183756894933.5</v>
      </c>
      <c r="E158" s="651">
        <v>317840</v>
      </c>
      <c r="F158" s="651">
        <v>17406308491</v>
      </c>
      <c r="G158" s="651">
        <v>152251128256</v>
      </c>
      <c r="H158" s="651">
        <v>0</v>
      </c>
      <c r="I158" s="651">
        <v>0</v>
      </c>
      <c r="J158" s="651">
        <v>0</v>
      </c>
    </row>
    <row r="159" spans="1:10" ht="15" customHeight="1">
      <c r="A159" s="294" t="s">
        <v>295</v>
      </c>
      <c r="B159" s="650">
        <v>370313</v>
      </c>
      <c r="C159" s="650">
        <v>21155066775</v>
      </c>
      <c r="D159" s="650">
        <v>170024410576</v>
      </c>
      <c r="E159" s="650">
        <v>289692</v>
      </c>
      <c r="F159" s="650">
        <v>16117224440</v>
      </c>
      <c r="G159" s="650">
        <v>141027909307.5</v>
      </c>
      <c r="H159" s="650">
        <v>0</v>
      </c>
      <c r="I159" s="650">
        <v>0</v>
      </c>
      <c r="J159" s="650">
        <v>0</v>
      </c>
    </row>
    <row r="160" spans="1:10" ht="15" customHeight="1">
      <c r="A160" s="294" t="s">
        <v>283</v>
      </c>
      <c r="B160" s="650">
        <v>386468</v>
      </c>
      <c r="C160" s="650">
        <v>22290841030</v>
      </c>
      <c r="D160" s="650">
        <v>178538396435</v>
      </c>
      <c r="E160" s="650">
        <v>299906</v>
      </c>
      <c r="F160" s="650">
        <v>16709917312</v>
      </c>
      <c r="G160" s="650">
        <v>146377600606</v>
      </c>
      <c r="H160" s="650">
        <v>0</v>
      </c>
      <c r="I160" s="650">
        <v>0</v>
      </c>
      <c r="J160" s="650">
        <v>0</v>
      </c>
    </row>
    <row r="161" spans="1:10" ht="15" customHeight="1">
      <c r="A161" s="294" t="s">
        <v>285</v>
      </c>
      <c r="B161" s="650">
        <v>392080</v>
      </c>
      <c r="C161" s="650">
        <v>23082079085</v>
      </c>
      <c r="D161" s="650">
        <v>184465271862</v>
      </c>
      <c r="E161" s="650">
        <v>305390</v>
      </c>
      <c r="F161" s="650">
        <v>17416711853</v>
      </c>
      <c r="G161" s="650">
        <v>152933391300</v>
      </c>
      <c r="H161" s="650">
        <v>0</v>
      </c>
      <c r="I161" s="650">
        <v>0</v>
      </c>
      <c r="J161" s="650">
        <v>0</v>
      </c>
    </row>
    <row r="162" spans="1:10" ht="15" customHeight="1">
      <c r="A162" s="294" t="s">
        <v>287</v>
      </c>
      <c r="B162" s="650">
        <v>409636</v>
      </c>
      <c r="C162" s="650">
        <v>24074455399</v>
      </c>
      <c r="D162" s="650">
        <v>191844449029</v>
      </c>
      <c r="E162" s="650">
        <v>319904</v>
      </c>
      <c r="F162" s="650">
        <v>18191776294</v>
      </c>
      <c r="G162" s="650">
        <v>159511733860</v>
      </c>
      <c r="H162" s="650">
        <v>0</v>
      </c>
      <c r="I162" s="650">
        <v>0</v>
      </c>
      <c r="J162" s="650">
        <v>0</v>
      </c>
    </row>
    <row r="163" spans="1:10" ht="15" customHeight="1">
      <c r="A163" s="294" t="s">
        <v>288</v>
      </c>
      <c r="B163" s="650">
        <v>421273</v>
      </c>
      <c r="C163" s="650">
        <v>24543885566</v>
      </c>
      <c r="D163" s="650">
        <v>194701597516.5</v>
      </c>
      <c r="E163" s="650">
        <v>329720</v>
      </c>
      <c r="F163" s="650">
        <v>18571882854</v>
      </c>
      <c r="G163" s="650">
        <v>162314435204</v>
      </c>
      <c r="H163" s="650">
        <v>0</v>
      </c>
      <c r="I163" s="650">
        <v>0</v>
      </c>
      <c r="J163" s="650">
        <v>0</v>
      </c>
    </row>
    <row r="164" spans="1:10" ht="15" customHeight="1">
      <c r="A164" s="294" t="s">
        <v>289</v>
      </c>
      <c r="B164" s="650">
        <v>390339</v>
      </c>
      <c r="C164" s="650">
        <v>23014058401</v>
      </c>
      <c r="D164" s="650">
        <v>183435428555</v>
      </c>
      <c r="E164" s="650">
        <v>305082</v>
      </c>
      <c r="F164" s="650">
        <v>17404093683</v>
      </c>
      <c r="G164" s="650">
        <v>152740272337</v>
      </c>
      <c r="H164" s="650">
        <v>0</v>
      </c>
      <c r="I164" s="650">
        <v>0</v>
      </c>
      <c r="J164" s="650">
        <v>0</v>
      </c>
    </row>
    <row r="165" spans="1:10" ht="15" customHeight="1">
      <c r="A165" s="294" t="s">
        <v>290</v>
      </c>
      <c r="B165" s="652">
        <v>401160</v>
      </c>
      <c r="C165" s="652">
        <v>23739862145</v>
      </c>
      <c r="D165" s="652">
        <v>190049479841</v>
      </c>
      <c r="E165" s="652">
        <v>313527</v>
      </c>
      <c r="F165" s="652">
        <v>18004111306</v>
      </c>
      <c r="G165" s="652">
        <v>158045150073</v>
      </c>
      <c r="H165" s="652">
        <v>0</v>
      </c>
      <c r="I165" s="652">
        <v>0</v>
      </c>
      <c r="J165" s="652">
        <v>0</v>
      </c>
    </row>
    <row r="166" spans="1:10" ht="15" customHeight="1">
      <c r="A166" s="294" t="s">
        <v>291</v>
      </c>
      <c r="B166" s="652">
        <v>390939</v>
      </c>
      <c r="C166" s="652">
        <v>22964198153</v>
      </c>
      <c r="D166" s="652">
        <v>183385853934.5</v>
      </c>
      <c r="E166" s="652">
        <v>304036</v>
      </c>
      <c r="F166" s="652">
        <v>17322437916</v>
      </c>
      <c r="G166" s="652">
        <v>152131414817</v>
      </c>
      <c r="H166" s="652">
        <v>0</v>
      </c>
      <c r="I166" s="652">
        <v>0</v>
      </c>
      <c r="J166" s="652">
        <v>0</v>
      </c>
    </row>
    <row r="167" spans="1:10" ht="15" customHeight="1">
      <c r="A167" s="294" t="s">
        <v>292</v>
      </c>
      <c r="B167" s="652">
        <v>393463</v>
      </c>
      <c r="C167" s="652">
        <v>23354898447</v>
      </c>
      <c r="D167" s="652">
        <v>186783525489</v>
      </c>
      <c r="E167" s="652">
        <v>307930</v>
      </c>
      <c r="F167" s="652">
        <v>17868829694</v>
      </c>
      <c r="G167" s="652">
        <v>156610517734</v>
      </c>
      <c r="H167" s="652">
        <v>0</v>
      </c>
      <c r="I167" s="652">
        <v>0</v>
      </c>
      <c r="J167" s="652">
        <v>0</v>
      </c>
    </row>
    <row r="168" spans="1:10" ht="15" customHeight="1">
      <c r="A168" s="294" t="s">
        <v>466</v>
      </c>
      <c r="B168" s="652">
        <v>371994</v>
      </c>
      <c r="C168" s="652">
        <v>23329826181</v>
      </c>
      <c r="D168" s="652">
        <v>187596024461.5</v>
      </c>
      <c r="E168" s="652">
        <v>286517</v>
      </c>
      <c r="F168" s="652">
        <v>17449741413</v>
      </c>
      <c r="G168" s="652">
        <v>154396473839</v>
      </c>
      <c r="H168" s="652">
        <v>0</v>
      </c>
      <c r="I168" s="652">
        <v>0</v>
      </c>
      <c r="J168" s="652">
        <v>0</v>
      </c>
    </row>
    <row r="169" spans="1:10" ht="15" customHeight="1">
      <c r="A169" s="294" t="s">
        <v>293</v>
      </c>
      <c r="B169" s="652">
        <v>374669</v>
      </c>
      <c r="C169" s="652">
        <v>22711070322</v>
      </c>
      <c r="D169" s="652">
        <v>182511428649.5</v>
      </c>
      <c r="E169" s="652">
        <v>290268</v>
      </c>
      <c r="F169" s="652">
        <v>17064791085</v>
      </c>
      <c r="G169" s="652">
        <v>151022565519</v>
      </c>
      <c r="H169" s="652">
        <v>0</v>
      </c>
      <c r="I169" s="652">
        <v>0</v>
      </c>
      <c r="J169" s="652">
        <v>0</v>
      </c>
    </row>
    <row r="170" spans="1:10" ht="15" customHeight="1">
      <c r="A170" s="295" t="s">
        <v>385</v>
      </c>
      <c r="B170" s="653">
        <v>417872</v>
      </c>
      <c r="C170" s="653">
        <v>25163992033</v>
      </c>
      <c r="D170" s="653">
        <v>201173075506.5</v>
      </c>
      <c r="E170" s="653">
        <v>323483</v>
      </c>
      <c r="F170" s="653">
        <v>18896853633</v>
      </c>
      <c r="G170" s="653">
        <v>167127616659</v>
      </c>
      <c r="H170" s="653">
        <v>0</v>
      </c>
      <c r="I170" s="653">
        <v>0</v>
      </c>
      <c r="J170" s="653">
        <v>0</v>
      </c>
    </row>
    <row r="171" spans="1:10" ht="15" customHeight="1">
      <c r="A171" s="263"/>
      <c r="B171" s="297"/>
      <c r="C171" s="297"/>
      <c r="D171" s="297"/>
      <c r="E171" s="297"/>
      <c r="F171" s="297"/>
      <c r="G171" s="297"/>
      <c r="H171" s="297"/>
      <c r="I171" s="297"/>
      <c r="J171" s="297"/>
    </row>
    <row r="172" spans="1:10" ht="15" customHeight="1">
      <c r="A172" s="263"/>
      <c r="B172" s="297"/>
      <c r="C172" s="297"/>
      <c r="D172" s="297"/>
      <c r="E172" s="297"/>
      <c r="F172" s="297"/>
      <c r="G172" s="297"/>
      <c r="H172" s="297"/>
      <c r="I172" s="297"/>
      <c r="J172" s="297"/>
    </row>
    <row r="173" spans="1:10" ht="15" customHeight="1">
      <c r="A173" s="263"/>
      <c r="B173" s="297"/>
      <c r="C173" s="297"/>
      <c r="D173" s="297"/>
      <c r="E173" s="297"/>
      <c r="F173" s="297"/>
      <c r="G173" s="297"/>
      <c r="H173" s="297"/>
      <c r="I173" s="297"/>
      <c r="J173" s="297"/>
    </row>
    <row r="174" spans="1:10" ht="17.25" customHeight="1">
      <c r="A174" s="648"/>
    </row>
    <row r="175" spans="1:10" ht="22.5" customHeight="1">
      <c r="A175" s="694" t="s">
        <v>393</v>
      </c>
      <c r="B175" s="986" t="s">
        <v>378</v>
      </c>
      <c r="C175" s="986"/>
      <c r="D175" s="986"/>
      <c r="E175" s="986"/>
      <c r="F175" s="986"/>
      <c r="G175" s="986"/>
      <c r="H175" s="986"/>
      <c r="I175" s="986"/>
      <c r="J175" s="986"/>
    </row>
    <row r="176" spans="1:10" ht="22.5" customHeight="1">
      <c r="J176" s="649"/>
    </row>
    <row r="177" spans="1:10" ht="21" customHeight="1">
      <c r="A177" s="987" t="s">
        <v>260</v>
      </c>
      <c r="B177" s="831" t="s">
        <v>537</v>
      </c>
      <c r="C177" s="832"/>
      <c r="D177" s="833"/>
      <c r="E177" s="831" t="s">
        <v>261</v>
      </c>
      <c r="F177" s="832"/>
      <c r="G177" s="833"/>
      <c r="H177" s="831" t="s">
        <v>478</v>
      </c>
      <c r="I177" s="832"/>
      <c r="J177" s="833"/>
    </row>
    <row r="178" spans="1:10" ht="21" customHeight="1">
      <c r="A178" s="988"/>
      <c r="B178" s="759" t="s">
        <v>538</v>
      </c>
      <c r="C178" s="759" t="s">
        <v>562</v>
      </c>
      <c r="D178" s="759" t="s">
        <v>539</v>
      </c>
      <c r="E178" s="759" t="s">
        <v>538</v>
      </c>
      <c r="F178" s="759" t="s">
        <v>562</v>
      </c>
      <c r="G178" s="759" t="s">
        <v>539</v>
      </c>
      <c r="H178" s="759" t="s">
        <v>538</v>
      </c>
      <c r="I178" s="759" t="s">
        <v>562</v>
      </c>
      <c r="J178" s="759" t="s">
        <v>539</v>
      </c>
    </row>
    <row r="179" spans="1:10" ht="15" customHeight="1">
      <c r="A179" s="285"/>
      <c r="B179" s="286" t="s">
        <v>540</v>
      </c>
      <c r="C179" s="286" t="s">
        <v>564</v>
      </c>
      <c r="D179" s="286" t="s">
        <v>631</v>
      </c>
      <c r="E179" s="286" t="s">
        <v>540</v>
      </c>
      <c r="F179" s="286" t="s">
        <v>564</v>
      </c>
      <c r="G179" s="286" t="s">
        <v>631</v>
      </c>
      <c r="H179" s="286" t="s">
        <v>540</v>
      </c>
      <c r="I179" s="286" t="s">
        <v>564</v>
      </c>
      <c r="J179" s="286" t="s">
        <v>631</v>
      </c>
    </row>
    <row r="180" spans="1:10" ht="15" customHeight="1">
      <c r="A180" s="758" t="s">
        <v>688</v>
      </c>
      <c r="B180" s="650">
        <v>385351</v>
      </c>
      <c r="C180" s="650">
        <v>22331883255</v>
      </c>
      <c r="D180" s="650">
        <v>179517122752</v>
      </c>
      <c r="E180" s="650">
        <v>302722</v>
      </c>
      <c r="F180" s="650">
        <v>17051686721</v>
      </c>
      <c r="G180" s="650">
        <v>150468215085</v>
      </c>
      <c r="H180" s="650">
        <v>0</v>
      </c>
      <c r="I180" s="650">
        <v>0</v>
      </c>
      <c r="J180" s="650">
        <v>0</v>
      </c>
    </row>
    <row r="181" spans="1:10" ht="15" customHeight="1">
      <c r="A181" s="758" t="s">
        <v>689</v>
      </c>
      <c r="B181" s="650">
        <v>388717</v>
      </c>
      <c r="C181" s="650">
        <v>22719989437</v>
      </c>
      <c r="D181" s="650">
        <v>182130859519</v>
      </c>
      <c r="E181" s="650">
        <v>299951</v>
      </c>
      <c r="F181" s="650">
        <v>16928482141</v>
      </c>
      <c r="G181" s="650">
        <v>149654425229.5</v>
      </c>
      <c r="H181" s="650">
        <v>0</v>
      </c>
      <c r="I181" s="650">
        <v>0</v>
      </c>
      <c r="J181" s="650">
        <v>0</v>
      </c>
    </row>
    <row r="182" spans="1:10" ht="15" customHeight="1">
      <c r="A182" s="757" t="s">
        <v>690</v>
      </c>
      <c r="B182" s="651">
        <v>402014</v>
      </c>
      <c r="C182" s="651">
        <v>23969884952</v>
      </c>
      <c r="D182" s="651">
        <v>192522345289</v>
      </c>
      <c r="E182" s="651">
        <v>312201</v>
      </c>
      <c r="F182" s="651">
        <v>18076013806</v>
      </c>
      <c r="G182" s="651">
        <v>159984993579</v>
      </c>
      <c r="H182" s="651">
        <v>0</v>
      </c>
      <c r="I182" s="651">
        <v>0</v>
      </c>
      <c r="J182" s="651">
        <v>0</v>
      </c>
    </row>
    <row r="183" spans="1:10" ht="15" customHeight="1">
      <c r="A183" s="758" t="s">
        <v>287</v>
      </c>
      <c r="B183" s="650">
        <v>416730</v>
      </c>
      <c r="C183" s="650">
        <v>24501739957</v>
      </c>
      <c r="D183" s="650">
        <v>196026292814.5</v>
      </c>
      <c r="E183" s="650">
        <v>325132</v>
      </c>
      <c r="F183" s="650">
        <v>18545980276</v>
      </c>
      <c r="G183" s="650">
        <v>163720304937</v>
      </c>
      <c r="H183" s="650">
        <v>0</v>
      </c>
      <c r="I183" s="650">
        <v>0</v>
      </c>
      <c r="J183" s="650">
        <v>0</v>
      </c>
    </row>
    <row r="184" spans="1:10" ht="15" customHeight="1">
      <c r="A184" s="758" t="s">
        <v>288</v>
      </c>
      <c r="B184" s="650">
        <v>437893</v>
      </c>
      <c r="C184" s="650">
        <v>25365969150</v>
      </c>
      <c r="D184" s="650">
        <v>202105090244</v>
      </c>
      <c r="E184" s="650">
        <v>340741</v>
      </c>
      <c r="F184" s="650">
        <v>19133349076</v>
      </c>
      <c r="G184" s="650">
        <v>168547919516</v>
      </c>
      <c r="H184" s="650">
        <v>0</v>
      </c>
      <c r="I184" s="650">
        <v>0</v>
      </c>
      <c r="J184" s="650">
        <v>0</v>
      </c>
    </row>
    <row r="185" spans="1:10" ht="15" customHeight="1">
      <c r="A185" s="758" t="s">
        <v>289</v>
      </c>
      <c r="B185" s="650">
        <v>403457</v>
      </c>
      <c r="C185" s="650">
        <v>23254654719</v>
      </c>
      <c r="D185" s="650">
        <v>185445112053</v>
      </c>
      <c r="E185" s="650">
        <v>314040</v>
      </c>
      <c r="F185" s="650">
        <v>17561179313</v>
      </c>
      <c r="G185" s="650">
        <v>154945765587</v>
      </c>
      <c r="H185" s="650">
        <v>0</v>
      </c>
      <c r="I185" s="650">
        <v>0</v>
      </c>
      <c r="J185" s="650">
        <v>0</v>
      </c>
    </row>
    <row r="186" spans="1:10" ht="15" customHeight="1">
      <c r="A186" s="758" t="s">
        <v>290</v>
      </c>
      <c r="B186" s="650">
        <v>410987</v>
      </c>
      <c r="C186" s="650">
        <v>24206866870</v>
      </c>
      <c r="D186" s="650">
        <v>193943863534</v>
      </c>
      <c r="E186" s="650">
        <v>318769</v>
      </c>
      <c r="F186" s="650">
        <v>18244556861</v>
      </c>
      <c r="G186" s="650">
        <v>161192666851</v>
      </c>
      <c r="H186" s="650">
        <v>0</v>
      </c>
      <c r="I186" s="650">
        <v>0</v>
      </c>
      <c r="J186" s="650">
        <v>0</v>
      </c>
    </row>
    <row r="187" spans="1:10" ht="15" customHeight="1">
      <c r="A187" s="758" t="s">
        <v>291</v>
      </c>
      <c r="B187" s="650">
        <v>405368</v>
      </c>
      <c r="C187" s="650">
        <v>23944259605</v>
      </c>
      <c r="D187" s="650">
        <v>191131514341</v>
      </c>
      <c r="E187" s="650">
        <v>313263</v>
      </c>
      <c r="F187" s="650">
        <v>17928541666</v>
      </c>
      <c r="G187" s="650">
        <v>158690704389</v>
      </c>
      <c r="H187" s="650">
        <v>0</v>
      </c>
      <c r="I187" s="650">
        <v>0</v>
      </c>
      <c r="J187" s="650">
        <v>0</v>
      </c>
    </row>
    <row r="188" spans="1:10" ht="15" customHeight="1">
      <c r="A188" s="758" t="s">
        <v>292</v>
      </c>
      <c r="B188" s="650">
        <v>407236</v>
      </c>
      <c r="C188" s="650">
        <v>24264393429</v>
      </c>
      <c r="D188" s="650">
        <v>194041535448.5</v>
      </c>
      <c r="E188" s="650">
        <v>317439</v>
      </c>
      <c r="F188" s="650">
        <v>18451143892</v>
      </c>
      <c r="G188" s="650">
        <v>162894251317</v>
      </c>
      <c r="H188" s="650">
        <v>0</v>
      </c>
      <c r="I188" s="650">
        <v>0</v>
      </c>
      <c r="J188" s="650">
        <v>0</v>
      </c>
    </row>
    <row r="189" spans="1:10" ht="15" customHeight="1">
      <c r="A189" s="758" t="s">
        <v>691</v>
      </c>
      <c r="B189" s="650">
        <v>381758</v>
      </c>
      <c r="C189" s="650">
        <v>23992072584</v>
      </c>
      <c r="D189" s="650">
        <v>192593962960</v>
      </c>
      <c r="E189" s="650">
        <v>294072</v>
      </c>
      <c r="F189" s="650">
        <v>17965616729</v>
      </c>
      <c r="G189" s="650">
        <v>159371976277</v>
      </c>
      <c r="H189" s="650">
        <v>0</v>
      </c>
      <c r="I189" s="650">
        <v>0</v>
      </c>
      <c r="J189" s="650">
        <v>0</v>
      </c>
    </row>
    <row r="190" spans="1:10" ht="15" customHeight="1">
      <c r="A190" s="758" t="s">
        <v>692</v>
      </c>
      <c r="B190" s="650">
        <v>400665</v>
      </c>
      <c r="C190" s="650">
        <v>24184568924</v>
      </c>
      <c r="D190" s="650">
        <v>194101713540.5</v>
      </c>
      <c r="E190" s="650">
        <v>310317</v>
      </c>
      <c r="F190" s="650">
        <v>18241756775</v>
      </c>
      <c r="G190" s="650">
        <v>161756915444</v>
      </c>
      <c r="H190" s="650">
        <v>0</v>
      </c>
      <c r="I190" s="650">
        <v>0</v>
      </c>
      <c r="J190" s="650">
        <v>0</v>
      </c>
    </row>
    <row r="191" spans="1:10" ht="15" customHeight="1">
      <c r="A191" s="757" t="s">
        <v>693</v>
      </c>
      <c r="B191" s="651">
        <v>425469</v>
      </c>
      <c r="C191" s="651">
        <v>25618916784</v>
      </c>
      <c r="D191" s="651">
        <v>204253270844</v>
      </c>
      <c r="E191" s="651">
        <v>327126</v>
      </c>
      <c r="F191" s="651">
        <v>19178523155</v>
      </c>
      <c r="G191" s="651">
        <v>169979580979.5</v>
      </c>
      <c r="H191" s="651">
        <v>0</v>
      </c>
      <c r="I191" s="651">
        <v>0</v>
      </c>
      <c r="J191" s="651">
        <v>0</v>
      </c>
    </row>
    <row r="192" spans="1:10" ht="15" customHeight="1">
      <c r="A192" s="758" t="s">
        <v>386</v>
      </c>
      <c r="B192" s="650">
        <v>392970</v>
      </c>
      <c r="C192" s="650">
        <v>22934295828</v>
      </c>
      <c r="D192" s="650">
        <v>183235773192</v>
      </c>
      <c r="E192" s="650">
        <v>305384</v>
      </c>
      <c r="F192" s="650">
        <v>17410922939</v>
      </c>
      <c r="G192" s="650">
        <v>153354805520</v>
      </c>
      <c r="H192" s="650">
        <v>0</v>
      </c>
      <c r="I192" s="650">
        <v>0</v>
      </c>
      <c r="J192" s="650">
        <v>0</v>
      </c>
    </row>
    <row r="193" spans="1:10" ht="15" customHeight="1">
      <c r="A193" s="758" t="s">
        <v>283</v>
      </c>
      <c r="B193" s="650">
        <v>415523</v>
      </c>
      <c r="C193" s="650">
        <v>24530495692</v>
      </c>
      <c r="D193" s="650">
        <v>195207006554.5</v>
      </c>
      <c r="E193" s="650">
        <v>316861</v>
      </c>
      <c r="F193" s="650">
        <v>18143272115</v>
      </c>
      <c r="G193" s="650">
        <v>160241126694</v>
      </c>
      <c r="H193" s="650">
        <v>0</v>
      </c>
      <c r="I193" s="650">
        <v>0</v>
      </c>
      <c r="J193" s="650">
        <v>0</v>
      </c>
    </row>
    <row r="194" spans="1:10" ht="15" customHeight="1">
      <c r="A194" s="758" t="s">
        <v>285</v>
      </c>
      <c r="B194" s="650">
        <v>432292</v>
      </c>
      <c r="C194" s="650">
        <v>25758422801</v>
      </c>
      <c r="D194" s="650">
        <v>204995866618.5</v>
      </c>
      <c r="E194" s="650">
        <v>331956</v>
      </c>
      <c r="F194" s="650">
        <v>19269858873</v>
      </c>
      <c r="G194" s="650">
        <v>170361955178.5</v>
      </c>
      <c r="H194" s="650">
        <v>0</v>
      </c>
      <c r="I194" s="650">
        <v>0</v>
      </c>
      <c r="J194" s="650">
        <v>0</v>
      </c>
    </row>
    <row r="195" spans="1:10" ht="15" customHeight="1">
      <c r="A195" s="758" t="s">
        <v>287</v>
      </c>
      <c r="B195" s="650">
        <v>444892</v>
      </c>
      <c r="C195" s="650">
        <v>26201265332</v>
      </c>
      <c r="D195" s="650">
        <v>206916654285</v>
      </c>
      <c r="E195" s="650">
        <v>340959</v>
      </c>
      <c r="F195" s="650">
        <v>19513975818</v>
      </c>
      <c r="G195" s="650">
        <v>172153722906</v>
      </c>
      <c r="H195" s="650">
        <v>0</v>
      </c>
      <c r="I195" s="650">
        <v>0</v>
      </c>
      <c r="J195" s="650">
        <v>0</v>
      </c>
    </row>
    <row r="196" spans="1:10" ht="15" customHeight="1">
      <c r="A196" s="758" t="s">
        <v>288</v>
      </c>
      <c r="B196" s="650">
        <v>469080</v>
      </c>
      <c r="C196" s="650">
        <v>27630115797</v>
      </c>
      <c r="D196" s="650">
        <v>217694017418.5</v>
      </c>
      <c r="E196" s="650">
        <v>360502</v>
      </c>
      <c r="F196" s="650">
        <v>20667278169</v>
      </c>
      <c r="G196" s="650">
        <v>182009327024.5</v>
      </c>
      <c r="H196" s="650">
        <v>0</v>
      </c>
      <c r="I196" s="650">
        <v>0</v>
      </c>
      <c r="J196" s="650">
        <v>0</v>
      </c>
    </row>
    <row r="197" spans="1:10" ht="15" customHeight="1">
      <c r="A197" s="758" t="s">
        <v>289</v>
      </c>
      <c r="B197" s="650">
        <v>426853</v>
      </c>
      <c r="C197" s="650">
        <v>25019947359</v>
      </c>
      <c r="D197" s="650">
        <v>197742017558.5</v>
      </c>
      <c r="E197" s="650">
        <v>327181</v>
      </c>
      <c r="F197" s="650">
        <v>18655955500</v>
      </c>
      <c r="G197" s="650">
        <v>164567550156</v>
      </c>
      <c r="H197" s="650">
        <v>0</v>
      </c>
      <c r="I197" s="650">
        <v>0</v>
      </c>
      <c r="J197" s="650">
        <v>0</v>
      </c>
    </row>
    <row r="198" spans="1:10" ht="15" customHeight="1">
      <c r="A198" s="758" t="s">
        <v>290</v>
      </c>
      <c r="B198" s="650">
        <v>445652</v>
      </c>
      <c r="C198" s="650">
        <v>26203856855</v>
      </c>
      <c r="D198" s="650">
        <v>206544799500</v>
      </c>
      <c r="E198" s="650">
        <v>340522</v>
      </c>
      <c r="F198" s="650">
        <v>19468838764</v>
      </c>
      <c r="G198" s="650">
        <v>171952664524</v>
      </c>
      <c r="H198" s="650">
        <v>0</v>
      </c>
      <c r="I198" s="650">
        <v>0</v>
      </c>
      <c r="J198" s="650">
        <v>0</v>
      </c>
    </row>
    <row r="199" spans="1:10" ht="15" customHeight="1">
      <c r="A199" s="758" t="s">
        <v>291</v>
      </c>
      <c r="B199" s="650">
        <v>435387</v>
      </c>
      <c r="C199" s="650">
        <v>25841737013</v>
      </c>
      <c r="D199" s="650">
        <v>204720285342.5</v>
      </c>
      <c r="E199" s="650">
        <v>331955</v>
      </c>
      <c r="F199" s="650">
        <v>19180332757</v>
      </c>
      <c r="G199" s="650">
        <v>169623977814.5</v>
      </c>
      <c r="H199" s="650">
        <v>0</v>
      </c>
      <c r="I199" s="650">
        <v>0</v>
      </c>
      <c r="J199" s="650">
        <v>0</v>
      </c>
    </row>
    <row r="200" spans="1:10" ht="15" customHeight="1">
      <c r="A200" s="758" t="s">
        <v>292</v>
      </c>
      <c r="B200" s="650">
        <v>421098</v>
      </c>
      <c r="C200" s="650">
        <v>25165793774</v>
      </c>
      <c r="D200" s="650">
        <v>199276395216.5</v>
      </c>
      <c r="E200" s="650">
        <v>323737</v>
      </c>
      <c r="F200" s="650">
        <v>18879001919</v>
      </c>
      <c r="G200" s="650">
        <v>166438736638</v>
      </c>
      <c r="H200" s="650">
        <v>0</v>
      </c>
      <c r="I200" s="650">
        <v>0</v>
      </c>
      <c r="J200" s="650">
        <v>0</v>
      </c>
    </row>
    <row r="201" spans="1:10" ht="15" customHeight="1">
      <c r="A201" s="758" t="s">
        <v>694</v>
      </c>
      <c r="B201" s="650">
        <v>406986</v>
      </c>
      <c r="C201" s="650">
        <v>25912173438</v>
      </c>
      <c r="D201" s="650">
        <v>206391550830.5</v>
      </c>
      <c r="E201" s="650">
        <v>308312</v>
      </c>
      <c r="F201" s="650">
        <v>19115065834</v>
      </c>
      <c r="G201" s="650">
        <v>169758527739</v>
      </c>
      <c r="H201" s="650">
        <v>0</v>
      </c>
      <c r="I201" s="650">
        <v>0</v>
      </c>
      <c r="J201" s="650">
        <v>0</v>
      </c>
    </row>
    <row r="202" spans="1:10" ht="15" customHeight="1">
      <c r="A202" s="758" t="s">
        <v>384</v>
      </c>
      <c r="B202" s="650">
        <v>416501</v>
      </c>
      <c r="C202" s="650">
        <v>25316309788</v>
      </c>
      <c r="D202" s="650">
        <v>201768668482</v>
      </c>
      <c r="E202" s="650">
        <v>317187</v>
      </c>
      <c r="F202" s="650">
        <v>18783716885</v>
      </c>
      <c r="G202" s="650">
        <v>166557911197</v>
      </c>
      <c r="H202" s="650">
        <v>0</v>
      </c>
      <c r="I202" s="650">
        <v>0</v>
      </c>
      <c r="J202" s="650">
        <v>0</v>
      </c>
    </row>
    <row r="203" spans="1:10" ht="15" customHeight="1">
      <c r="A203" s="757" t="s">
        <v>385</v>
      </c>
      <c r="B203" s="651">
        <v>445543</v>
      </c>
      <c r="C203" s="651">
        <v>27068180128</v>
      </c>
      <c r="D203" s="651">
        <v>215173834750.5</v>
      </c>
      <c r="E203" s="651">
        <v>340132</v>
      </c>
      <c r="F203" s="651">
        <v>20210509042</v>
      </c>
      <c r="G203" s="651">
        <v>178896171952</v>
      </c>
      <c r="H203" s="651">
        <v>0</v>
      </c>
      <c r="I203" s="651">
        <v>0</v>
      </c>
      <c r="J203" s="651">
        <v>0</v>
      </c>
    </row>
    <row r="204" spans="1:10" ht="15" customHeight="1">
      <c r="A204" s="758" t="s">
        <v>386</v>
      </c>
      <c r="B204" s="650">
        <v>410566</v>
      </c>
      <c r="C204" s="650">
        <v>24192935676</v>
      </c>
      <c r="D204" s="650">
        <v>192869870564</v>
      </c>
      <c r="E204" s="650">
        <v>315171</v>
      </c>
      <c r="F204" s="650">
        <v>18161578350</v>
      </c>
      <c r="G204" s="650">
        <v>160422926652</v>
      </c>
      <c r="H204" s="650"/>
      <c r="I204" s="650"/>
      <c r="J204" s="650"/>
    </row>
    <row r="205" spans="1:10" ht="15" customHeight="1">
      <c r="A205" s="758" t="s">
        <v>283</v>
      </c>
      <c r="B205" s="650">
        <v>440092</v>
      </c>
      <c r="C205" s="650">
        <v>26455977033</v>
      </c>
      <c r="D205" s="650">
        <v>210830474988.5</v>
      </c>
      <c r="E205" s="650">
        <v>334884</v>
      </c>
      <c r="F205" s="650">
        <v>19640307060</v>
      </c>
      <c r="G205" s="650">
        <v>174208280451</v>
      </c>
      <c r="H205" s="650"/>
      <c r="I205" s="650"/>
      <c r="J205" s="650"/>
    </row>
    <row r="206" spans="1:10" ht="15" customHeight="1">
      <c r="A206" s="758" t="s">
        <v>285</v>
      </c>
      <c r="B206" s="650">
        <v>438976</v>
      </c>
      <c r="C206" s="650">
        <v>26291669818</v>
      </c>
      <c r="D206" s="650">
        <v>209301142320.5</v>
      </c>
      <c r="E206" s="650">
        <v>334795</v>
      </c>
      <c r="F206" s="650">
        <v>19601636856</v>
      </c>
      <c r="G206" s="650">
        <v>173667018001</v>
      </c>
      <c r="H206" s="650"/>
      <c r="I206" s="650"/>
      <c r="J206" s="650"/>
    </row>
    <row r="207" spans="1:10" ht="15" customHeight="1">
      <c r="A207" s="758" t="s">
        <v>287</v>
      </c>
      <c r="B207" s="650">
        <v>455371</v>
      </c>
      <c r="C207" s="650">
        <v>26916935817</v>
      </c>
      <c r="D207" s="650">
        <v>213390589664</v>
      </c>
      <c r="E207" s="650">
        <v>347788</v>
      </c>
      <c r="F207" s="650">
        <v>20056346648</v>
      </c>
      <c r="G207" s="650">
        <v>177565273907</v>
      </c>
      <c r="H207" s="650"/>
      <c r="I207" s="650"/>
      <c r="J207" s="650"/>
    </row>
    <row r="208" spans="1:10" ht="15" customHeight="1">
      <c r="A208" s="758" t="s">
        <v>288</v>
      </c>
      <c r="B208" s="650">
        <v>486053</v>
      </c>
      <c r="C208" s="650">
        <v>28596350344</v>
      </c>
      <c r="D208" s="650">
        <v>225358675085</v>
      </c>
      <c r="E208" s="650">
        <v>372605</v>
      </c>
      <c r="F208" s="650">
        <v>21428550117</v>
      </c>
      <c r="G208" s="650">
        <v>189012751927</v>
      </c>
      <c r="H208" s="650"/>
      <c r="I208" s="650"/>
      <c r="J208" s="650"/>
    </row>
    <row r="209" spans="1:10" ht="15" customHeight="1">
      <c r="A209" s="758" t="s">
        <v>289</v>
      </c>
      <c r="B209" s="650">
        <v>442649</v>
      </c>
      <c r="C209" s="650">
        <v>26021807238</v>
      </c>
      <c r="D209" s="650">
        <v>206199278318</v>
      </c>
      <c r="E209" s="650">
        <v>337897</v>
      </c>
      <c r="F209" s="650">
        <v>19432222020</v>
      </c>
      <c r="G209" s="650">
        <v>171710964287</v>
      </c>
      <c r="H209" s="650"/>
      <c r="I209" s="650"/>
      <c r="J209" s="650"/>
    </row>
    <row r="210" spans="1:10" ht="15" customHeight="1">
      <c r="A210" s="758" t="s">
        <v>290</v>
      </c>
      <c r="B210" s="650">
        <v>445648</v>
      </c>
      <c r="C210" s="650">
        <v>26951135167</v>
      </c>
      <c r="D210" s="650">
        <v>214187650100</v>
      </c>
      <c r="E210" s="650">
        <v>340150</v>
      </c>
      <c r="F210" s="650">
        <v>20114087229</v>
      </c>
      <c r="G210" s="650">
        <v>178226136244</v>
      </c>
      <c r="H210" s="650"/>
      <c r="I210" s="650"/>
      <c r="J210" s="650"/>
    </row>
    <row r="211" spans="1:10" ht="15" customHeight="1">
      <c r="A211" s="758" t="s">
        <v>291</v>
      </c>
      <c r="B211" s="650">
        <v>433623</v>
      </c>
      <c r="C211" s="650">
        <v>26242540714</v>
      </c>
      <c r="D211" s="650">
        <v>208720936849</v>
      </c>
      <c r="E211" s="650">
        <v>331721</v>
      </c>
      <c r="F211" s="650">
        <v>19607905209</v>
      </c>
      <c r="G211" s="650">
        <v>173768799525</v>
      </c>
      <c r="H211" s="650"/>
      <c r="I211" s="650"/>
      <c r="J211" s="650"/>
    </row>
    <row r="212" spans="1:10" ht="15" customHeight="1">
      <c r="A212" s="758" t="s">
        <v>292</v>
      </c>
      <c r="B212" s="650">
        <v>436362</v>
      </c>
      <c r="C212" s="650">
        <v>26580890754</v>
      </c>
      <c r="D212" s="650">
        <v>210884262329</v>
      </c>
      <c r="E212" s="650">
        <v>334765</v>
      </c>
      <c r="F212" s="650">
        <v>19970863663</v>
      </c>
      <c r="G212" s="650">
        <v>176534482117</v>
      </c>
      <c r="H212" s="650"/>
      <c r="I212" s="650"/>
      <c r="J212" s="650"/>
    </row>
    <row r="213" spans="1:10" ht="15" customHeight="1">
      <c r="A213" s="758" t="s">
        <v>703</v>
      </c>
      <c r="B213" s="650">
        <v>419163</v>
      </c>
      <c r="C213" s="650">
        <v>26497023321</v>
      </c>
      <c r="D213" s="650">
        <v>211534222270</v>
      </c>
      <c r="E213" s="650">
        <v>318541</v>
      </c>
      <c r="F213" s="650">
        <v>19657046010</v>
      </c>
      <c r="G213" s="650">
        <v>174456894451</v>
      </c>
      <c r="H213" s="650"/>
      <c r="I213" s="650"/>
      <c r="J213" s="650"/>
    </row>
    <row r="214" spans="1:10" ht="15" customHeight="1">
      <c r="A214" s="758" t="s">
        <v>384</v>
      </c>
      <c r="B214" s="650">
        <v>418335</v>
      </c>
      <c r="C214" s="650">
        <v>25437281165</v>
      </c>
      <c r="D214" s="650">
        <v>202999147920.5</v>
      </c>
      <c r="E214" s="650">
        <v>319829</v>
      </c>
      <c r="F214" s="650">
        <v>19057288099</v>
      </c>
      <c r="G214" s="650">
        <v>169011053626</v>
      </c>
      <c r="H214" s="650"/>
      <c r="I214" s="650"/>
      <c r="J214" s="650"/>
    </row>
    <row r="215" spans="1:10" ht="15" customHeight="1">
      <c r="A215" s="757" t="s">
        <v>385</v>
      </c>
      <c r="B215" s="651">
        <v>444924</v>
      </c>
      <c r="C215" s="651">
        <v>27295118532</v>
      </c>
      <c r="D215" s="651">
        <v>216571464667.5</v>
      </c>
      <c r="E215" s="651">
        <v>339846</v>
      </c>
      <c r="F215" s="651">
        <v>20401080757</v>
      </c>
      <c r="G215" s="651">
        <v>180763712542.5</v>
      </c>
      <c r="H215" s="651"/>
      <c r="I215" s="651"/>
      <c r="J215" s="651"/>
    </row>
    <row r="216" spans="1:10" ht="15" customHeight="1">
      <c r="A216" s="758" t="s">
        <v>386</v>
      </c>
      <c r="B216" s="650">
        <v>437978</v>
      </c>
      <c r="C216" s="650">
        <v>25609596788</v>
      </c>
      <c r="D216" s="650">
        <v>203080247100.5</v>
      </c>
      <c r="E216" s="650">
        <v>337993</v>
      </c>
      <c r="F216" s="650">
        <v>19309714626</v>
      </c>
      <c r="G216" s="650">
        <v>169757885112</v>
      </c>
      <c r="H216" s="650"/>
      <c r="I216" s="650"/>
      <c r="J216" s="650"/>
    </row>
    <row r="217" spans="1:10" ht="15" customHeight="1">
      <c r="A217" s="758" t="s">
        <v>283</v>
      </c>
      <c r="B217" s="650">
        <v>470828</v>
      </c>
      <c r="C217" s="650">
        <v>27488401388</v>
      </c>
      <c r="D217" s="650">
        <v>217734380139</v>
      </c>
      <c r="E217" s="650">
        <v>360153</v>
      </c>
      <c r="F217" s="650">
        <v>20455214250</v>
      </c>
      <c r="G217" s="650">
        <v>180158117515.5</v>
      </c>
      <c r="H217" s="650"/>
      <c r="I217" s="650"/>
      <c r="J217" s="650"/>
    </row>
    <row r="218" spans="1:10" ht="15" customHeight="1">
      <c r="A218" s="758" t="s">
        <v>285</v>
      </c>
      <c r="B218" s="650">
        <v>478975</v>
      </c>
      <c r="C218" s="650">
        <v>27989654700</v>
      </c>
      <c r="D218" s="650">
        <v>221409189335.5</v>
      </c>
      <c r="E218" s="650">
        <v>367883</v>
      </c>
      <c r="F218" s="650">
        <v>20959038458</v>
      </c>
      <c r="G218" s="650">
        <v>184660537705</v>
      </c>
      <c r="H218" s="650"/>
      <c r="I218" s="650"/>
      <c r="J218" s="650"/>
    </row>
    <row r="219" spans="1:10" ht="15" customHeight="1">
      <c r="A219" s="758" t="s">
        <v>287</v>
      </c>
      <c r="B219" s="650">
        <v>505378</v>
      </c>
      <c r="C219" s="650">
        <v>29279874420</v>
      </c>
      <c r="D219" s="650">
        <v>230394166349.5</v>
      </c>
      <c r="E219" s="650">
        <v>387072</v>
      </c>
      <c r="F219" s="650">
        <v>21847473842</v>
      </c>
      <c r="G219" s="650">
        <v>192233903372</v>
      </c>
      <c r="H219" s="650"/>
      <c r="I219" s="650"/>
      <c r="J219" s="650"/>
    </row>
    <row r="220" spans="1:10" ht="15" customHeight="1">
      <c r="A220" s="758" t="s">
        <v>288</v>
      </c>
      <c r="B220" s="650">
        <v>540216</v>
      </c>
      <c r="C220" s="650">
        <v>30999361453</v>
      </c>
      <c r="D220" s="650">
        <v>242073523176</v>
      </c>
      <c r="E220" s="650">
        <v>411257</v>
      </c>
      <c r="F220" s="650">
        <v>23077885633</v>
      </c>
      <c r="G220" s="650">
        <v>202388386976</v>
      </c>
      <c r="H220" s="650"/>
      <c r="I220" s="650"/>
      <c r="J220" s="650"/>
    </row>
    <row r="221" spans="1:10" ht="15" customHeight="1">
      <c r="A221" s="758" t="s">
        <v>289</v>
      </c>
      <c r="B221" s="650">
        <v>472268</v>
      </c>
      <c r="C221" s="650">
        <v>27329877455</v>
      </c>
      <c r="D221" s="650">
        <v>213692571010.5</v>
      </c>
      <c r="E221" s="650">
        <v>358826</v>
      </c>
      <c r="F221" s="650">
        <v>20265193078</v>
      </c>
      <c r="G221" s="650">
        <v>178253872719</v>
      </c>
      <c r="H221" s="650"/>
      <c r="I221" s="650"/>
      <c r="J221" s="650"/>
    </row>
    <row r="222" spans="1:10" ht="15" customHeight="1">
      <c r="A222" s="758" t="s">
        <v>290</v>
      </c>
      <c r="B222" s="652">
        <v>492453</v>
      </c>
      <c r="C222" s="652">
        <v>29276755175</v>
      </c>
      <c r="D222" s="652">
        <v>230521739609.5</v>
      </c>
      <c r="E222" s="652">
        <v>373690</v>
      </c>
      <c r="F222" s="652">
        <v>21764081208</v>
      </c>
      <c r="G222" s="652">
        <v>192003596132</v>
      </c>
      <c r="H222" s="652"/>
      <c r="I222" s="652"/>
      <c r="J222" s="652"/>
    </row>
    <row r="223" spans="1:10" ht="15" customHeight="1">
      <c r="A223" s="758" t="s">
        <v>291</v>
      </c>
      <c r="B223" s="652">
        <v>480142</v>
      </c>
      <c r="C223" s="652">
        <v>28305634246</v>
      </c>
      <c r="D223" s="652">
        <v>223044063056</v>
      </c>
      <c r="E223" s="652">
        <v>365556</v>
      </c>
      <c r="F223" s="652">
        <v>21070732898</v>
      </c>
      <c r="G223" s="652">
        <v>185762831159</v>
      </c>
      <c r="H223" s="652"/>
      <c r="I223" s="652"/>
      <c r="J223" s="652"/>
    </row>
    <row r="224" spans="1:10" ht="15" customHeight="1">
      <c r="A224" s="758" t="s">
        <v>292</v>
      </c>
      <c r="B224" s="652">
        <v>476701</v>
      </c>
      <c r="C224" s="652">
        <v>28440867214</v>
      </c>
      <c r="D224" s="652">
        <v>222630459727</v>
      </c>
      <c r="E224" s="652">
        <v>363280</v>
      </c>
      <c r="F224" s="652">
        <v>21234455307</v>
      </c>
      <c r="G224" s="652">
        <v>186958505925</v>
      </c>
      <c r="H224" s="652"/>
      <c r="I224" s="652"/>
      <c r="J224" s="652"/>
    </row>
    <row r="225" spans="1:10" ht="15" customHeight="1">
      <c r="A225" s="758" t="s">
        <v>709</v>
      </c>
      <c r="B225" s="652">
        <v>460398</v>
      </c>
      <c r="C225" s="652">
        <v>28152115662</v>
      </c>
      <c r="D225" s="652">
        <v>222077111294</v>
      </c>
      <c r="E225" s="652">
        <v>346982</v>
      </c>
      <c r="F225" s="652">
        <v>20770217794</v>
      </c>
      <c r="G225" s="652">
        <v>183507138860</v>
      </c>
      <c r="H225" s="652"/>
      <c r="I225" s="652"/>
      <c r="J225" s="652"/>
    </row>
    <row r="226" spans="1:10" ht="15" customHeight="1">
      <c r="A226" s="758" t="s">
        <v>384</v>
      </c>
      <c r="B226" s="652">
        <v>466912</v>
      </c>
      <c r="C226" s="652">
        <v>27527677408</v>
      </c>
      <c r="D226" s="652">
        <v>217080120859.5</v>
      </c>
      <c r="E226" s="652">
        <v>355089</v>
      </c>
      <c r="F226" s="652">
        <v>20475785977</v>
      </c>
      <c r="G226" s="652">
        <v>180643832522</v>
      </c>
      <c r="H226" s="652"/>
      <c r="I226" s="652"/>
      <c r="J226" s="652"/>
    </row>
    <row r="227" spans="1:10" ht="15" customHeight="1">
      <c r="A227" s="757" t="s">
        <v>385</v>
      </c>
      <c r="B227" s="653">
        <v>503022</v>
      </c>
      <c r="C227" s="653">
        <v>29892740855</v>
      </c>
      <c r="D227" s="653">
        <v>233270817675</v>
      </c>
      <c r="E227" s="653">
        <v>378639</v>
      </c>
      <c r="F227" s="653">
        <v>22044425525</v>
      </c>
      <c r="G227" s="653">
        <v>194415372475</v>
      </c>
      <c r="H227" s="653"/>
      <c r="I227" s="653"/>
      <c r="J227" s="653"/>
    </row>
    <row r="228" spans="1:10" ht="15" customHeight="1">
      <c r="A228" s="263"/>
      <c r="B228" s="297"/>
      <c r="C228" s="297"/>
      <c r="D228" s="297"/>
      <c r="E228" s="297"/>
      <c r="F228" s="297"/>
      <c r="G228" s="297"/>
      <c r="H228" s="297"/>
      <c r="I228" s="297"/>
      <c r="J228" s="297"/>
    </row>
    <row r="229" spans="1:10" ht="15" customHeight="1">
      <c r="A229" s="263"/>
      <c r="B229" s="297"/>
      <c r="C229" s="297"/>
      <c r="D229" s="297"/>
      <c r="E229" s="297"/>
      <c r="F229" s="297"/>
      <c r="G229" s="297"/>
      <c r="H229" s="297"/>
      <c r="I229" s="297"/>
      <c r="J229" s="297"/>
    </row>
    <row r="230" spans="1:10" ht="15" customHeight="1">
      <c r="A230" s="263"/>
      <c r="B230" s="297"/>
      <c r="C230" s="297"/>
      <c r="D230" s="297"/>
      <c r="E230" s="297"/>
      <c r="F230" s="297"/>
      <c r="G230" s="297"/>
      <c r="H230" s="297"/>
      <c r="I230" s="297"/>
      <c r="J230" s="297"/>
    </row>
    <row r="231" spans="1:10" ht="17.25" customHeight="1">
      <c r="A231" s="648"/>
    </row>
    <row r="232" spans="1:10" ht="22.5" customHeight="1">
      <c r="A232" s="694" t="s">
        <v>393</v>
      </c>
      <c r="B232" s="986" t="s">
        <v>378</v>
      </c>
      <c r="C232" s="986"/>
      <c r="D232" s="986"/>
      <c r="E232" s="986"/>
      <c r="F232" s="986"/>
      <c r="G232" s="986"/>
      <c r="H232" s="986"/>
      <c r="I232" s="986"/>
      <c r="J232" s="986"/>
    </row>
    <row r="233" spans="1:10" ht="22.5" customHeight="1">
      <c r="J233" s="649"/>
    </row>
    <row r="234" spans="1:10" ht="21" customHeight="1">
      <c r="A234" s="987" t="s">
        <v>260</v>
      </c>
      <c r="B234" s="831" t="s">
        <v>537</v>
      </c>
      <c r="C234" s="832"/>
      <c r="D234" s="833"/>
      <c r="E234" s="831" t="s">
        <v>163</v>
      </c>
      <c r="F234" s="832"/>
      <c r="G234" s="833"/>
      <c r="H234" s="831" t="s">
        <v>478</v>
      </c>
      <c r="I234" s="832"/>
      <c r="J234" s="833"/>
    </row>
    <row r="235" spans="1:10" ht="21" customHeight="1">
      <c r="A235" s="988"/>
      <c r="B235" s="762" t="s">
        <v>538</v>
      </c>
      <c r="C235" s="762" t="s">
        <v>562</v>
      </c>
      <c r="D235" s="762" t="s">
        <v>539</v>
      </c>
      <c r="E235" s="762" t="s">
        <v>538</v>
      </c>
      <c r="F235" s="762" t="s">
        <v>562</v>
      </c>
      <c r="G235" s="762" t="s">
        <v>539</v>
      </c>
      <c r="H235" s="762" t="s">
        <v>538</v>
      </c>
      <c r="I235" s="762" t="s">
        <v>562</v>
      </c>
      <c r="J235" s="762" t="s">
        <v>539</v>
      </c>
    </row>
    <row r="236" spans="1:10" ht="15" customHeight="1">
      <c r="A236" s="285"/>
      <c r="B236" s="286" t="s">
        <v>540</v>
      </c>
      <c r="C236" s="286" t="s">
        <v>564</v>
      </c>
      <c r="D236" s="286" t="s">
        <v>631</v>
      </c>
      <c r="E236" s="286" t="s">
        <v>540</v>
      </c>
      <c r="F236" s="286" t="s">
        <v>564</v>
      </c>
      <c r="G236" s="286" t="s">
        <v>631</v>
      </c>
      <c r="H236" s="286"/>
      <c r="I236" s="286"/>
      <c r="J236" s="286"/>
    </row>
    <row r="237" spans="1:10" ht="15" customHeight="1">
      <c r="A237" s="761" t="s">
        <v>712</v>
      </c>
      <c r="B237" s="650">
        <v>461073</v>
      </c>
      <c r="C237" s="650">
        <v>26809589573</v>
      </c>
      <c r="D237" s="650">
        <v>210603811902</v>
      </c>
      <c r="E237" s="650">
        <v>350060</v>
      </c>
      <c r="F237" s="650">
        <v>20157515383</v>
      </c>
      <c r="G237" s="650">
        <v>177235335533</v>
      </c>
      <c r="H237" s="650"/>
      <c r="I237" s="650"/>
      <c r="J237" s="650"/>
    </row>
    <row r="238" spans="1:10" ht="15" customHeight="1">
      <c r="A238" s="761" t="s">
        <v>713</v>
      </c>
      <c r="B238" s="650">
        <v>478154</v>
      </c>
      <c r="C238" s="650">
        <v>28080590658</v>
      </c>
      <c r="D238" s="650">
        <v>220186968554</v>
      </c>
      <c r="E238" s="650">
        <v>357552</v>
      </c>
      <c r="F238" s="650">
        <v>20617584515</v>
      </c>
      <c r="G238" s="650">
        <v>181712341967</v>
      </c>
      <c r="H238" s="650"/>
      <c r="I238" s="650"/>
      <c r="J238" s="650"/>
    </row>
    <row r="239" spans="1:10" ht="15" customHeight="1">
      <c r="A239" s="760" t="s">
        <v>285</v>
      </c>
      <c r="B239" s="651">
        <v>491857</v>
      </c>
      <c r="C239" s="651">
        <v>28789619420</v>
      </c>
      <c r="D239" s="651">
        <v>225396316740</v>
      </c>
      <c r="E239" s="651">
        <v>368157</v>
      </c>
      <c r="F239" s="651">
        <v>21144314892</v>
      </c>
      <c r="G239" s="651">
        <v>186435013841</v>
      </c>
      <c r="H239" s="651"/>
      <c r="I239" s="651"/>
      <c r="J239" s="651"/>
    </row>
    <row r="240" spans="1:10" ht="15" customHeight="1">
      <c r="A240" s="761" t="s">
        <v>287</v>
      </c>
      <c r="B240" s="650">
        <v>518365</v>
      </c>
      <c r="C240" s="650">
        <v>30442384284</v>
      </c>
      <c r="D240" s="650">
        <v>237731216509.5</v>
      </c>
      <c r="E240" s="650">
        <v>389664</v>
      </c>
      <c r="F240" s="650">
        <v>22462477943</v>
      </c>
      <c r="G240" s="650">
        <v>198115607436</v>
      </c>
      <c r="H240" s="650"/>
      <c r="I240" s="650"/>
      <c r="J240" s="650"/>
    </row>
    <row r="241" spans="1:10" ht="15" customHeight="1">
      <c r="A241" s="761" t="s">
        <v>288</v>
      </c>
      <c r="B241" s="650">
        <v>538366</v>
      </c>
      <c r="C241" s="650">
        <v>31015954741</v>
      </c>
      <c r="D241" s="650">
        <v>240524331945.5</v>
      </c>
      <c r="E241" s="650">
        <v>405444</v>
      </c>
      <c r="F241" s="650">
        <v>22928160213</v>
      </c>
      <c r="G241" s="650">
        <v>201270886177</v>
      </c>
      <c r="H241" s="650"/>
      <c r="I241" s="650"/>
      <c r="J241" s="650"/>
    </row>
    <row r="242" spans="1:10" ht="15" customHeight="1">
      <c r="A242" s="761" t="s">
        <v>289</v>
      </c>
      <c r="B242" s="650">
        <v>489146</v>
      </c>
      <c r="C242" s="650">
        <v>28317433921</v>
      </c>
      <c r="D242" s="650">
        <v>220746867150</v>
      </c>
      <c r="E242" s="650">
        <v>366974</v>
      </c>
      <c r="F242" s="650">
        <v>20868312626</v>
      </c>
      <c r="G242" s="650">
        <v>183834323191</v>
      </c>
      <c r="H242" s="650"/>
      <c r="I242" s="650"/>
      <c r="J242" s="650"/>
    </row>
    <row r="243" spans="1:10" ht="15" customHeight="1">
      <c r="A243" s="761" t="s">
        <v>290</v>
      </c>
      <c r="B243" s="650">
        <v>493511</v>
      </c>
      <c r="C243" s="650">
        <v>28979349099</v>
      </c>
      <c r="D243" s="650">
        <v>227246938788</v>
      </c>
      <c r="E243" s="650">
        <v>372193</v>
      </c>
      <c r="F243" s="650">
        <v>21500127783</v>
      </c>
      <c r="G243" s="650">
        <v>189513231812</v>
      </c>
      <c r="H243" s="650"/>
      <c r="I243" s="650"/>
      <c r="J243" s="650"/>
    </row>
    <row r="244" spans="1:10" ht="15" customHeight="1">
      <c r="A244" s="761" t="s">
        <v>291</v>
      </c>
      <c r="B244" s="650">
        <v>487900</v>
      </c>
      <c r="C244" s="650">
        <v>29211215391</v>
      </c>
      <c r="D244" s="650">
        <v>228241723149</v>
      </c>
      <c r="E244" s="650">
        <v>366387</v>
      </c>
      <c r="F244" s="650">
        <v>21467694524</v>
      </c>
      <c r="G244" s="650">
        <v>189459868356</v>
      </c>
      <c r="H244" s="650"/>
      <c r="I244" s="650"/>
      <c r="J244" s="650"/>
    </row>
    <row r="245" spans="1:10" ht="15" customHeight="1">
      <c r="A245" s="761" t="s">
        <v>292</v>
      </c>
      <c r="B245" s="650">
        <v>486333</v>
      </c>
      <c r="C245" s="650">
        <v>29498310014</v>
      </c>
      <c r="D245" s="650">
        <v>229812340014</v>
      </c>
      <c r="E245" s="650">
        <v>366416</v>
      </c>
      <c r="F245" s="650">
        <v>21861977782</v>
      </c>
      <c r="G245" s="650">
        <v>192655208008</v>
      </c>
      <c r="H245" s="650"/>
      <c r="I245" s="650"/>
      <c r="J245" s="650"/>
    </row>
    <row r="246" spans="1:10" ht="15" customHeight="1">
      <c r="A246" s="761" t="s">
        <v>714</v>
      </c>
      <c r="B246" s="650">
        <v>467729</v>
      </c>
      <c r="C246" s="650">
        <v>29266440612</v>
      </c>
      <c r="D246" s="650">
        <v>230141740238.5</v>
      </c>
      <c r="E246" s="650">
        <v>349716</v>
      </c>
      <c r="F246" s="650">
        <v>21470740232</v>
      </c>
      <c r="G246" s="650">
        <v>189909320941</v>
      </c>
      <c r="H246" s="650"/>
      <c r="I246" s="650"/>
      <c r="J246" s="650"/>
    </row>
    <row r="247" spans="1:10" ht="15" customHeight="1">
      <c r="A247" s="761" t="s">
        <v>384</v>
      </c>
      <c r="B247" s="650">
        <v>469445</v>
      </c>
      <c r="C247" s="650">
        <v>28391002919</v>
      </c>
      <c r="D247" s="650">
        <v>222889390331</v>
      </c>
      <c r="E247" s="650">
        <v>353641</v>
      </c>
      <c r="F247" s="650">
        <v>20928283712</v>
      </c>
      <c r="G247" s="650">
        <v>184890248912</v>
      </c>
      <c r="H247" s="650"/>
      <c r="I247" s="650"/>
      <c r="J247" s="650"/>
    </row>
    <row r="248" spans="1:10" ht="15" customHeight="1">
      <c r="A248" s="760" t="s">
        <v>385</v>
      </c>
      <c r="B248" s="651">
        <v>474443</v>
      </c>
      <c r="C248" s="651">
        <v>30092381016</v>
      </c>
      <c r="D248" s="651">
        <v>235540871917</v>
      </c>
      <c r="E248" s="651">
        <v>357265</v>
      </c>
      <c r="F248" s="651">
        <v>22108187733</v>
      </c>
      <c r="G248" s="651">
        <v>195973977864</v>
      </c>
      <c r="H248" s="651"/>
      <c r="I248" s="651"/>
      <c r="J248" s="651"/>
    </row>
    <row r="249" spans="1:10" ht="15" customHeight="1">
      <c r="A249" s="761" t="s">
        <v>386</v>
      </c>
      <c r="B249" s="650"/>
      <c r="C249" s="650"/>
      <c r="D249" s="650"/>
      <c r="E249" s="650"/>
      <c r="F249" s="650"/>
      <c r="G249" s="650"/>
      <c r="H249" s="650"/>
      <c r="I249" s="650"/>
      <c r="J249" s="650"/>
    </row>
    <row r="250" spans="1:10" ht="15" customHeight="1">
      <c r="A250" s="761" t="s">
        <v>283</v>
      </c>
      <c r="B250" s="650"/>
      <c r="C250" s="650"/>
      <c r="D250" s="650"/>
      <c r="E250" s="650"/>
      <c r="F250" s="650"/>
      <c r="G250" s="650"/>
      <c r="H250" s="650"/>
      <c r="I250" s="650"/>
      <c r="J250" s="650"/>
    </row>
    <row r="251" spans="1:10" ht="15" customHeight="1">
      <c r="A251" s="761" t="s">
        <v>285</v>
      </c>
      <c r="B251" s="650"/>
      <c r="C251" s="650"/>
      <c r="D251" s="650"/>
      <c r="E251" s="650"/>
      <c r="F251" s="650"/>
      <c r="G251" s="650"/>
      <c r="H251" s="650"/>
      <c r="I251" s="650"/>
      <c r="J251" s="650"/>
    </row>
    <row r="252" spans="1:10" ht="15" customHeight="1">
      <c r="A252" s="761" t="s">
        <v>287</v>
      </c>
      <c r="B252" s="650"/>
      <c r="C252" s="650"/>
      <c r="D252" s="650"/>
      <c r="E252" s="650"/>
      <c r="F252" s="650"/>
      <c r="G252" s="650"/>
      <c r="H252" s="650"/>
      <c r="I252" s="650"/>
      <c r="J252" s="650"/>
    </row>
    <row r="253" spans="1:10" ht="15" customHeight="1">
      <c r="A253" s="761" t="s">
        <v>288</v>
      </c>
      <c r="B253" s="650"/>
      <c r="C253" s="650"/>
      <c r="D253" s="650"/>
      <c r="E253" s="650"/>
      <c r="F253" s="650"/>
      <c r="G253" s="650"/>
      <c r="H253" s="650"/>
      <c r="I253" s="650"/>
      <c r="J253" s="650"/>
    </row>
    <row r="254" spans="1:10" ht="15" customHeight="1">
      <c r="A254" s="761" t="s">
        <v>289</v>
      </c>
      <c r="B254" s="650"/>
      <c r="C254" s="650"/>
      <c r="D254" s="650"/>
      <c r="E254" s="650"/>
      <c r="F254" s="650"/>
      <c r="G254" s="650"/>
      <c r="H254" s="650"/>
      <c r="I254" s="650"/>
      <c r="J254" s="650"/>
    </row>
    <row r="255" spans="1:10" ht="15" customHeight="1">
      <c r="A255" s="761" t="s">
        <v>290</v>
      </c>
      <c r="B255" s="650"/>
      <c r="C255" s="650"/>
      <c r="D255" s="650"/>
      <c r="E255" s="650"/>
      <c r="F255" s="650"/>
      <c r="G255" s="650"/>
      <c r="H255" s="650"/>
      <c r="I255" s="650"/>
      <c r="J255" s="650"/>
    </row>
    <row r="256" spans="1:10" ht="15" customHeight="1">
      <c r="A256" s="761" t="s">
        <v>291</v>
      </c>
      <c r="B256" s="650"/>
      <c r="C256" s="650"/>
      <c r="D256" s="650"/>
      <c r="E256" s="650"/>
      <c r="F256" s="650"/>
      <c r="G256" s="650"/>
      <c r="H256" s="650"/>
      <c r="I256" s="650"/>
      <c r="J256" s="650"/>
    </row>
    <row r="257" spans="1:10" ht="15" customHeight="1">
      <c r="A257" s="761" t="s">
        <v>292</v>
      </c>
      <c r="B257" s="650"/>
      <c r="C257" s="650"/>
      <c r="D257" s="650"/>
      <c r="E257" s="650"/>
      <c r="F257" s="650"/>
      <c r="G257" s="650"/>
      <c r="H257" s="650"/>
      <c r="I257" s="650"/>
      <c r="J257" s="650"/>
    </row>
    <row r="258" spans="1:10" ht="15" customHeight="1">
      <c r="A258" s="761" t="s">
        <v>715</v>
      </c>
      <c r="B258" s="650"/>
      <c r="C258" s="650"/>
      <c r="D258" s="650"/>
      <c r="E258" s="650"/>
      <c r="F258" s="650"/>
      <c r="G258" s="650"/>
      <c r="H258" s="650"/>
      <c r="I258" s="650"/>
      <c r="J258" s="650"/>
    </row>
    <row r="259" spans="1:10" ht="15" customHeight="1">
      <c r="A259" s="761" t="s">
        <v>384</v>
      </c>
      <c r="B259" s="650"/>
      <c r="C259" s="650"/>
      <c r="D259" s="650"/>
      <c r="E259" s="650"/>
      <c r="F259" s="650"/>
      <c r="G259" s="650"/>
      <c r="H259" s="650"/>
      <c r="I259" s="650"/>
      <c r="J259" s="650"/>
    </row>
    <row r="260" spans="1:10" ht="15" customHeight="1">
      <c r="A260" s="760" t="s">
        <v>385</v>
      </c>
      <c r="B260" s="651"/>
      <c r="C260" s="651"/>
      <c r="D260" s="651"/>
      <c r="E260" s="651"/>
      <c r="F260" s="651"/>
      <c r="G260" s="651"/>
      <c r="H260" s="651"/>
      <c r="I260" s="651"/>
      <c r="J260" s="651"/>
    </row>
    <row r="261" spans="1:10" ht="15" customHeight="1">
      <c r="A261" s="761" t="s">
        <v>386</v>
      </c>
      <c r="B261" s="650"/>
      <c r="C261" s="650"/>
      <c r="D261" s="650"/>
      <c r="E261" s="650"/>
      <c r="F261" s="650"/>
      <c r="G261" s="650"/>
      <c r="H261" s="650"/>
      <c r="I261" s="650"/>
      <c r="J261" s="650"/>
    </row>
    <row r="262" spans="1:10" ht="15" customHeight="1">
      <c r="A262" s="761" t="s">
        <v>283</v>
      </c>
      <c r="B262" s="650"/>
      <c r="C262" s="650"/>
      <c r="D262" s="650"/>
      <c r="E262" s="650"/>
      <c r="F262" s="650"/>
      <c r="G262" s="650"/>
      <c r="H262" s="650"/>
      <c r="I262" s="650"/>
      <c r="J262" s="650"/>
    </row>
    <row r="263" spans="1:10" ht="15" customHeight="1">
      <c r="A263" s="761" t="s">
        <v>285</v>
      </c>
      <c r="B263" s="650"/>
      <c r="C263" s="650"/>
      <c r="D263" s="650"/>
      <c r="E263" s="650"/>
      <c r="F263" s="650"/>
      <c r="G263" s="650"/>
      <c r="H263" s="650"/>
      <c r="I263" s="650"/>
      <c r="J263" s="650"/>
    </row>
    <row r="264" spans="1:10" ht="15" customHeight="1">
      <c r="A264" s="761" t="s">
        <v>287</v>
      </c>
      <c r="B264" s="650"/>
      <c r="C264" s="650"/>
      <c r="D264" s="650"/>
      <c r="E264" s="650"/>
      <c r="F264" s="650"/>
      <c r="G264" s="650"/>
      <c r="H264" s="650"/>
      <c r="I264" s="650"/>
      <c r="J264" s="650"/>
    </row>
    <row r="265" spans="1:10" ht="15" customHeight="1">
      <c r="A265" s="761" t="s">
        <v>288</v>
      </c>
      <c r="B265" s="650"/>
      <c r="C265" s="650"/>
      <c r="D265" s="650"/>
      <c r="E265" s="650"/>
      <c r="F265" s="650"/>
      <c r="G265" s="650"/>
      <c r="H265" s="650"/>
      <c r="I265" s="650"/>
      <c r="J265" s="650"/>
    </row>
    <row r="266" spans="1:10" ht="15" customHeight="1">
      <c r="A266" s="761" t="s">
        <v>289</v>
      </c>
      <c r="B266" s="650"/>
      <c r="C266" s="650"/>
      <c r="D266" s="650"/>
      <c r="E266" s="650"/>
      <c r="F266" s="650"/>
      <c r="G266" s="650"/>
      <c r="H266" s="650"/>
      <c r="I266" s="650"/>
      <c r="J266" s="650"/>
    </row>
    <row r="267" spans="1:10" ht="15" customHeight="1">
      <c r="A267" s="761" t="s">
        <v>290</v>
      </c>
      <c r="B267" s="650"/>
      <c r="C267" s="650"/>
      <c r="D267" s="650"/>
      <c r="E267" s="650"/>
      <c r="F267" s="650"/>
      <c r="G267" s="650"/>
      <c r="H267" s="650"/>
      <c r="I267" s="650"/>
      <c r="J267" s="650"/>
    </row>
    <row r="268" spans="1:10" ht="15" customHeight="1">
      <c r="A268" s="761" t="s">
        <v>291</v>
      </c>
      <c r="B268" s="650"/>
      <c r="C268" s="650"/>
      <c r="D268" s="650"/>
      <c r="E268" s="650"/>
      <c r="F268" s="650"/>
      <c r="G268" s="650"/>
      <c r="H268" s="650"/>
      <c r="I268" s="650"/>
      <c r="J268" s="650"/>
    </row>
    <row r="269" spans="1:10" ht="15" customHeight="1">
      <c r="A269" s="761" t="s">
        <v>292</v>
      </c>
      <c r="B269" s="650"/>
      <c r="C269" s="650"/>
      <c r="D269" s="650"/>
      <c r="E269" s="650"/>
      <c r="F269" s="650"/>
      <c r="G269" s="650"/>
      <c r="H269" s="650"/>
      <c r="I269" s="650"/>
      <c r="J269" s="650"/>
    </row>
    <row r="270" spans="1:10" ht="15" customHeight="1">
      <c r="A270" s="761" t="s">
        <v>716</v>
      </c>
      <c r="B270" s="650"/>
      <c r="C270" s="650"/>
      <c r="D270" s="650"/>
      <c r="E270" s="650"/>
      <c r="F270" s="650"/>
      <c r="G270" s="650"/>
      <c r="H270" s="650"/>
      <c r="I270" s="650"/>
      <c r="J270" s="650"/>
    </row>
    <row r="271" spans="1:10" ht="15" customHeight="1">
      <c r="A271" s="761" t="s">
        <v>384</v>
      </c>
      <c r="B271" s="650"/>
      <c r="C271" s="650"/>
      <c r="D271" s="650"/>
      <c r="E271" s="650"/>
      <c r="F271" s="650"/>
      <c r="G271" s="650"/>
      <c r="H271" s="650"/>
      <c r="I271" s="650"/>
      <c r="J271" s="650"/>
    </row>
    <row r="272" spans="1:10" ht="15" customHeight="1">
      <c r="A272" s="760" t="s">
        <v>385</v>
      </c>
      <c r="B272" s="651"/>
      <c r="C272" s="651"/>
      <c r="D272" s="651"/>
      <c r="E272" s="651"/>
      <c r="F272" s="651"/>
      <c r="G272" s="651"/>
      <c r="H272" s="651"/>
      <c r="I272" s="651"/>
      <c r="J272" s="651"/>
    </row>
    <row r="273" spans="1:10" ht="15" customHeight="1">
      <c r="A273" s="761" t="s">
        <v>386</v>
      </c>
      <c r="B273" s="650"/>
      <c r="C273" s="650"/>
      <c r="D273" s="650"/>
      <c r="E273" s="650"/>
      <c r="F273" s="650"/>
      <c r="G273" s="650"/>
      <c r="H273" s="650"/>
      <c r="I273" s="650"/>
      <c r="J273" s="650"/>
    </row>
    <row r="274" spans="1:10" ht="15" customHeight="1">
      <c r="A274" s="761" t="s">
        <v>283</v>
      </c>
      <c r="B274" s="650"/>
      <c r="C274" s="650"/>
      <c r="D274" s="650"/>
      <c r="E274" s="650"/>
      <c r="F274" s="650"/>
      <c r="G274" s="650"/>
      <c r="H274" s="650"/>
      <c r="I274" s="650"/>
      <c r="J274" s="650"/>
    </row>
    <row r="275" spans="1:10" ht="15" customHeight="1">
      <c r="A275" s="761" t="s">
        <v>285</v>
      </c>
      <c r="B275" s="650"/>
      <c r="C275" s="650"/>
      <c r="D275" s="650"/>
      <c r="E275" s="650"/>
      <c r="F275" s="650"/>
      <c r="G275" s="650"/>
      <c r="H275" s="650"/>
      <c r="I275" s="650"/>
      <c r="J275" s="650"/>
    </row>
    <row r="276" spans="1:10" ht="15" customHeight="1">
      <c r="A276" s="761" t="s">
        <v>287</v>
      </c>
      <c r="B276" s="650"/>
      <c r="C276" s="650"/>
      <c r="D276" s="650"/>
      <c r="E276" s="650"/>
      <c r="F276" s="650"/>
      <c r="G276" s="650"/>
      <c r="H276" s="650"/>
      <c r="I276" s="650"/>
      <c r="J276" s="650"/>
    </row>
    <row r="277" spans="1:10" ht="15" customHeight="1">
      <c r="A277" s="761" t="s">
        <v>288</v>
      </c>
      <c r="B277" s="650"/>
      <c r="C277" s="650"/>
      <c r="D277" s="650"/>
      <c r="E277" s="650"/>
      <c r="F277" s="650"/>
      <c r="G277" s="650"/>
      <c r="H277" s="650"/>
      <c r="I277" s="650"/>
      <c r="J277" s="650"/>
    </row>
    <row r="278" spans="1:10" ht="15" customHeight="1">
      <c r="A278" s="761" t="s">
        <v>289</v>
      </c>
      <c r="B278" s="650"/>
      <c r="C278" s="650"/>
      <c r="D278" s="650"/>
      <c r="E278" s="650"/>
      <c r="F278" s="650"/>
      <c r="G278" s="650"/>
      <c r="H278" s="650"/>
      <c r="I278" s="650"/>
      <c r="J278" s="650"/>
    </row>
    <row r="279" spans="1:10" ht="15" customHeight="1">
      <c r="A279" s="761" t="s">
        <v>290</v>
      </c>
      <c r="B279" s="652"/>
      <c r="C279" s="652"/>
      <c r="D279" s="652"/>
      <c r="E279" s="652"/>
      <c r="F279" s="652"/>
      <c r="G279" s="652"/>
      <c r="H279" s="652"/>
      <c r="I279" s="652"/>
      <c r="J279" s="652"/>
    </row>
    <row r="280" spans="1:10" ht="15" customHeight="1">
      <c r="A280" s="761" t="s">
        <v>291</v>
      </c>
      <c r="B280" s="652"/>
      <c r="C280" s="652"/>
      <c r="D280" s="652"/>
      <c r="E280" s="652"/>
      <c r="F280" s="652"/>
      <c r="G280" s="652"/>
      <c r="H280" s="652"/>
      <c r="I280" s="652"/>
      <c r="J280" s="652"/>
    </row>
    <row r="281" spans="1:10" ht="15" customHeight="1">
      <c r="A281" s="761" t="s">
        <v>292</v>
      </c>
      <c r="B281" s="652"/>
      <c r="C281" s="652"/>
      <c r="D281" s="652"/>
      <c r="E281" s="652"/>
      <c r="F281" s="652"/>
      <c r="G281" s="652"/>
      <c r="H281" s="652"/>
      <c r="I281" s="652"/>
      <c r="J281" s="652"/>
    </row>
    <row r="282" spans="1:10" ht="15" customHeight="1">
      <c r="A282" s="761" t="s">
        <v>717</v>
      </c>
      <c r="B282" s="652"/>
      <c r="C282" s="652"/>
      <c r="D282" s="652"/>
      <c r="E282" s="652"/>
      <c r="F282" s="652"/>
      <c r="G282" s="652"/>
      <c r="H282" s="652"/>
      <c r="I282" s="652"/>
      <c r="J282" s="652"/>
    </row>
    <row r="283" spans="1:10" ht="15" customHeight="1">
      <c r="A283" s="761" t="s">
        <v>384</v>
      </c>
      <c r="B283" s="652"/>
      <c r="C283" s="652"/>
      <c r="D283" s="652"/>
      <c r="E283" s="652"/>
      <c r="F283" s="652"/>
      <c r="G283" s="652"/>
      <c r="H283" s="652"/>
      <c r="I283" s="652"/>
      <c r="J283" s="652"/>
    </row>
    <row r="284" spans="1:10" ht="15" customHeight="1">
      <c r="A284" s="760" t="s">
        <v>385</v>
      </c>
      <c r="B284" s="653"/>
      <c r="C284" s="653"/>
      <c r="D284" s="653"/>
      <c r="E284" s="653"/>
      <c r="F284" s="653"/>
      <c r="G284" s="653"/>
      <c r="H284" s="653"/>
      <c r="I284" s="653"/>
      <c r="J284" s="653"/>
    </row>
  </sheetData>
  <customSheetViews>
    <customSheetView guid="{6F28069D-A7F4-41D2-AA1B-4487F97E36F1}" showPageBreaks="1" printArea="1" showRuler="0">
      <rowBreaks count="1" manualBreakCount="1">
        <brk id="58" max="9" man="1"/>
      </rowBreaks>
      <pageMargins left="0.39370078740157483" right="0.39370078740157483" top="0.39370078740157483" bottom="0" header="0.19685039370078741" footer="0.11811023622047245"/>
      <printOptions horizontalCentered="1"/>
      <pageSetup paperSize="8" scale="95" orientation="landscape" horizontalDpi="4294967292" r:id="rId1"/>
      <headerFooter alignWithMargins="0"/>
    </customSheetView>
  </customSheetViews>
  <mergeCells count="25">
    <mergeCell ref="B175:J175"/>
    <mergeCell ref="A177:A178"/>
    <mergeCell ref="B177:D177"/>
    <mergeCell ref="E177:G177"/>
    <mergeCell ref="H177:J177"/>
    <mergeCell ref="A120:A121"/>
    <mergeCell ref="B120:D120"/>
    <mergeCell ref="E120:G120"/>
    <mergeCell ref="H120:J120"/>
    <mergeCell ref="B2:J2"/>
    <mergeCell ref="A4:A5"/>
    <mergeCell ref="B4:D4"/>
    <mergeCell ref="E4:G4"/>
    <mergeCell ref="H4:J4"/>
    <mergeCell ref="B61:J61"/>
    <mergeCell ref="A63:A64"/>
    <mergeCell ref="B63:D63"/>
    <mergeCell ref="E63:G63"/>
    <mergeCell ref="H63:J63"/>
    <mergeCell ref="B118:J118"/>
    <mergeCell ref="B232:J232"/>
    <mergeCell ref="A234:A235"/>
    <mergeCell ref="B234:D234"/>
    <mergeCell ref="E234:G234"/>
    <mergeCell ref="H234:J234"/>
  </mergeCells>
  <phoneticPr fontId="2"/>
  <printOptions horizontalCentered="1"/>
  <pageMargins left="0.39370078740157483" right="0.39370078740157483" top="0.59055118110236227" bottom="0" header="0.19685039370078741" footer="0.11811023622047245"/>
  <pageSetup paperSize="8" scale="95" orientation="landscape" horizontalDpi="4294967292" r:id="rId2"/>
  <headerFooter alignWithMargins="0"/>
  <rowBreaks count="3" manualBreakCount="3">
    <brk id="59" max="9" man="1"/>
    <brk id="116" max="9" man="1"/>
    <brk id="17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dimension ref="A1:AF92"/>
  <sheetViews>
    <sheetView zoomScale="60" zoomScaleNormal="60" workbookViewId="0">
      <pane xSplit="2" ySplit="9" topLeftCell="C10" activePane="bottomRight" state="frozen"/>
      <selection sqref="A1:R1"/>
      <selection pane="topRight" sqref="A1:R1"/>
      <selection pane="bottomLeft" sqref="A1:R1"/>
      <selection pane="bottomRight"/>
    </sheetView>
  </sheetViews>
  <sheetFormatPr defaultColWidth="9" defaultRowHeight="13.2"/>
  <cols>
    <col min="1" max="1" width="15.44140625" style="187" bestFit="1" customWidth="1"/>
    <col min="2" max="2" width="22.88671875" style="187" bestFit="1" customWidth="1"/>
    <col min="3" max="3" width="19.109375" style="186" customWidth="1"/>
    <col min="4" max="4" width="19.21875" style="186" customWidth="1"/>
    <col min="5" max="6" width="15.44140625" style="186" bestFit="1" customWidth="1"/>
    <col min="7" max="8" width="18" style="186" bestFit="1" customWidth="1"/>
    <col min="9" max="9" width="14.77734375" style="186" bestFit="1" customWidth="1"/>
    <col min="10" max="11" width="15.44140625" style="186" bestFit="1" customWidth="1"/>
    <col min="12" max="12" width="18" style="186" bestFit="1" customWidth="1"/>
    <col min="13" max="15" width="15.44140625" style="186" bestFit="1" customWidth="1"/>
    <col min="16" max="16" width="18" style="186" bestFit="1" customWidth="1"/>
    <col min="17" max="19" width="15.44140625" style="186" bestFit="1" customWidth="1"/>
    <col min="20" max="20" width="18" style="186" bestFit="1" customWidth="1"/>
    <col min="21" max="21" width="15.44140625" style="186" bestFit="1" customWidth="1"/>
    <col min="22" max="22" width="16.109375" style="186" bestFit="1" customWidth="1"/>
    <col min="23" max="23" width="15.44140625" style="186" bestFit="1" customWidth="1"/>
    <col min="24" max="24" width="18" style="186" bestFit="1" customWidth="1"/>
    <col min="25" max="25" width="13" style="186" bestFit="1" customWidth="1"/>
    <col min="26" max="28" width="15.44140625" style="186" bestFit="1" customWidth="1"/>
    <col min="29" max="29" width="13" style="186" bestFit="1" customWidth="1"/>
    <col min="30" max="30" width="14.77734375" style="186" bestFit="1" customWidth="1"/>
    <col min="31" max="31" width="14.21875" style="186" bestFit="1" customWidth="1"/>
    <col min="32" max="32" width="18" style="186" bestFit="1" customWidth="1"/>
    <col min="33" max="16384" width="9" style="186"/>
  </cols>
  <sheetData>
    <row r="1" spans="1:32" s="215" customFormat="1" ht="21" customHeight="1">
      <c r="A1" s="555"/>
      <c r="C1" s="556" t="s">
        <v>363</v>
      </c>
      <c r="D1" s="556"/>
      <c r="E1" s="556"/>
      <c r="F1" s="556"/>
      <c r="G1" s="556"/>
      <c r="H1" s="556"/>
      <c r="I1" s="556"/>
      <c r="J1" s="556"/>
      <c r="K1" s="556"/>
      <c r="L1" s="556"/>
      <c r="M1" s="556"/>
      <c r="N1" s="556"/>
      <c r="O1" s="555"/>
      <c r="P1" s="555"/>
      <c r="Q1" s="556" t="s">
        <v>364</v>
      </c>
      <c r="R1" s="556"/>
      <c r="S1" s="556"/>
      <c r="T1" s="556"/>
      <c r="U1" s="556"/>
      <c r="V1" s="556"/>
      <c r="W1" s="556"/>
      <c r="X1" s="556"/>
      <c r="Y1" s="556"/>
      <c r="Z1" s="556"/>
      <c r="AA1" s="556"/>
      <c r="AB1" s="556"/>
      <c r="AC1" s="556"/>
      <c r="AD1" s="556"/>
      <c r="AE1" s="555"/>
      <c r="AF1" s="555"/>
    </row>
    <row r="2" spans="1:32">
      <c r="D2" s="557"/>
      <c r="L2" s="558"/>
      <c r="O2" s="558"/>
      <c r="P2" s="189" t="s">
        <v>719</v>
      </c>
      <c r="X2" s="558"/>
      <c r="AF2" s="189" t="s">
        <v>719</v>
      </c>
    </row>
    <row r="3" spans="1:32" s="598" customFormat="1" ht="12">
      <c r="A3" s="796" t="s">
        <v>572</v>
      </c>
      <c r="B3" s="797"/>
      <c r="C3" s="802" t="s">
        <v>537</v>
      </c>
      <c r="D3" s="803"/>
      <c r="E3" s="780" t="s">
        <v>560</v>
      </c>
      <c r="F3" s="781"/>
      <c r="G3" s="781"/>
      <c r="H3" s="781"/>
      <c r="I3" s="781"/>
      <c r="J3" s="781"/>
      <c r="K3" s="781"/>
      <c r="L3" s="781"/>
      <c r="M3" s="786"/>
      <c r="N3" s="786"/>
      <c r="O3" s="786"/>
      <c r="P3" s="787"/>
      <c r="Q3" s="794" t="s">
        <v>573</v>
      </c>
      <c r="R3" s="794"/>
      <c r="S3" s="794"/>
      <c r="T3" s="794"/>
      <c r="U3" s="794" t="s">
        <v>479</v>
      </c>
      <c r="V3" s="794"/>
      <c r="W3" s="794"/>
      <c r="X3" s="794"/>
      <c r="Y3" s="794" t="s">
        <v>244</v>
      </c>
      <c r="Z3" s="794"/>
      <c r="AA3" s="794"/>
      <c r="AB3" s="794"/>
      <c r="AC3" s="794" t="s">
        <v>569</v>
      </c>
      <c r="AD3" s="794"/>
      <c r="AE3" s="794"/>
      <c r="AF3" s="794"/>
    </row>
    <row r="4" spans="1:32" s="598" customFormat="1" ht="12">
      <c r="A4" s="798"/>
      <c r="B4" s="799"/>
      <c r="C4" s="804"/>
      <c r="D4" s="805"/>
      <c r="E4" s="788" t="s">
        <v>544</v>
      </c>
      <c r="F4" s="789"/>
      <c r="G4" s="789"/>
      <c r="H4" s="790"/>
      <c r="I4" s="780" t="s">
        <v>565</v>
      </c>
      <c r="J4" s="781"/>
      <c r="K4" s="781"/>
      <c r="L4" s="782"/>
      <c r="M4" s="780" t="s">
        <v>566</v>
      </c>
      <c r="N4" s="781"/>
      <c r="O4" s="781"/>
      <c r="P4" s="782"/>
      <c r="Q4" s="794"/>
      <c r="R4" s="794"/>
      <c r="S4" s="794"/>
      <c r="T4" s="794"/>
      <c r="U4" s="794"/>
      <c r="V4" s="794"/>
      <c r="W4" s="794"/>
      <c r="X4" s="794"/>
      <c r="Y4" s="794"/>
      <c r="Z4" s="794"/>
      <c r="AA4" s="794"/>
      <c r="AB4" s="794"/>
      <c r="AC4" s="794"/>
      <c r="AD4" s="794"/>
      <c r="AE4" s="794"/>
      <c r="AF4" s="794"/>
    </row>
    <row r="5" spans="1:32" s="598" customFormat="1" ht="12">
      <c r="A5" s="800"/>
      <c r="B5" s="801"/>
      <c r="C5" s="591" t="s">
        <v>538</v>
      </c>
      <c r="D5" s="597" t="s">
        <v>539</v>
      </c>
      <c r="E5" s="591" t="s">
        <v>538</v>
      </c>
      <c r="F5" s="594" t="s">
        <v>561</v>
      </c>
      <c r="G5" s="591" t="s">
        <v>562</v>
      </c>
      <c r="H5" s="593" t="s">
        <v>539</v>
      </c>
      <c r="I5" s="591" t="s">
        <v>538</v>
      </c>
      <c r="J5" s="597" t="s">
        <v>561</v>
      </c>
      <c r="K5" s="591" t="s">
        <v>562</v>
      </c>
      <c r="L5" s="597" t="s">
        <v>539</v>
      </c>
      <c r="M5" s="591" t="s">
        <v>538</v>
      </c>
      <c r="N5" s="597" t="s">
        <v>561</v>
      </c>
      <c r="O5" s="591" t="s">
        <v>562</v>
      </c>
      <c r="P5" s="591" t="s">
        <v>539</v>
      </c>
      <c r="Q5" s="591" t="s">
        <v>538</v>
      </c>
      <c r="R5" s="597" t="s">
        <v>561</v>
      </c>
      <c r="S5" s="591" t="s">
        <v>562</v>
      </c>
      <c r="T5" s="594" t="s">
        <v>539</v>
      </c>
      <c r="U5" s="591" t="s">
        <v>538</v>
      </c>
      <c r="V5" s="599" t="s">
        <v>567</v>
      </c>
      <c r="W5" s="591" t="s">
        <v>562</v>
      </c>
      <c r="X5" s="597" t="s">
        <v>539</v>
      </c>
      <c r="Y5" s="591" t="s">
        <v>538</v>
      </c>
      <c r="Z5" s="597" t="s">
        <v>218</v>
      </c>
      <c r="AA5" s="591" t="s">
        <v>568</v>
      </c>
      <c r="AB5" s="597" t="s">
        <v>539</v>
      </c>
      <c r="AC5" s="591" t="s">
        <v>538</v>
      </c>
      <c r="AD5" s="597" t="s">
        <v>561</v>
      </c>
      <c r="AE5" s="591" t="s">
        <v>571</v>
      </c>
      <c r="AF5" s="591" t="s">
        <v>539</v>
      </c>
    </row>
    <row r="6" spans="1:32">
      <c r="A6" s="190"/>
      <c r="B6" s="191"/>
      <c r="C6" s="195" t="s">
        <v>540</v>
      </c>
      <c r="D6" s="196" t="s">
        <v>542</v>
      </c>
      <c r="E6" s="195" t="s">
        <v>540</v>
      </c>
      <c r="F6" s="196" t="s">
        <v>563</v>
      </c>
      <c r="G6" s="197" t="s">
        <v>641</v>
      </c>
      <c r="H6" s="196" t="s">
        <v>542</v>
      </c>
      <c r="I6" s="195" t="s">
        <v>540</v>
      </c>
      <c r="J6" s="196" t="s">
        <v>563</v>
      </c>
      <c r="K6" s="197" t="s">
        <v>641</v>
      </c>
      <c r="L6" s="196" t="s">
        <v>542</v>
      </c>
      <c r="M6" s="195" t="s">
        <v>540</v>
      </c>
      <c r="N6" s="196" t="s">
        <v>563</v>
      </c>
      <c r="O6" s="197" t="s">
        <v>641</v>
      </c>
      <c r="P6" s="195" t="s">
        <v>542</v>
      </c>
      <c r="Q6" s="195" t="s">
        <v>540</v>
      </c>
      <c r="R6" s="458" t="s">
        <v>563</v>
      </c>
      <c r="S6" s="197" t="s">
        <v>641</v>
      </c>
      <c r="T6" s="507" t="s">
        <v>542</v>
      </c>
      <c r="U6" s="195" t="s">
        <v>540</v>
      </c>
      <c r="V6" s="196" t="s">
        <v>575</v>
      </c>
      <c r="W6" s="197" t="s">
        <v>641</v>
      </c>
      <c r="X6" s="196" t="s">
        <v>542</v>
      </c>
      <c r="Y6" s="195" t="s">
        <v>540</v>
      </c>
      <c r="Z6" s="196" t="s">
        <v>226</v>
      </c>
      <c r="AA6" s="195" t="s">
        <v>542</v>
      </c>
      <c r="AB6" s="196" t="s">
        <v>542</v>
      </c>
      <c r="AC6" s="195" t="s">
        <v>540</v>
      </c>
      <c r="AD6" s="196" t="s">
        <v>563</v>
      </c>
      <c r="AE6" s="195" t="s">
        <v>542</v>
      </c>
      <c r="AF6" s="195" t="s">
        <v>542</v>
      </c>
    </row>
    <row r="7" spans="1:32" s="200" customFormat="1" ht="17.25" customHeight="1">
      <c r="A7" s="198" t="s">
        <v>720</v>
      </c>
      <c r="B7" s="199"/>
      <c r="C7" s="614">
        <v>1093369276</v>
      </c>
      <c r="D7" s="615">
        <v>12298080851.684999</v>
      </c>
      <c r="E7" s="614">
        <v>586310891</v>
      </c>
      <c r="F7" s="615">
        <v>968263773</v>
      </c>
      <c r="G7" s="614">
        <v>1187328536.056</v>
      </c>
      <c r="H7" s="615">
        <v>8617757972.9120007</v>
      </c>
      <c r="I7" s="614">
        <v>10058582</v>
      </c>
      <c r="J7" s="615">
        <v>116125941</v>
      </c>
      <c r="K7" s="614">
        <v>500000332.91399997</v>
      </c>
      <c r="L7" s="615">
        <v>3965794674.4159999</v>
      </c>
      <c r="M7" s="614">
        <v>576252309</v>
      </c>
      <c r="N7" s="615">
        <v>852137832</v>
      </c>
      <c r="O7" s="614">
        <v>687328203.14199996</v>
      </c>
      <c r="P7" s="614">
        <v>4651963298.4960003</v>
      </c>
      <c r="Q7" s="614">
        <v>140479200</v>
      </c>
      <c r="R7" s="615">
        <v>238555876</v>
      </c>
      <c r="S7" s="614">
        <v>165003669.391</v>
      </c>
      <c r="T7" s="616">
        <v>1130468571.967</v>
      </c>
      <c r="U7" s="614">
        <v>365245526</v>
      </c>
      <c r="V7" s="615">
        <v>457554764</v>
      </c>
      <c r="W7" s="614">
        <v>358343146.616</v>
      </c>
      <c r="X7" s="615">
        <v>2363676342.7550001</v>
      </c>
      <c r="Y7" s="614">
        <v>8408860</v>
      </c>
      <c r="Z7" s="615">
        <v>262123885</v>
      </c>
      <c r="AA7" s="614">
        <v>174213256.12400001</v>
      </c>
      <c r="AB7" s="615">
        <v>118521316.44</v>
      </c>
      <c r="AC7" s="614">
        <v>1333659</v>
      </c>
      <c r="AD7" s="615">
        <v>8518600</v>
      </c>
      <c r="AE7" s="614">
        <v>94117004.495000005</v>
      </c>
      <c r="AF7" s="614">
        <v>67656647.611000001</v>
      </c>
    </row>
    <row r="8" spans="1:32" s="200" customFormat="1" ht="17.25" customHeight="1">
      <c r="A8" s="198" t="s">
        <v>721</v>
      </c>
      <c r="B8" s="199"/>
      <c r="C8" s="614">
        <v>1125852881</v>
      </c>
      <c r="D8" s="615">
        <v>12544512967.245001</v>
      </c>
      <c r="E8" s="614">
        <v>600348030</v>
      </c>
      <c r="F8" s="615">
        <v>979527180</v>
      </c>
      <c r="G8" s="614">
        <v>1228172085.777</v>
      </c>
      <c r="H8" s="615">
        <v>8851747017.8460007</v>
      </c>
      <c r="I8" s="614">
        <v>10159641</v>
      </c>
      <c r="J8" s="615">
        <v>116276203</v>
      </c>
      <c r="K8" s="614">
        <v>519036989.38099998</v>
      </c>
      <c r="L8" s="615">
        <v>4085945481.2740002</v>
      </c>
      <c r="M8" s="614">
        <v>590188389</v>
      </c>
      <c r="N8" s="615">
        <v>863250977</v>
      </c>
      <c r="O8" s="614">
        <v>709135096.39600003</v>
      </c>
      <c r="P8" s="614">
        <v>4765801536.5719995</v>
      </c>
      <c r="Q8" s="614">
        <v>145710389</v>
      </c>
      <c r="R8" s="615">
        <v>241699326</v>
      </c>
      <c r="S8" s="614">
        <v>170790413.60600001</v>
      </c>
      <c r="T8" s="616">
        <v>1163593543.9460001</v>
      </c>
      <c r="U8" s="614">
        <v>378216889</v>
      </c>
      <c r="V8" s="615">
        <v>469916808</v>
      </c>
      <c r="W8" s="614">
        <v>358197045.91799998</v>
      </c>
      <c r="X8" s="615">
        <v>2343644304.7719998</v>
      </c>
      <c r="Y8" s="614">
        <v>8371321</v>
      </c>
      <c r="Z8" s="615">
        <v>257918606</v>
      </c>
      <c r="AA8" s="614">
        <v>171500570.02399999</v>
      </c>
      <c r="AB8" s="615">
        <v>104537856.06999999</v>
      </c>
      <c r="AC8" s="614">
        <v>1577573</v>
      </c>
      <c r="AD8" s="615">
        <v>10130223</v>
      </c>
      <c r="AE8" s="614">
        <v>113728105.11300001</v>
      </c>
      <c r="AF8" s="614">
        <v>80990244.611000001</v>
      </c>
    </row>
    <row r="9" spans="1:32" s="200" customFormat="1" ht="17.25" customHeight="1">
      <c r="A9" s="201" t="s">
        <v>722</v>
      </c>
      <c r="B9" s="202"/>
      <c r="C9" s="559">
        <v>1149541498</v>
      </c>
      <c r="D9" s="559">
        <v>12974177266.135</v>
      </c>
      <c r="E9" s="559">
        <v>608524609</v>
      </c>
      <c r="F9" s="559">
        <v>983960709</v>
      </c>
      <c r="G9" s="559">
        <v>1272367306.438</v>
      </c>
      <c r="H9" s="559">
        <v>9112849706.8339996</v>
      </c>
      <c r="I9" s="559">
        <v>10248876</v>
      </c>
      <c r="J9" s="559">
        <v>116515463</v>
      </c>
      <c r="K9" s="559">
        <v>534857019.61799997</v>
      </c>
      <c r="L9" s="559">
        <v>4191819635.7820001</v>
      </c>
      <c r="M9" s="559">
        <v>598275733</v>
      </c>
      <c r="N9" s="559">
        <v>867445246</v>
      </c>
      <c r="O9" s="559">
        <v>737510286.82000005</v>
      </c>
      <c r="P9" s="559">
        <v>4921030071.052</v>
      </c>
      <c r="Q9" s="559">
        <v>152703420</v>
      </c>
      <c r="R9" s="559">
        <v>246710020</v>
      </c>
      <c r="S9" s="559">
        <v>177604317.86199999</v>
      </c>
      <c r="T9" s="559">
        <v>1201465756.9000001</v>
      </c>
      <c r="U9" s="559">
        <v>386500622</v>
      </c>
      <c r="V9" s="559">
        <v>476285130</v>
      </c>
      <c r="W9" s="559">
        <v>378223652.58600003</v>
      </c>
      <c r="X9" s="559">
        <v>2461121474.6230001</v>
      </c>
      <c r="Y9" s="559">
        <v>8365700</v>
      </c>
      <c r="Z9" s="559">
        <v>256394725</v>
      </c>
      <c r="AA9" s="559">
        <v>170585435.683</v>
      </c>
      <c r="AB9" s="559">
        <v>103845574.428</v>
      </c>
      <c r="AC9" s="559">
        <v>1812847</v>
      </c>
      <c r="AD9" s="559">
        <v>11775147</v>
      </c>
      <c r="AE9" s="559">
        <v>132879065.295</v>
      </c>
      <c r="AF9" s="559">
        <v>94894753.349999994</v>
      </c>
    </row>
    <row r="10" spans="1:32" ht="19.5" customHeight="1">
      <c r="A10" s="777" t="s">
        <v>543</v>
      </c>
      <c r="B10" s="204" t="s">
        <v>544</v>
      </c>
      <c r="C10" s="617">
        <v>927117258</v>
      </c>
      <c r="D10" s="617">
        <v>10325061372.506001</v>
      </c>
      <c r="E10" s="617">
        <v>490875020</v>
      </c>
      <c r="F10" s="617">
        <v>740166472</v>
      </c>
      <c r="G10" s="617">
        <v>902117841.12699997</v>
      </c>
      <c r="H10" s="617">
        <v>7200068496.6219997</v>
      </c>
      <c r="I10" s="617">
        <v>6995471</v>
      </c>
      <c r="J10" s="617">
        <v>63883083</v>
      </c>
      <c r="K10" s="617">
        <v>356502885.21100003</v>
      </c>
      <c r="L10" s="617">
        <v>3113086886.9229999</v>
      </c>
      <c r="M10" s="617">
        <v>483879549</v>
      </c>
      <c r="N10" s="617">
        <v>676283389</v>
      </c>
      <c r="O10" s="617">
        <v>545614955.91600001</v>
      </c>
      <c r="P10" s="617">
        <v>4086981609.6989999</v>
      </c>
      <c r="Q10" s="617">
        <v>131660658</v>
      </c>
      <c r="R10" s="617">
        <v>215357656</v>
      </c>
      <c r="S10" s="617">
        <v>153719262.81600001</v>
      </c>
      <c r="T10" s="617">
        <v>1091214180.1630001</v>
      </c>
      <c r="U10" s="617">
        <v>303974254</v>
      </c>
      <c r="V10" s="617">
        <v>364973686</v>
      </c>
      <c r="W10" s="617">
        <v>268416792.29300001</v>
      </c>
      <c r="X10" s="617">
        <v>1970441468.401</v>
      </c>
      <c r="Y10" s="617">
        <v>6227502</v>
      </c>
      <c r="Z10" s="617">
        <v>144191549</v>
      </c>
      <c r="AA10" s="617">
        <v>95312083.231999993</v>
      </c>
      <c r="AB10" s="617">
        <v>31282242.177000001</v>
      </c>
      <c r="AC10" s="617">
        <v>607326</v>
      </c>
      <c r="AD10" s="617">
        <v>3689749</v>
      </c>
      <c r="AE10" s="617">
        <v>43477152.115000002</v>
      </c>
      <c r="AF10" s="617">
        <v>32054985.142999999</v>
      </c>
    </row>
    <row r="11" spans="1:32" ht="21" customHeight="1">
      <c r="A11" s="778"/>
      <c r="B11" s="587" t="s">
        <v>435</v>
      </c>
      <c r="C11" s="560">
        <v>452362303</v>
      </c>
      <c r="D11" s="560">
        <v>5008213298.0369997</v>
      </c>
      <c r="E11" s="560">
        <v>237861504</v>
      </c>
      <c r="F11" s="560">
        <v>342880353</v>
      </c>
      <c r="G11" s="560">
        <v>432251148.57499999</v>
      </c>
      <c r="H11" s="560">
        <v>3402887801.5609999</v>
      </c>
      <c r="I11" s="560">
        <v>3124804</v>
      </c>
      <c r="J11" s="560">
        <v>26099136</v>
      </c>
      <c r="K11" s="560">
        <v>159168826.63800001</v>
      </c>
      <c r="L11" s="560">
        <v>1383168757.039</v>
      </c>
      <c r="M11" s="560">
        <v>234736700</v>
      </c>
      <c r="N11" s="560">
        <v>316781217</v>
      </c>
      <c r="O11" s="560">
        <v>273082321.93699998</v>
      </c>
      <c r="P11" s="560">
        <v>2019719044.5220001</v>
      </c>
      <c r="Q11" s="560">
        <v>69494990</v>
      </c>
      <c r="R11" s="560">
        <v>118720516</v>
      </c>
      <c r="S11" s="560">
        <v>85418320.407000005</v>
      </c>
      <c r="T11" s="560">
        <v>600041232.85399997</v>
      </c>
      <c r="U11" s="560">
        <v>144924615</v>
      </c>
      <c r="V11" s="560">
        <v>167822240</v>
      </c>
      <c r="W11" s="560">
        <v>136348577.39899999</v>
      </c>
      <c r="X11" s="560">
        <v>988569545.23500001</v>
      </c>
      <c r="Y11" s="560">
        <v>2829519</v>
      </c>
      <c r="Z11" s="560">
        <v>57978820</v>
      </c>
      <c r="AA11" s="560">
        <v>38458010.623999998</v>
      </c>
      <c r="AB11" s="560">
        <v>12417702.374</v>
      </c>
      <c r="AC11" s="560">
        <v>81194</v>
      </c>
      <c r="AD11" s="560">
        <v>513450</v>
      </c>
      <c r="AE11" s="560">
        <v>5990506.3099999996</v>
      </c>
      <c r="AF11" s="560">
        <v>4297016.0130000003</v>
      </c>
    </row>
    <row r="12" spans="1:32" ht="21" customHeight="1">
      <c r="A12" s="778"/>
      <c r="B12" s="716" t="s">
        <v>436</v>
      </c>
      <c r="C12" s="560">
        <v>277438266</v>
      </c>
      <c r="D12" s="560">
        <v>2769717964.7719998</v>
      </c>
      <c r="E12" s="560">
        <v>145762352</v>
      </c>
      <c r="F12" s="560">
        <v>220004286</v>
      </c>
      <c r="G12" s="560">
        <v>239179439.74900001</v>
      </c>
      <c r="H12" s="560">
        <v>1862938780.5450001</v>
      </c>
      <c r="I12" s="560">
        <v>1885235</v>
      </c>
      <c r="J12" s="560">
        <v>19958237</v>
      </c>
      <c r="K12" s="560">
        <v>90585921.601999998</v>
      </c>
      <c r="L12" s="560">
        <v>774094050.97899997</v>
      </c>
      <c r="M12" s="560">
        <v>143877117</v>
      </c>
      <c r="N12" s="560">
        <v>200046049</v>
      </c>
      <c r="O12" s="560">
        <v>148593518.14700001</v>
      </c>
      <c r="P12" s="560">
        <v>1088844729.566</v>
      </c>
      <c r="Q12" s="560">
        <v>43373136</v>
      </c>
      <c r="R12" s="560">
        <v>67126008</v>
      </c>
      <c r="S12" s="560">
        <v>47232985.807999998</v>
      </c>
      <c r="T12" s="560">
        <v>331867868.01999998</v>
      </c>
      <c r="U12" s="560">
        <v>87942533</v>
      </c>
      <c r="V12" s="560">
        <v>104173310</v>
      </c>
      <c r="W12" s="560">
        <v>75740282.571999997</v>
      </c>
      <c r="X12" s="560">
        <v>548003699.87600005</v>
      </c>
      <c r="Y12" s="560">
        <v>1697493</v>
      </c>
      <c r="Z12" s="560">
        <v>47009292</v>
      </c>
      <c r="AA12" s="560">
        <v>30634893.153999999</v>
      </c>
      <c r="AB12" s="560">
        <v>10312025.753</v>
      </c>
      <c r="AC12" s="560">
        <v>360245</v>
      </c>
      <c r="AD12" s="560">
        <v>2069218</v>
      </c>
      <c r="AE12" s="560">
        <v>23434740.164999999</v>
      </c>
      <c r="AF12" s="560">
        <v>16595590.578</v>
      </c>
    </row>
    <row r="13" spans="1:32" ht="21" customHeight="1">
      <c r="A13" s="778"/>
      <c r="B13" s="205" t="s">
        <v>437</v>
      </c>
      <c r="C13" s="560">
        <v>106432147</v>
      </c>
      <c r="D13" s="560">
        <v>997858957.03400004</v>
      </c>
      <c r="E13" s="560">
        <v>58278763</v>
      </c>
      <c r="F13" s="560">
        <v>94432317</v>
      </c>
      <c r="G13" s="560">
        <v>92081481.078999996</v>
      </c>
      <c r="H13" s="560">
        <v>772861210.07099998</v>
      </c>
      <c r="I13" s="560">
        <v>945537</v>
      </c>
      <c r="J13" s="560">
        <v>6018044</v>
      </c>
      <c r="K13" s="560">
        <v>41200433.695</v>
      </c>
      <c r="L13" s="560">
        <v>365103088.43199998</v>
      </c>
      <c r="M13" s="560">
        <v>57333226</v>
      </c>
      <c r="N13" s="560">
        <v>88414273</v>
      </c>
      <c r="O13" s="560">
        <v>50881047.384000003</v>
      </c>
      <c r="P13" s="560">
        <v>407758121.639</v>
      </c>
      <c r="Q13" s="560">
        <v>7993644</v>
      </c>
      <c r="R13" s="560">
        <v>10106125</v>
      </c>
      <c r="S13" s="560">
        <v>7358903.2920000004</v>
      </c>
      <c r="T13" s="560">
        <v>58960448.713</v>
      </c>
      <c r="U13" s="560">
        <v>40050478</v>
      </c>
      <c r="V13" s="560">
        <v>56661283</v>
      </c>
      <c r="W13" s="560">
        <v>19541111.285999998</v>
      </c>
      <c r="X13" s="560">
        <v>156828645.454</v>
      </c>
      <c r="Y13" s="560">
        <v>708928</v>
      </c>
      <c r="Z13" s="560">
        <v>10479188</v>
      </c>
      <c r="AA13" s="560">
        <v>6763599.5710000005</v>
      </c>
      <c r="AB13" s="560">
        <v>2160912.4709999999</v>
      </c>
      <c r="AC13" s="560">
        <v>109262</v>
      </c>
      <c r="AD13" s="560">
        <v>655124</v>
      </c>
      <c r="AE13" s="560">
        <v>8799909.6549999993</v>
      </c>
      <c r="AF13" s="560">
        <v>7047740.3250000002</v>
      </c>
    </row>
    <row r="14" spans="1:32" ht="21" customHeight="1">
      <c r="A14" s="778"/>
      <c r="B14" s="716" t="s">
        <v>438</v>
      </c>
      <c r="C14" s="560">
        <v>36731393</v>
      </c>
      <c r="D14" s="560">
        <v>574719201.903</v>
      </c>
      <c r="E14" s="560">
        <v>19733445</v>
      </c>
      <c r="F14" s="560">
        <v>31348192</v>
      </c>
      <c r="G14" s="560">
        <v>52603611.017999999</v>
      </c>
      <c r="H14" s="560">
        <v>428554081.31199998</v>
      </c>
      <c r="I14" s="560">
        <v>383596</v>
      </c>
      <c r="J14" s="560">
        <v>3735451</v>
      </c>
      <c r="K14" s="560">
        <v>24315486.482000001</v>
      </c>
      <c r="L14" s="560">
        <v>217013115.42199999</v>
      </c>
      <c r="M14" s="560">
        <v>19349849</v>
      </c>
      <c r="N14" s="560">
        <v>27612741</v>
      </c>
      <c r="O14" s="560">
        <v>28288124.535999998</v>
      </c>
      <c r="P14" s="560">
        <v>211540965.88999999</v>
      </c>
      <c r="Q14" s="560">
        <v>4576123</v>
      </c>
      <c r="R14" s="560">
        <v>8195114</v>
      </c>
      <c r="S14" s="560">
        <v>5798704.4189999998</v>
      </c>
      <c r="T14" s="560">
        <v>40777821.579999998</v>
      </c>
      <c r="U14" s="560">
        <v>12410768</v>
      </c>
      <c r="V14" s="560">
        <v>14320437</v>
      </c>
      <c r="W14" s="560">
        <v>14251897.312000001</v>
      </c>
      <c r="X14" s="560">
        <v>102714275.815</v>
      </c>
      <c r="Y14" s="560">
        <v>364004</v>
      </c>
      <c r="Z14" s="560">
        <v>8685505</v>
      </c>
      <c r="AA14" s="560">
        <v>5892214.5460000001</v>
      </c>
      <c r="AB14" s="560">
        <v>1897416.9580000001</v>
      </c>
      <c r="AC14" s="560">
        <v>11057</v>
      </c>
      <c r="AD14" s="560">
        <v>89313</v>
      </c>
      <c r="AE14" s="560">
        <v>1060631.02</v>
      </c>
      <c r="AF14" s="560">
        <v>775606.23800000001</v>
      </c>
    </row>
    <row r="15" spans="1:32" ht="19.2">
      <c r="A15" s="778"/>
      <c r="B15" s="716" t="s">
        <v>439</v>
      </c>
      <c r="C15" s="560">
        <v>18429641</v>
      </c>
      <c r="D15" s="560">
        <v>295586069.75800002</v>
      </c>
      <c r="E15" s="560">
        <v>9822147</v>
      </c>
      <c r="F15" s="560">
        <v>17206910</v>
      </c>
      <c r="G15" s="560">
        <v>26957570.41</v>
      </c>
      <c r="H15" s="560">
        <v>220689690.59200001</v>
      </c>
      <c r="I15" s="560">
        <v>199096</v>
      </c>
      <c r="J15" s="560">
        <v>2690102</v>
      </c>
      <c r="K15" s="560">
        <v>12454519.074999999</v>
      </c>
      <c r="L15" s="560">
        <v>111069320.09</v>
      </c>
      <c r="M15" s="560">
        <v>9623051</v>
      </c>
      <c r="N15" s="560">
        <v>14516808</v>
      </c>
      <c r="O15" s="560">
        <v>14503051.335000001</v>
      </c>
      <c r="P15" s="560">
        <v>109620370.502</v>
      </c>
      <c r="Q15" s="560">
        <v>2262525</v>
      </c>
      <c r="R15" s="560">
        <v>4025025</v>
      </c>
      <c r="S15" s="560">
        <v>2799783.3489999999</v>
      </c>
      <c r="T15" s="560">
        <v>19673129.436999999</v>
      </c>
      <c r="U15" s="560">
        <v>6326763</v>
      </c>
      <c r="V15" s="560">
        <v>7463601</v>
      </c>
      <c r="W15" s="560">
        <v>7262390.9979999997</v>
      </c>
      <c r="X15" s="560">
        <v>52514456.557999998</v>
      </c>
      <c r="Y15" s="560">
        <v>191149</v>
      </c>
      <c r="Z15" s="560">
        <v>6837657</v>
      </c>
      <c r="AA15" s="560">
        <v>4610512.2259999998</v>
      </c>
      <c r="AB15" s="560">
        <v>1563963.6140000001</v>
      </c>
      <c r="AC15" s="560">
        <v>18206</v>
      </c>
      <c r="AD15" s="560">
        <v>138570</v>
      </c>
      <c r="AE15" s="560">
        <v>1583263.89</v>
      </c>
      <c r="AF15" s="560">
        <v>1144829.557</v>
      </c>
    </row>
    <row r="16" spans="1:32" ht="19.5" customHeight="1">
      <c r="A16" s="778"/>
      <c r="B16" s="205" t="s">
        <v>252</v>
      </c>
      <c r="C16" s="560">
        <v>8316488</v>
      </c>
      <c r="D16" s="560">
        <v>143263997.956</v>
      </c>
      <c r="E16" s="560">
        <v>4492963</v>
      </c>
      <c r="F16" s="560">
        <v>7522604</v>
      </c>
      <c r="G16" s="560">
        <v>13500836.403000001</v>
      </c>
      <c r="H16" s="560">
        <v>107794506.36399999</v>
      </c>
      <c r="I16" s="560">
        <v>100180</v>
      </c>
      <c r="J16" s="560">
        <v>1009953</v>
      </c>
      <c r="K16" s="560">
        <v>6299656.1909999996</v>
      </c>
      <c r="L16" s="560">
        <v>54004114.244999997</v>
      </c>
      <c r="M16" s="560">
        <v>4392783</v>
      </c>
      <c r="N16" s="560">
        <v>6512651</v>
      </c>
      <c r="O16" s="560">
        <v>7201180.2120000003</v>
      </c>
      <c r="P16" s="560">
        <v>53790392.119000003</v>
      </c>
      <c r="Q16" s="560">
        <v>1006164</v>
      </c>
      <c r="R16" s="560">
        <v>1765244</v>
      </c>
      <c r="S16" s="560">
        <v>1215905.0020000001</v>
      </c>
      <c r="T16" s="560">
        <v>8542507.4230000004</v>
      </c>
      <c r="U16" s="560">
        <v>2811939</v>
      </c>
      <c r="V16" s="560">
        <v>3286423</v>
      </c>
      <c r="W16" s="560">
        <v>3628877.5980000002</v>
      </c>
      <c r="X16" s="560">
        <v>26050330.938999999</v>
      </c>
      <c r="Y16" s="560">
        <v>95368</v>
      </c>
      <c r="Z16" s="560">
        <v>2377721</v>
      </c>
      <c r="AA16" s="560">
        <v>1613678.6569999999</v>
      </c>
      <c r="AB16" s="560">
        <v>513438.75699999998</v>
      </c>
      <c r="AC16" s="560">
        <v>5422</v>
      </c>
      <c r="AD16" s="560">
        <v>43999</v>
      </c>
      <c r="AE16" s="560">
        <v>503541.32</v>
      </c>
      <c r="AF16" s="560">
        <v>363214.473</v>
      </c>
    </row>
    <row r="17" spans="1:32" ht="19.5" customHeight="1">
      <c r="A17" s="779"/>
      <c r="B17" s="642" t="s">
        <v>422</v>
      </c>
      <c r="C17" s="560">
        <v>27407020</v>
      </c>
      <c r="D17" s="560">
        <v>535701883.046</v>
      </c>
      <c r="E17" s="560">
        <v>14923846</v>
      </c>
      <c r="F17" s="560">
        <v>26771810</v>
      </c>
      <c r="G17" s="560">
        <v>45543753.892999999</v>
      </c>
      <c r="H17" s="560">
        <v>404342426.17699999</v>
      </c>
      <c r="I17" s="560">
        <v>357023</v>
      </c>
      <c r="J17" s="560">
        <v>4372160</v>
      </c>
      <c r="K17" s="560">
        <v>22478041.528000001</v>
      </c>
      <c r="L17" s="560">
        <v>208634440.71599999</v>
      </c>
      <c r="M17" s="560">
        <v>14566823</v>
      </c>
      <c r="N17" s="560">
        <v>22399650</v>
      </c>
      <c r="O17" s="560">
        <v>23065712.364999998</v>
      </c>
      <c r="P17" s="560">
        <v>195707985.461</v>
      </c>
      <c r="Q17" s="560">
        <v>2954076</v>
      </c>
      <c r="R17" s="560">
        <v>5419624</v>
      </c>
      <c r="S17" s="560">
        <v>3894660.5389999999</v>
      </c>
      <c r="T17" s="560">
        <v>31351172.136</v>
      </c>
      <c r="U17" s="560">
        <v>9507158</v>
      </c>
      <c r="V17" s="560">
        <v>11246392</v>
      </c>
      <c r="W17" s="560">
        <v>11643655.128</v>
      </c>
      <c r="X17" s="560">
        <v>95760514.524000004</v>
      </c>
      <c r="Y17" s="560">
        <v>341041</v>
      </c>
      <c r="Z17" s="560">
        <v>10823366</v>
      </c>
      <c r="AA17" s="560">
        <v>7339174.4539999999</v>
      </c>
      <c r="AB17" s="560">
        <v>2416782.25</v>
      </c>
      <c r="AC17" s="560">
        <v>21940</v>
      </c>
      <c r="AD17" s="560">
        <v>180075</v>
      </c>
      <c r="AE17" s="560">
        <v>2104559.7549999999</v>
      </c>
      <c r="AF17" s="560">
        <v>1830987.959</v>
      </c>
    </row>
    <row r="18" spans="1:32" ht="19.5" customHeight="1">
      <c r="A18" s="774" t="s">
        <v>457</v>
      </c>
      <c r="B18" s="204" t="s">
        <v>544</v>
      </c>
      <c r="C18" s="617">
        <v>483243149</v>
      </c>
      <c r="D18" s="617">
        <v>5736797681.5699997</v>
      </c>
      <c r="E18" s="617">
        <v>256482614</v>
      </c>
      <c r="F18" s="617">
        <v>393223996</v>
      </c>
      <c r="G18" s="617">
        <v>501287898.42199999</v>
      </c>
      <c r="H18" s="617">
        <v>4044584756.4310002</v>
      </c>
      <c r="I18" s="617">
        <v>3936463</v>
      </c>
      <c r="J18" s="617">
        <v>37865575</v>
      </c>
      <c r="K18" s="617">
        <v>205921532.18099999</v>
      </c>
      <c r="L18" s="617">
        <v>1819423803.036</v>
      </c>
      <c r="M18" s="617">
        <v>252546151</v>
      </c>
      <c r="N18" s="617">
        <v>355358421</v>
      </c>
      <c r="O18" s="617">
        <v>295366366.241</v>
      </c>
      <c r="P18" s="617">
        <v>2225160953.395</v>
      </c>
      <c r="Q18" s="617">
        <v>67712275</v>
      </c>
      <c r="R18" s="617">
        <v>113906164</v>
      </c>
      <c r="S18" s="617">
        <v>81244488.473000005</v>
      </c>
      <c r="T18" s="617">
        <v>577415123.24600005</v>
      </c>
      <c r="U18" s="617">
        <v>158722050</v>
      </c>
      <c r="V18" s="617">
        <v>190460475</v>
      </c>
      <c r="W18" s="617">
        <v>146245531.28999999</v>
      </c>
      <c r="X18" s="617">
        <v>1078100646.1300001</v>
      </c>
      <c r="Y18" s="617">
        <v>3542932</v>
      </c>
      <c r="Z18" s="617">
        <v>86890593</v>
      </c>
      <c r="AA18" s="617">
        <v>57624620.204999998</v>
      </c>
      <c r="AB18" s="617">
        <v>19125690.089000002</v>
      </c>
      <c r="AC18" s="617">
        <v>326210</v>
      </c>
      <c r="AD18" s="617">
        <v>2035029</v>
      </c>
      <c r="AE18" s="617">
        <v>23808542.164999999</v>
      </c>
      <c r="AF18" s="617">
        <v>17571465.673999999</v>
      </c>
    </row>
    <row r="19" spans="1:32" ht="21" customHeight="1">
      <c r="A19" s="775"/>
      <c r="B19" s="587" t="s">
        <v>435</v>
      </c>
      <c r="C19" s="560">
        <v>238404923</v>
      </c>
      <c r="D19" s="560">
        <v>2718191089.875</v>
      </c>
      <c r="E19" s="560">
        <v>125444839</v>
      </c>
      <c r="F19" s="560">
        <v>182916421</v>
      </c>
      <c r="G19" s="560">
        <v>233915320.94</v>
      </c>
      <c r="H19" s="560">
        <v>1857236503.151</v>
      </c>
      <c r="I19" s="560">
        <v>1712001</v>
      </c>
      <c r="J19" s="560">
        <v>14773026</v>
      </c>
      <c r="K19" s="560">
        <v>88586653.542999998</v>
      </c>
      <c r="L19" s="560">
        <v>779587789.33000004</v>
      </c>
      <c r="M19" s="560">
        <v>123732838</v>
      </c>
      <c r="N19" s="560">
        <v>168143395</v>
      </c>
      <c r="O19" s="560">
        <v>145328667.39700001</v>
      </c>
      <c r="P19" s="560">
        <v>1077648713.8210001</v>
      </c>
      <c r="Q19" s="560">
        <v>36433335</v>
      </c>
      <c r="R19" s="560">
        <v>63602749</v>
      </c>
      <c r="S19" s="560">
        <v>45722939.700000003</v>
      </c>
      <c r="T19" s="560">
        <v>321309282.88099998</v>
      </c>
      <c r="U19" s="560">
        <v>76481582</v>
      </c>
      <c r="V19" s="560">
        <v>88756983</v>
      </c>
      <c r="W19" s="560">
        <v>72900014.726999998</v>
      </c>
      <c r="X19" s="560">
        <v>530162326.54000002</v>
      </c>
      <c r="Y19" s="560">
        <v>1560719</v>
      </c>
      <c r="Z19" s="560">
        <v>33043829</v>
      </c>
      <c r="AA19" s="560">
        <v>21968096.388</v>
      </c>
      <c r="AB19" s="560">
        <v>7160255.3930000002</v>
      </c>
      <c r="AC19" s="560">
        <v>45167</v>
      </c>
      <c r="AD19" s="560">
        <v>279049</v>
      </c>
      <c r="AE19" s="560">
        <v>3236081.58</v>
      </c>
      <c r="AF19" s="560">
        <v>2322721.91</v>
      </c>
    </row>
    <row r="20" spans="1:32" ht="21" customHeight="1">
      <c r="A20" s="775"/>
      <c r="B20" s="716" t="s">
        <v>436</v>
      </c>
      <c r="C20" s="560">
        <v>129800274</v>
      </c>
      <c r="D20" s="560">
        <v>1399054952.605</v>
      </c>
      <c r="E20" s="560">
        <v>68405341</v>
      </c>
      <c r="F20" s="560">
        <v>105658821</v>
      </c>
      <c r="G20" s="560">
        <v>121160832.14</v>
      </c>
      <c r="H20" s="560">
        <v>958027988.99600005</v>
      </c>
      <c r="I20" s="560">
        <v>992531</v>
      </c>
      <c r="J20" s="560">
        <v>11253667</v>
      </c>
      <c r="K20" s="560">
        <v>48498576.494999997</v>
      </c>
      <c r="L20" s="560">
        <v>420706741.62699997</v>
      </c>
      <c r="M20" s="560">
        <v>67412810</v>
      </c>
      <c r="N20" s="560">
        <v>94405154</v>
      </c>
      <c r="O20" s="560">
        <v>72662255.644999996</v>
      </c>
      <c r="P20" s="560">
        <v>537321247.36899996</v>
      </c>
      <c r="Q20" s="560">
        <v>19958016</v>
      </c>
      <c r="R20" s="560">
        <v>31558837</v>
      </c>
      <c r="S20" s="560">
        <v>22178086.901999999</v>
      </c>
      <c r="T20" s="560">
        <v>155938617.164</v>
      </c>
      <c r="U20" s="560">
        <v>41243485</v>
      </c>
      <c r="V20" s="560">
        <v>49045872</v>
      </c>
      <c r="W20" s="560">
        <v>37085260.520999998</v>
      </c>
      <c r="X20" s="560">
        <v>269848998.05699998</v>
      </c>
      <c r="Y20" s="560">
        <v>898814</v>
      </c>
      <c r="Z20" s="560">
        <v>27017584</v>
      </c>
      <c r="AA20" s="560">
        <v>17634270.456</v>
      </c>
      <c r="AB20" s="560">
        <v>6060871.3629999999</v>
      </c>
      <c r="AC20" s="560">
        <v>193432</v>
      </c>
      <c r="AD20" s="560">
        <v>1144032</v>
      </c>
      <c r="AE20" s="560">
        <v>12928798.484999999</v>
      </c>
      <c r="AF20" s="560">
        <v>9178477.0250000004</v>
      </c>
    </row>
    <row r="21" spans="1:32" ht="21" customHeight="1">
      <c r="A21" s="775"/>
      <c r="B21" s="205" t="s">
        <v>437</v>
      </c>
      <c r="C21" s="560">
        <v>48412449</v>
      </c>
      <c r="D21" s="560">
        <v>464451555.47500002</v>
      </c>
      <c r="E21" s="560">
        <v>26626006</v>
      </c>
      <c r="F21" s="560">
        <v>43459049</v>
      </c>
      <c r="G21" s="560">
        <v>43008005.237999998</v>
      </c>
      <c r="H21" s="560">
        <v>361457248.5</v>
      </c>
      <c r="I21" s="560">
        <v>448651</v>
      </c>
      <c r="J21" s="560">
        <v>2888872</v>
      </c>
      <c r="K21" s="560">
        <v>19572445.388</v>
      </c>
      <c r="L21" s="560">
        <v>173624234.023</v>
      </c>
      <c r="M21" s="560">
        <v>26177355</v>
      </c>
      <c r="N21" s="560">
        <v>40570177</v>
      </c>
      <c r="O21" s="560">
        <v>23435559.850000001</v>
      </c>
      <c r="P21" s="560">
        <v>187833014.477</v>
      </c>
      <c r="Q21" s="560">
        <v>3585677</v>
      </c>
      <c r="R21" s="560">
        <v>4693698</v>
      </c>
      <c r="S21" s="560">
        <v>3373586.0010000002</v>
      </c>
      <c r="T21" s="560">
        <v>27036652.144000001</v>
      </c>
      <c r="U21" s="560">
        <v>18153221</v>
      </c>
      <c r="V21" s="560">
        <v>25887633</v>
      </c>
      <c r="W21" s="560">
        <v>8935448.4890000001</v>
      </c>
      <c r="X21" s="560">
        <v>71780520.783999994</v>
      </c>
      <c r="Y21" s="560">
        <v>337082</v>
      </c>
      <c r="Z21" s="560">
        <v>5033944</v>
      </c>
      <c r="AA21" s="560">
        <v>3249546.0129999998</v>
      </c>
      <c r="AB21" s="560">
        <v>1039429.153</v>
      </c>
      <c r="AC21" s="560">
        <v>47545</v>
      </c>
      <c r="AD21" s="560">
        <v>290906</v>
      </c>
      <c r="AE21" s="560">
        <v>3914798.415</v>
      </c>
      <c r="AF21" s="560">
        <v>3137704.8939999999</v>
      </c>
    </row>
    <row r="22" spans="1:32" ht="21" customHeight="1">
      <c r="A22" s="775"/>
      <c r="B22" s="716" t="s">
        <v>438</v>
      </c>
      <c r="C22" s="560">
        <v>27127624</v>
      </c>
      <c r="D22" s="560">
        <v>428177220.75599998</v>
      </c>
      <c r="E22" s="560">
        <v>14611457</v>
      </c>
      <c r="F22" s="560">
        <v>23263304</v>
      </c>
      <c r="G22" s="560">
        <v>39130028.277999997</v>
      </c>
      <c r="H22" s="560">
        <v>319807911.01999998</v>
      </c>
      <c r="I22" s="560">
        <v>288138</v>
      </c>
      <c r="J22" s="560">
        <v>2836196</v>
      </c>
      <c r="K22" s="560">
        <v>18224575.068999998</v>
      </c>
      <c r="L22" s="560">
        <v>163402034.23500001</v>
      </c>
      <c r="M22" s="560">
        <v>14323319</v>
      </c>
      <c r="N22" s="560">
        <v>20427108</v>
      </c>
      <c r="O22" s="560">
        <v>20905453.208999999</v>
      </c>
      <c r="P22" s="560">
        <v>156405876.785</v>
      </c>
      <c r="Q22" s="560">
        <v>3306601</v>
      </c>
      <c r="R22" s="560">
        <v>5978248</v>
      </c>
      <c r="S22" s="560">
        <v>4243973.6660000002</v>
      </c>
      <c r="T22" s="560">
        <v>29850251.098000001</v>
      </c>
      <c r="U22" s="560">
        <v>9201796</v>
      </c>
      <c r="V22" s="560">
        <v>10639845</v>
      </c>
      <c r="W22" s="560">
        <v>10608760.630999999</v>
      </c>
      <c r="X22" s="560">
        <v>76544973.277999997</v>
      </c>
      <c r="Y22" s="560">
        <v>273176</v>
      </c>
      <c r="Z22" s="560">
        <v>6598596</v>
      </c>
      <c r="AA22" s="560">
        <v>4479076.1629999997</v>
      </c>
      <c r="AB22" s="560">
        <v>1443094.9110000001</v>
      </c>
      <c r="AC22" s="560">
        <v>7770</v>
      </c>
      <c r="AD22" s="560">
        <v>62416</v>
      </c>
      <c r="AE22" s="560">
        <v>728929.52</v>
      </c>
      <c r="AF22" s="560">
        <v>530990.44900000002</v>
      </c>
    </row>
    <row r="23" spans="1:32" ht="21" customHeight="1">
      <c r="A23" s="775"/>
      <c r="B23" s="716" t="s">
        <v>439</v>
      </c>
      <c r="C23" s="560">
        <v>12813726</v>
      </c>
      <c r="D23" s="560">
        <v>213135687.30399999</v>
      </c>
      <c r="E23" s="560">
        <v>6853805</v>
      </c>
      <c r="F23" s="560">
        <v>12167897</v>
      </c>
      <c r="G23" s="560">
        <v>19442335.221000001</v>
      </c>
      <c r="H23" s="560">
        <v>160202941.73100001</v>
      </c>
      <c r="I23" s="560">
        <v>147029</v>
      </c>
      <c r="J23" s="560">
        <v>2021659</v>
      </c>
      <c r="K23" s="560">
        <v>9178610.4330000002</v>
      </c>
      <c r="L23" s="560">
        <v>82318520.430999994</v>
      </c>
      <c r="M23" s="560">
        <v>6706776</v>
      </c>
      <c r="N23" s="560">
        <v>10146238</v>
      </c>
      <c r="O23" s="560">
        <v>10263724.788000001</v>
      </c>
      <c r="P23" s="560">
        <v>77884421.299999997</v>
      </c>
      <c r="Q23" s="560">
        <v>1527992</v>
      </c>
      <c r="R23" s="560">
        <v>2755724</v>
      </c>
      <c r="S23" s="560">
        <v>1928780.439</v>
      </c>
      <c r="T23" s="560">
        <v>13549962.723999999</v>
      </c>
      <c r="U23" s="560">
        <v>4419045</v>
      </c>
      <c r="V23" s="560">
        <v>5226498</v>
      </c>
      <c r="W23" s="560">
        <v>5160991.5010000002</v>
      </c>
      <c r="X23" s="560">
        <v>37394997.277000003</v>
      </c>
      <c r="Y23" s="560">
        <v>141079</v>
      </c>
      <c r="Z23" s="560">
        <v>5150872</v>
      </c>
      <c r="AA23" s="560">
        <v>3477599.9720000001</v>
      </c>
      <c r="AB23" s="560">
        <v>1187861.3459999999</v>
      </c>
      <c r="AC23" s="560">
        <v>12884</v>
      </c>
      <c r="AD23" s="560">
        <v>96813</v>
      </c>
      <c r="AE23" s="560">
        <v>1104751.1399999999</v>
      </c>
      <c r="AF23" s="560">
        <v>799924.22600000002</v>
      </c>
    </row>
    <row r="24" spans="1:32" ht="19.5" customHeight="1">
      <c r="A24" s="775"/>
      <c r="B24" s="205" t="s">
        <v>252</v>
      </c>
      <c r="C24" s="560">
        <v>5716456</v>
      </c>
      <c r="D24" s="560">
        <v>100799456.94</v>
      </c>
      <c r="E24" s="560">
        <v>3095708</v>
      </c>
      <c r="F24" s="560">
        <v>5223650</v>
      </c>
      <c r="G24" s="560">
        <v>9488226.6140000001</v>
      </c>
      <c r="H24" s="560">
        <v>75853403.487000003</v>
      </c>
      <c r="I24" s="560">
        <v>70890</v>
      </c>
      <c r="J24" s="560">
        <v>716790</v>
      </c>
      <c r="K24" s="560">
        <v>4441041.9570000004</v>
      </c>
      <c r="L24" s="560">
        <v>38092318.318999998</v>
      </c>
      <c r="M24" s="560">
        <v>3024818</v>
      </c>
      <c r="N24" s="560">
        <v>4506860</v>
      </c>
      <c r="O24" s="560">
        <v>5047184.6569999997</v>
      </c>
      <c r="P24" s="560">
        <v>37761085.167999998</v>
      </c>
      <c r="Q24" s="560">
        <v>673025</v>
      </c>
      <c r="R24" s="560">
        <v>1198379</v>
      </c>
      <c r="S24" s="560">
        <v>826604.90599999996</v>
      </c>
      <c r="T24" s="560">
        <v>5806558.4649999999</v>
      </c>
      <c r="U24" s="560">
        <v>1944103</v>
      </c>
      <c r="V24" s="560">
        <v>2285080</v>
      </c>
      <c r="W24" s="560">
        <v>2578342.6159999999</v>
      </c>
      <c r="X24" s="560">
        <v>18526386.296</v>
      </c>
      <c r="Y24" s="560">
        <v>67386</v>
      </c>
      <c r="Z24" s="560">
        <v>1689760</v>
      </c>
      <c r="AA24" s="560">
        <v>1147655.1399999999</v>
      </c>
      <c r="AB24" s="560">
        <v>364497.93</v>
      </c>
      <c r="AC24" s="560">
        <v>3620</v>
      </c>
      <c r="AD24" s="560">
        <v>29765</v>
      </c>
      <c r="AE24" s="560">
        <v>343994.18</v>
      </c>
      <c r="AF24" s="560">
        <v>248610.76199999999</v>
      </c>
    </row>
    <row r="25" spans="1:32" ht="19.5" customHeight="1">
      <c r="A25" s="776"/>
      <c r="B25" s="642" t="s">
        <v>422</v>
      </c>
      <c r="C25" s="561">
        <v>20967697</v>
      </c>
      <c r="D25" s="561">
        <v>412987718.61500001</v>
      </c>
      <c r="E25" s="561">
        <v>11445458</v>
      </c>
      <c r="F25" s="561">
        <v>20534854</v>
      </c>
      <c r="G25" s="561">
        <v>35143149.990999997</v>
      </c>
      <c r="H25" s="561">
        <v>311998759.546</v>
      </c>
      <c r="I25" s="561">
        <v>277223</v>
      </c>
      <c r="J25" s="561">
        <v>3375365</v>
      </c>
      <c r="K25" s="561">
        <v>17419629.296</v>
      </c>
      <c r="L25" s="561">
        <v>161692165.07100001</v>
      </c>
      <c r="M25" s="561">
        <v>11168235</v>
      </c>
      <c r="N25" s="561">
        <v>17159489</v>
      </c>
      <c r="O25" s="561">
        <v>17723520.695</v>
      </c>
      <c r="P25" s="561">
        <v>150306594.47499999</v>
      </c>
      <c r="Q25" s="561">
        <v>2227629</v>
      </c>
      <c r="R25" s="561">
        <v>4118529</v>
      </c>
      <c r="S25" s="561">
        <v>2970516.8590000002</v>
      </c>
      <c r="T25" s="561">
        <v>23923798.77</v>
      </c>
      <c r="U25" s="561">
        <v>7278818</v>
      </c>
      <c r="V25" s="561">
        <v>8618564</v>
      </c>
      <c r="W25" s="561">
        <v>8976712.8049999997</v>
      </c>
      <c r="X25" s="561">
        <v>73842443.898000002</v>
      </c>
      <c r="Y25" s="561">
        <v>264676</v>
      </c>
      <c r="Z25" s="561">
        <v>8356008</v>
      </c>
      <c r="AA25" s="561">
        <v>5668376.0729999999</v>
      </c>
      <c r="AB25" s="561">
        <v>1869679.993</v>
      </c>
      <c r="AC25" s="561">
        <v>15792</v>
      </c>
      <c r="AD25" s="561">
        <v>132048</v>
      </c>
      <c r="AE25" s="561">
        <v>1551188.845</v>
      </c>
      <c r="AF25" s="561">
        <v>1353036.4080000001</v>
      </c>
    </row>
    <row r="26" spans="1:32" ht="19.5" customHeight="1">
      <c r="A26" s="774" t="s">
        <v>545</v>
      </c>
      <c r="B26" s="204" t="s">
        <v>544</v>
      </c>
      <c r="C26" s="560">
        <v>1343476</v>
      </c>
      <c r="D26" s="560">
        <v>18951266.416000001</v>
      </c>
      <c r="E26" s="560">
        <v>717097</v>
      </c>
      <c r="F26" s="560">
        <v>1162441</v>
      </c>
      <c r="G26" s="560">
        <v>1672759.0360000001</v>
      </c>
      <c r="H26" s="560">
        <v>13773210.210000001</v>
      </c>
      <c r="I26" s="560">
        <v>15801</v>
      </c>
      <c r="J26" s="560">
        <v>165183</v>
      </c>
      <c r="K26" s="560">
        <v>811680.66599999997</v>
      </c>
      <c r="L26" s="560">
        <v>7231250.3899999997</v>
      </c>
      <c r="M26" s="560">
        <v>701296</v>
      </c>
      <c r="N26" s="560">
        <v>997258</v>
      </c>
      <c r="O26" s="560">
        <v>861078.37</v>
      </c>
      <c r="P26" s="560">
        <v>6541959.8200000003</v>
      </c>
      <c r="Q26" s="560">
        <v>174119</v>
      </c>
      <c r="R26" s="560">
        <v>308147</v>
      </c>
      <c r="S26" s="560">
        <v>228463.41099999999</v>
      </c>
      <c r="T26" s="560">
        <v>1626010.675</v>
      </c>
      <c r="U26" s="560">
        <v>451185</v>
      </c>
      <c r="V26" s="560">
        <v>541426</v>
      </c>
      <c r="W26" s="560">
        <v>460871.52899999998</v>
      </c>
      <c r="X26" s="560">
        <v>3393311.003</v>
      </c>
      <c r="Y26" s="560">
        <v>14152</v>
      </c>
      <c r="Z26" s="560">
        <v>387710</v>
      </c>
      <c r="AA26" s="560">
        <v>258733.155</v>
      </c>
      <c r="AB26" s="560">
        <v>107737.55899999999</v>
      </c>
      <c r="AC26" s="560">
        <v>1075</v>
      </c>
      <c r="AD26" s="560">
        <v>6267</v>
      </c>
      <c r="AE26" s="560">
        <v>69895.42</v>
      </c>
      <c r="AF26" s="560">
        <v>50996.968999999997</v>
      </c>
    </row>
    <row r="27" spans="1:32" ht="21" customHeight="1">
      <c r="A27" s="775"/>
      <c r="B27" s="587" t="s">
        <v>435</v>
      </c>
      <c r="C27" s="560">
        <v>399236</v>
      </c>
      <c r="D27" s="560">
        <v>6150453.6359999999</v>
      </c>
      <c r="E27" s="560">
        <v>209933</v>
      </c>
      <c r="F27" s="560">
        <v>321311</v>
      </c>
      <c r="G27" s="560">
        <v>525216.78700000001</v>
      </c>
      <c r="H27" s="560">
        <v>4367293.34</v>
      </c>
      <c r="I27" s="560">
        <v>4979</v>
      </c>
      <c r="J27" s="560">
        <v>49068</v>
      </c>
      <c r="K27" s="560">
        <v>259761.639</v>
      </c>
      <c r="L27" s="560">
        <v>2358189.497</v>
      </c>
      <c r="M27" s="560">
        <v>204954</v>
      </c>
      <c r="N27" s="560">
        <v>272243</v>
      </c>
      <c r="O27" s="560">
        <v>265455.14799999999</v>
      </c>
      <c r="P27" s="560">
        <v>2009103.8430000001</v>
      </c>
      <c r="Q27" s="560">
        <v>60040</v>
      </c>
      <c r="R27" s="560">
        <v>114014</v>
      </c>
      <c r="S27" s="560">
        <v>91026.051000000007</v>
      </c>
      <c r="T27" s="560">
        <v>640604.304</v>
      </c>
      <c r="U27" s="560">
        <v>129183</v>
      </c>
      <c r="V27" s="560">
        <v>145851</v>
      </c>
      <c r="W27" s="560">
        <v>150876.24400000001</v>
      </c>
      <c r="X27" s="560">
        <v>1099507.6359999999</v>
      </c>
      <c r="Y27" s="560">
        <v>4510</v>
      </c>
      <c r="Z27" s="560">
        <v>111771</v>
      </c>
      <c r="AA27" s="560">
        <v>74919.191000000006</v>
      </c>
      <c r="AB27" s="560">
        <v>39855.258999999998</v>
      </c>
      <c r="AC27" s="560">
        <v>80</v>
      </c>
      <c r="AD27" s="560">
        <v>331</v>
      </c>
      <c r="AE27" s="560">
        <v>4220.6899999999996</v>
      </c>
      <c r="AF27" s="560">
        <v>3193.0970000000002</v>
      </c>
    </row>
    <row r="28" spans="1:32" ht="21" customHeight="1">
      <c r="A28" s="775"/>
      <c r="B28" s="716" t="s">
        <v>436</v>
      </c>
      <c r="C28" s="560">
        <v>529000</v>
      </c>
      <c r="D28" s="560">
        <v>6081721.2039999999</v>
      </c>
      <c r="E28" s="560">
        <v>279965</v>
      </c>
      <c r="F28" s="560">
        <v>444679</v>
      </c>
      <c r="G28" s="560">
        <v>538319.24100000004</v>
      </c>
      <c r="H28" s="560">
        <v>4239706.8760000002</v>
      </c>
      <c r="I28" s="560">
        <v>4921</v>
      </c>
      <c r="J28" s="560">
        <v>55797</v>
      </c>
      <c r="K28" s="560">
        <v>236633.481</v>
      </c>
      <c r="L28" s="560">
        <v>2027780.8870000001</v>
      </c>
      <c r="M28" s="560">
        <v>275044</v>
      </c>
      <c r="N28" s="560">
        <v>388882</v>
      </c>
      <c r="O28" s="560">
        <v>301685.76000000001</v>
      </c>
      <c r="P28" s="560">
        <v>2211925.9890000001</v>
      </c>
      <c r="Q28" s="560">
        <v>77277</v>
      </c>
      <c r="R28" s="560">
        <v>129283</v>
      </c>
      <c r="S28" s="560">
        <v>89006.39</v>
      </c>
      <c r="T28" s="560">
        <v>624854.26500000001</v>
      </c>
      <c r="U28" s="560">
        <v>171033</v>
      </c>
      <c r="V28" s="560">
        <v>203398</v>
      </c>
      <c r="W28" s="560">
        <v>160403.087</v>
      </c>
      <c r="X28" s="560">
        <v>1156071.8330000001</v>
      </c>
      <c r="Y28" s="560">
        <v>4450</v>
      </c>
      <c r="Z28" s="560">
        <v>135124</v>
      </c>
      <c r="AA28" s="560">
        <v>88620.623000000007</v>
      </c>
      <c r="AB28" s="560">
        <v>29299.433000000001</v>
      </c>
      <c r="AC28" s="560">
        <v>725</v>
      </c>
      <c r="AD28" s="560">
        <v>4206</v>
      </c>
      <c r="AE28" s="560">
        <v>45534.400000000001</v>
      </c>
      <c r="AF28" s="560">
        <v>31788.796999999999</v>
      </c>
    </row>
    <row r="29" spans="1:32" ht="21" customHeight="1">
      <c r="A29" s="775"/>
      <c r="B29" s="205" t="s">
        <v>437</v>
      </c>
      <c r="C29" s="560">
        <v>163739</v>
      </c>
      <c r="D29" s="560">
        <v>1549410.8559999999</v>
      </c>
      <c r="E29" s="560">
        <v>89047</v>
      </c>
      <c r="F29" s="560">
        <v>144750</v>
      </c>
      <c r="G29" s="560">
        <v>142726.68299999999</v>
      </c>
      <c r="H29" s="560">
        <v>1195413.2120000001</v>
      </c>
      <c r="I29" s="560">
        <v>1685</v>
      </c>
      <c r="J29" s="560">
        <v>10687</v>
      </c>
      <c r="K29" s="560">
        <v>65616.197</v>
      </c>
      <c r="L29" s="560">
        <v>577438.45400000003</v>
      </c>
      <c r="M29" s="560">
        <v>87362</v>
      </c>
      <c r="N29" s="560">
        <v>134063</v>
      </c>
      <c r="O29" s="560">
        <v>77110.486000000004</v>
      </c>
      <c r="P29" s="560">
        <v>617974.75800000003</v>
      </c>
      <c r="Q29" s="560">
        <v>12748</v>
      </c>
      <c r="R29" s="560">
        <v>17494</v>
      </c>
      <c r="S29" s="560">
        <v>11964.66</v>
      </c>
      <c r="T29" s="560">
        <v>95717.28</v>
      </c>
      <c r="U29" s="560">
        <v>61819</v>
      </c>
      <c r="V29" s="560">
        <v>87676</v>
      </c>
      <c r="W29" s="560">
        <v>30542.334999999999</v>
      </c>
      <c r="X29" s="560">
        <v>245343.541</v>
      </c>
      <c r="Y29" s="560">
        <v>1222</v>
      </c>
      <c r="Z29" s="560">
        <v>18451</v>
      </c>
      <c r="AA29" s="560">
        <v>11891.803</v>
      </c>
      <c r="AB29" s="560">
        <v>3842.7429999999999</v>
      </c>
      <c r="AC29" s="560">
        <v>125</v>
      </c>
      <c r="AD29" s="560">
        <v>930</v>
      </c>
      <c r="AE29" s="560">
        <v>11367.6</v>
      </c>
      <c r="AF29" s="560">
        <v>9094.08</v>
      </c>
    </row>
    <row r="30" spans="1:32" ht="21" customHeight="1">
      <c r="A30" s="775"/>
      <c r="B30" s="716" t="s">
        <v>438</v>
      </c>
      <c r="C30" s="560">
        <v>85151</v>
      </c>
      <c r="D30" s="560">
        <v>1993526.112</v>
      </c>
      <c r="E30" s="560">
        <v>46779</v>
      </c>
      <c r="F30" s="560">
        <v>83084</v>
      </c>
      <c r="G30" s="560">
        <v>182397.889</v>
      </c>
      <c r="H30" s="560">
        <v>1555317.821</v>
      </c>
      <c r="I30" s="560">
        <v>1718</v>
      </c>
      <c r="J30" s="560">
        <v>18548</v>
      </c>
      <c r="K30" s="560">
        <v>101692.242</v>
      </c>
      <c r="L30" s="560">
        <v>926460.99899999995</v>
      </c>
      <c r="M30" s="560">
        <v>45061</v>
      </c>
      <c r="N30" s="560">
        <v>64536</v>
      </c>
      <c r="O30" s="560">
        <v>80705.646999999997</v>
      </c>
      <c r="P30" s="560">
        <v>628856.82200000004</v>
      </c>
      <c r="Q30" s="560">
        <v>8630</v>
      </c>
      <c r="R30" s="560">
        <v>18012</v>
      </c>
      <c r="S30" s="560">
        <v>14931.945</v>
      </c>
      <c r="T30" s="560">
        <v>105068.80100000001</v>
      </c>
      <c r="U30" s="560">
        <v>29723</v>
      </c>
      <c r="V30" s="560">
        <v>33916</v>
      </c>
      <c r="W30" s="560">
        <v>43643.985000000001</v>
      </c>
      <c r="X30" s="560">
        <v>318192.11200000002</v>
      </c>
      <c r="Y30" s="560">
        <v>1590</v>
      </c>
      <c r="Z30" s="560">
        <v>43451</v>
      </c>
      <c r="AA30" s="560">
        <v>29465.712</v>
      </c>
      <c r="AB30" s="560">
        <v>14046.26</v>
      </c>
      <c r="AC30" s="560">
        <v>19</v>
      </c>
      <c r="AD30" s="560">
        <v>120</v>
      </c>
      <c r="AE30" s="560">
        <v>1271.03</v>
      </c>
      <c r="AF30" s="560">
        <v>901.11800000000005</v>
      </c>
    </row>
    <row r="31" spans="1:32" ht="21" customHeight="1">
      <c r="A31" s="775"/>
      <c r="B31" s="716" t="s">
        <v>439</v>
      </c>
      <c r="C31" s="560">
        <v>70335</v>
      </c>
      <c r="D31" s="560">
        <v>1122856.162</v>
      </c>
      <c r="E31" s="560">
        <v>38254</v>
      </c>
      <c r="F31" s="560">
        <v>67200</v>
      </c>
      <c r="G31" s="560">
        <v>104342.88099999999</v>
      </c>
      <c r="H31" s="560">
        <v>847718.728</v>
      </c>
      <c r="I31" s="560">
        <v>822</v>
      </c>
      <c r="J31" s="560">
        <v>11417</v>
      </c>
      <c r="K31" s="560">
        <v>49881.947999999997</v>
      </c>
      <c r="L31" s="560">
        <v>441205.12900000002</v>
      </c>
      <c r="M31" s="560">
        <v>37432</v>
      </c>
      <c r="N31" s="560">
        <v>55783</v>
      </c>
      <c r="O31" s="560">
        <v>54460.932999999997</v>
      </c>
      <c r="P31" s="560">
        <v>406513.59899999999</v>
      </c>
      <c r="Q31" s="560">
        <v>6977</v>
      </c>
      <c r="R31" s="560">
        <v>12733</v>
      </c>
      <c r="S31" s="560">
        <v>8873.8809999999994</v>
      </c>
      <c r="T31" s="560">
        <v>62148.267</v>
      </c>
      <c r="U31" s="560">
        <v>25077</v>
      </c>
      <c r="V31" s="560">
        <v>29772</v>
      </c>
      <c r="W31" s="560">
        <v>28669.346000000001</v>
      </c>
      <c r="X31" s="560">
        <v>204796.883</v>
      </c>
      <c r="Y31" s="560">
        <v>800</v>
      </c>
      <c r="Z31" s="560">
        <v>29817</v>
      </c>
      <c r="AA31" s="560">
        <v>20307.922999999999</v>
      </c>
      <c r="AB31" s="560">
        <v>7089.1329999999998</v>
      </c>
      <c r="AC31" s="560">
        <v>27</v>
      </c>
      <c r="AD31" s="560">
        <v>141</v>
      </c>
      <c r="AE31" s="560">
        <v>1575.93</v>
      </c>
      <c r="AF31" s="560">
        <v>1103.1510000000001</v>
      </c>
    </row>
    <row r="32" spans="1:32" ht="19.5" customHeight="1">
      <c r="A32" s="775"/>
      <c r="B32" s="205" t="s">
        <v>252</v>
      </c>
      <c r="C32" s="560">
        <v>31181</v>
      </c>
      <c r="D32" s="560">
        <v>633615.53500000003</v>
      </c>
      <c r="E32" s="560">
        <v>17165</v>
      </c>
      <c r="F32" s="560">
        <v>32497</v>
      </c>
      <c r="G32" s="560">
        <v>59018.510999999999</v>
      </c>
      <c r="H32" s="560">
        <v>487860.99699999997</v>
      </c>
      <c r="I32" s="560">
        <v>582</v>
      </c>
      <c r="J32" s="560">
        <v>6369</v>
      </c>
      <c r="K32" s="560">
        <v>31934.42</v>
      </c>
      <c r="L32" s="560">
        <v>281811.49</v>
      </c>
      <c r="M32" s="560">
        <v>16583</v>
      </c>
      <c r="N32" s="560">
        <v>26128</v>
      </c>
      <c r="O32" s="560">
        <v>27084.091</v>
      </c>
      <c r="P32" s="560">
        <v>206049.50700000001</v>
      </c>
      <c r="Q32" s="560">
        <v>2897</v>
      </c>
      <c r="R32" s="560">
        <v>5831</v>
      </c>
      <c r="S32" s="560">
        <v>4454.1329999999998</v>
      </c>
      <c r="T32" s="560">
        <v>31405.085999999999</v>
      </c>
      <c r="U32" s="560">
        <v>11099</v>
      </c>
      <c r="V32" s="560">
        <v>13075</v>
      </c>
      <c r="W32" s="560">
        <v>15146.446</v>
      </c>
      <c r="X32" s="560">
        <v>108783.61199999999</v>
      </c>
      <c r="Y32" s="560">
        <v>540</v>
      </c>
      <c r="Z32" s="560">
        <v>15730</v>
      </c>
      <c r="AA32" s="560">
        <v>10707.513999999999</v>
      </c>
      <c r="AB32" s="560">
        <v>4679.6540000000005</v>
      </c>
      <c r="AC32" s="560">
        <v>20</v>
      </c>
      <c r="AD32" s="560">
        <v>99</v>
      </c>
      <c r="AE32" s="560">
        <v>1265.98</v>
      </c>
      <c r="AF32" s="560">
        <v>886.18600000000004</v>
      </c>
    </row>
    <row r="33" spans="1:32" ht="19.5" customHeight="1">
      <c r="A33" s="776"/>
      <c r="B33" s="642" t="s">
        <v>422</v>
      </c>
      <c r="C33" s="560">
        <v>64834</v>
      </c>
      <c r="D33" s="560">
        <v>1419682.9110000001</v>
      </c>
      <c r="E33" s="560">
        <v>35954</v>
      </c>
      <c r="F33" s="560">
        <v>68920</v>
      </c>
      <c r="G33" s="560">
        <v>120737.04399999999</v>
      </c>
      <c r="H33" s="560">
        <v>1079899.236</v>
      </c>
      <c r="I33" s="560">
        <v>1094</v>
      </c>
      <c r="J33" s="560">
        <v>13297</v>
      </c>
      <c r="K33" s="560">
        <v>66160.739000000001</v>
      </c>
      <c r="L33" s="560">
        <v>618363.93400000001</v>
      </c>
      <c r="M33" s="560">
        <v>34860</v>
      </c>
      <c r="N33" s="560">
        <v>55623</v>
      </c>
      <c r="O33" s="560">
        <v>54576.305</v>
      </c>
      <c r="P33" s="560">
        <v>461535.30200000003</v>
      </c>
      <c r="Q33" s="560">
        <v>5550</v>
      </c>
      <c r="R33" s="560">
        <v>10780</v>
      </c>
      <c r="S33" s="560">
        <v>8206.3510000000006</v>
      </c>
      <c r="T33" s="560">
        <v>66212.672000000006</v>
      </c>
      <c r="U33" s="560">
        <v>23251</v>
      </c>
      <c r="V33" s="560">
        <v>27738</v>
      </c>
      <c r="W33" s="560">
        <v>31590.085999999999</v>
      </c>
      <c r="X33" s="560">
        <v>260615.386</v>
      </c>
      <c r="Y33" s="560">
        <v>1040</v>
      </c>
      <c r="Z33" s="560">
        <v>33366</v>
      </c>
      <c r="AA33" s="560">
        <v>22820.388999999999</v>
      </c>
      <c r="AB33" s="560">
        <v>8925.0769999999993</v>
      </c>
      <c r="AC33" s="560">
        <v>79</v>
      </c>
      <c r="AD33" s="560">
        <v>440</v>
      </c>
      <c r="AE33" s="560">
        <v>4659.79</v>
      </c>
      <c r="AF33" s="560">
        <v>4030.54</v>
      </c>
    </row>
    <row r="34" spans="1:32" ht="19.5" customHeight="1">
      <c r="A34" s="774" t="s">
        <v>475</v>
      </c>
      <c r="B34" s="204" t="s">
        <v>544</v>
      </c>
      <c r="C34" s="617">
        <v>102605467</v>
      </c>
      <c r="D34" s="617">
        <v>1032956228.605</v>
      </c>
      <c r="E34" s="617">
        <v>54767375</v>
      </c>
      <c r="F34" s="617">
        <v>81170289</v>
      </c>
      <c r="G34" s="617">
        <v>90795539.687999994</v>
      </c>
      <c r="H34" s="617">
        <v>712346053.097</v>
      </c>
      <c r="I34" s="617">
        <v>736412</v>
      </c>
      <c r="J34" s="617">
        <v>6182730</v>
      </c>
      <c r="K34" s="617">
        <v>34291098.012999997</v>
      </c>
      <c r="L34" s="617">
        <v>292761673.94300002</v>
      </c>
      <c r="M34" s="617">
        <v>54030963</v>
      </c>
      <c r="N34" s="617">
        <v>74987559</v>
      </c>
      <c r="O34" s="617">
        <v>56504441.674999997</v>
      </c>
      <c r="P34" s="617">
        <v>419584379.15399998</v>
      </c>
      <c r="Q34" s="617">
        <v>14310373</v>
      </c>
      <c r="R34" s="617">
        <v>22260494</v>
      </c>
      <c r="S34" s="617">
        <v>15735970.376</v>
      </c>
      <c r="T34" s="617">
        <v>111686081.81</v>
      </c>
      <c r="U34" s="617">
        <v>33464977</v>
      </c>
      <c r="V34" s="617">
        <v>40604462</v>
      </c>
      <c r="W34" s="617">
        <v>27701484.090999998</v>
      </c>
      <c r="X34" s="617">
        <v>202700421.88499999</v>
      </c>
      <c r="Y34" s="617">
        <v>637525</v>
      </c>
      <c r="Z34" s="617">
        <v>13498078</v>
      </c>
      <c r="AA34" s="617">
        <v>8843783.7819999997</v>
      </c>
      <c r="AB34" s="617">
        <v>2827481.838</v>
      </c>
      <c r="AC34" s="617">
        <v>62742</v>
      </c>
      <c r="AD34" s="617">
        <v>382814</v>
      </c>
      <c r="AE34" s="617">
        <v>4605147.37</v>
      </c>
      <c r="AF34" s="617">
        <v>3396189.9750000001</v>
      </c>
    </row>
    <row r="35" spans="1:32" ht="21" customHeight="1">
      <c r="A35" s="775"/>
      <c r="B35" s="587" t="s">
        <v>435</v>
      </c>
      <c r="C35" s="560">
        <v>49719574</v>
      </c>
      <c r="D35" s="560">
        <v>523434507.34100002</v>
      </c>
      <c r="E35" s="560">
        <v>26552680</v>
      </c>
      <c r="F35" s="560">
        <v>37943264</v>
      </c>
      <c r="G35" s="560">
        <v>45786734.895000003</v>
      </c>
      <c r="H35" s="560">
        <v>354768055.86199999</v>
      </c>
      <c r="I35" s="560">
        <v>346509</v>
      </c>
      <c r="J35" s="560">
        <v>2767960</v>
      </c>
      <c r="K35" s="560">
        <v>16308219.511</v>
      </c>
      <c r="L35" s="560">
        <v>138193441.90900001</v>
      </c>
      <c r="M35" s="560">
        <v>26206171</v>
      </c>
      <c r="N35" s="560">
        <v>35175304</v>
      </c>
      <c r="O35" s="560">
        <v>29478515.384</v>
      </c>
      <c r="P35" s="560">
        <v>216574613.95300001</v>
      </c>
      <c r="Q35" s="560">
        <v>7357447</v>
      </c>
      <c r="R35" s="560">
        <v>12065496</v>
      </c>
      <c r="S35" s="560">
        <v>8551743.8289999999</v>
      </c>
      <c r="T35" s="560">
        <v>60064752.479999997</v>
      </c>
      <c r="U35" s="560">
        <v>15801392</v>
      </c>
      <c r="V35" s="560">
        <v>18348730</v>
      </c>
      <c r="W35" s="560">
        <v>14787693.901000001</v>
      </c>
      <c r="X35" s="560">
        <v>106866261.337</v>
      </c>
      <c r="Y35" s="560">
        <v>307191</v>
      </c>
      <c r="Z35" s="560">
        <v>6079559</v>
      </c>
      <c r="AA35" s="560">
        <v>4004609.5150000001</v>
      </c>
      <c r="AB35" s="560">
        <v>1258462.169</v>
      </c>
      <c r="AC35" s="560">
        <v>8055</v>
      </c>
      <c r="AD35" s="560">
        <v>55723</v>
      </c>
      <c r="AE35" s="560">
        <v>662977.55000000005</v>
      </c>
      <c r="AF35" s="560">
        <v>476975.49300000002</v>
      </c>
    </row>
    <row r="36" spans="1:32" ht="21" customHeight="1">
      <c r="A36" s="775"/>
      <c r="B36" s="716" t="s">
        <v>436</v>
      </c>
      <c r="C36" s="560">
        <v>34354765</v>
      </c>
      <c r="D36" s="560">
        <v>316265048.72600001</v>
      </c>
      <c r="E36" s="560">
        <v>18086069</v>
      </c>
      <c r="F36" s="560">
        <v>26662123</v>
      </c>
      <c r="G36" s="560">
        <v>27278102.306000002</v>
      </c>
      <c r="H36" s="560">
        <v>209178107.05700001</v>
      </c>
      <c r="I36" s="560">
        <v>215447</v>
      </c>
      <c r="J36" s="560">
        <v>2132352</v>
      </c>
      <c r="K36" s="560">
        <v>9998571.6630000006</v>
      </c>
      <c r="L36" s="560">
        <v>83870373.179000005</v>
      </c>
      <c r="M36" s="560">
        <v>17870622</v>
      </c>
      <c r="N36" s="560">
        <v>24529771</v>
      </c>
      <c r="O36" s="560">
        <v>17279530.642999999</v>
      </c>
      <c r="P36" s="560">
        <v>125307733.87800001</v>
      </c>
      <c r="Q36" s="560">
        <v>5444882</v>
      </c>
      <c r="R36" s="560">
        <v>8174558</v>
      </c>
      <c r="S36" s="560">
        <v>5741599.6459999997</v>
      </c>
      <c r="T36" s="560">
        <v>40346249.464000002</v>
      </c>
      <c r="U36" s="560">
        <v>10786536</v>
      </c>
      <c r="V36" s="560">
        <v>12748715</v>
      </c>
      <c r="W36" s="560">
        <v>8878754.023</v>
      </c>
      <c r="X36" s="560">
        <v>63992637.623999998</v>
      </c>
      <c r="Y36" s="560">
        <v>194227</v>
      </c>
      <c r="Z36" s="560">
        <v>4925529</v>
      </c>
      <c r="AA36" s="560">
        <v>3201066.0150000001</v>
      </c>
      <c r="AB36" s="560">
        <v>1036954.529</v>
      </c>
      <c r="AC36" s="560">
        <v>37278</v>
      </c>
      <c r="AD36" s="560">
        <v>212664</v>
      </c>
      <c r="AE36" s="560">
        <v>2429413.13</v>
      </c>
      <c r="AF36" s="560">
        <v>1711100.0519999999</v>
      </c>
    </row>
    <row r="37" spans="1:32" ht="21" customHeight="1">
      <c r="A37" s="775"/>
      <c r="B37" s="205" t="s">
        <v>437</v>
      </c>
      <c r="C37" s="560">
        <v>15778939</v>
      </c>
      <c r="D37" s="560">
        <v>146614111.34799999</v>
      </c>
      <c r="E37" s="560">
        <v>8653951</v>
      </c>
      <c r="F37" s="560">
        <v>14036470</v>
      </c>
      <c r="G37" s="560">
        <v>13554994.266000001</v>
      </c>
      <c r="H37" s="560">
        <v>113639261.785</v>
      </c>
      <c r="I37" s="560">
        <v>143128</v>
      </c>
      <c r="J37" s="560">
        <v>893836</v>
      </c>
      <c r="K37" s="560">
        <v>6034674.0470000003</v>
      </c>
      <c r="L37" s="560">
        <v>53369940.850000001</v>
      </c>
      <c r="M37" s="560">
        <v>8510823</v>
      </c>
      <c r="N37" s="560">
        <v>13142634</v>
      </c>
      <c r="O37" s="560">
        <v>7520320.2189999996</v>
      </c>
      <c r="P37" s="560">
        <v>60269320.935000002</v>
      </c>
      <c r="Q37" s="560">
        <v>1166216</v>
      </c>
      <c r="R37" s="560">
        <v>1419358</v>
      </c>
      <c r="S37" s="560">
        <v>1025159.193</v>
      </c>
      <c r="T37" s="560">
        <v>8214976.1890000002</v>
      </c>
      <c r="U37" s="560">
        <v>5943604</v>
      </c>
      <c r="V37" s="560">
        <v>8415353</v>
      </c>
      <c r="W37" s="560">
        <v>2916617.9750000001</v>
      </c>
      <c r="X37" s="560">
        <v>23410856.175000001</v>
      </c>
      <c r="Y37" s="560">
        <v>106072</v>
      </c>
      <c r="Z37" s="560">
        <v>1521939</v>
      </c>
      <c r="AA37" s="560">
        <v>983459.87800000003</v>
      </c>
      <c r="AB37" s="560">
        <v>314230.13799999998</v>
      </c>
      <c r="AC37" s="560">
        <v>15168</v>
      </c>
      <c r="AD37" s="560">
        <v>95858</v>
      </c>
      <c r="AE37" s="560">
        <v>1292590</v>
      </c>
      <c r="AF37" s="560">
        <v>1034787.061</v>
      </c>
    </row>
    <row r="38" spans="1:32" ht="21" customHeight="1">
      <c r="A38" s="775"/>
      <c r="B38" s="716" t="s">
        <v>438</v>
      </c>
      <c r="C38" s="560">
        <v>866918</v>
      </c>
      <c r="D38" s="560">
        <v>12883240.748</v>
      </c>
      <c r="E38" s="560">
        <v>460370</v>
      </c>
      <c r="F38" s="560">
        <v>713700</v>
      </c>
      <c r="G38" s="560">
        <v>1191542.19</v>
      </c>
      <c r="H38" s="560">
        <v>9458450.3190000001</v>
      </c>
      <c r="I38" s="560">
        <v>8287</v>
      </c>
      <c r="J38" s="560">
        <v>76488</v>
      </c>
      <c r="K38" s="560">
        <v>515970.71299999999</v>
      </c>
      <c r="L38" s="560">
        <v>4438281.3039999995</v>
      </c>
      <c r="M38" s="560">
        <v>452083</v>
      </c>
      <c r="N38" s="560">
        <v>637212</v>
      </c>
      <c r="O38" s="560">
        <v>675571.47699999996</v>
      </c>
      <c r="P38" s="560">
        <v>5020169.0149999997</v>
      </c>
      <c r="Q38" s="560">
        <v>120356</v>
      </c>
      <c r="R38" s="560">
        <v>207309</v>
      </c>
      <c r="S38" s="560">
        <v>141444.50700000001</v>
      </c>
      <c r="T38" s="560">
        <v>991483.36</v>
      </c>
      <c r="U38" s="560">
        <v>285910</v>
      </c>
      <c r="V38" s="560">
        <v>327790</v>
      </c>
      <c r="W38" s="560">
        <v>332343.04200000002</v>
      </c>
      <c r="X38" s="560">
        <v>2372696.466</v>
      </c>
      <c r="Y38" s="560">
        <v>7876</v>
      </c>
      <c r="Z38" s="560">
        <v>175603</v>
      </c>
      <c r="AA38" s="560">
        <v>118470.019</v>
      </c>
      <c r="AB38" s="560">
        <v>37072.788999999997</v>
      </c>
      <c r="AC38" s="560">
        <v>282</v>
      </c>
      <c r="AD38" s="560">
        <v>2453</v>
      </c>
      <c r="AE38" s="560">
        <v>32119.82</v>
      </c>
      <c r="AF38" s="560">
        <v>23537.813999999998</v>
      </c>
    </row>
    <row r="39" spans="1:32" ht="21" customHeight="1">
      <c r="A39" s="775"/>
      <c r="B39" s="716" t="s">
        <v>439</v>
      </c>
      <c r="C39" s="560">
        <v>738360</v>
      </c>
      <c r="D39" s="560">
        <v>11954626.33</v>
      </c>
      <c r="E39" s="560">
        <v>391905</v>
      </c>
      <c r="F39" s="560">
        <v>688548</v>
      </c>
      <c r="G39" s="560">
        <v>1098710.656</v>
      </c>
      <c r="H39" s="560">
        <v>8903398.5519999992</v>
      </c>
      <c r="I39" s="560">
        <v>8182</v>
      </c>
      <c r="J39" s="560">
        <v>112728</v>
      </c>
      <c r="K39" s="560">
        <v>518342.04499999998</v>
      </c>
      <c r="L39" s="560">
        <v>4533089.8779999996</v>
      </c>
      <c r="M39" s="560">
        <v>383723</v>
      </c>
      <c r="N39" s="560">
        <v>575820</v>
      </c>
      <c r="O39" s="560">
        <v>580368.61100000003</v>
      </c>
      <c r="P39" s="560">
        <v>4370308.6739999996</v>
      </c>
      <c r="Q39" s="560">
        <v>95354</v>
      </c>
      <c r="R39" s="560">
        <v>168061</v>
      </c>
      <c r="S39" s="560">
        <v>116043.02099999999</v>
      </c>
      <c r="T39" s="560">
        <v>815712.36399999994</v>
      </c>
      <c r="U39" s="560">
        <v>250249</v>
      </c>
      <c r="V39" s="560">
        <v>294427</v>
      </c>
      <c r="W39" s="560">
        <v>293180.59299999999</v>
      </c>
      <c r="X39" s="560">
        <v>2109225.679</v>
      </c>
      <c r="Y39" s="560">
        <v>7892</v>
      </c>
      <c r="Z39" s="560">
        <v>291636</v>
      </c>
      <c r="AA39" s="560">
        <v>195928.514</v>
      </c>
      <c r="AB39" s="560">
        <v>66370.733999999997</v>
      </c>
      <c r="AC39" s="560">
        <v>852</v>
      </c>
      <c r="AD39" s="560">
        <v>6868</v>
      </c>
      <c r="AE39" s="560">
        <v>82677.789999999994</v>
      </c>
      <c r="AF39" s="560">
        <v>59919.000999999997</v>
      </c>
    </row>
    <row r="40" spans="1:32" ht="19.5" customHeight="1">
      <c r="A40" s="775"/>
      <c r="B40" s="205" t="s">
        <v>252</v>
      </c>
      <c r="C40" s="560">
        <v>227824</v>
      </c>
      <c r="D40" s="560">
        <v>3716435.3640000001</v>
      </c>
      <c r="E40" s="560">
        <v>122000</v>
      </c>
      <c r="F40" s="560">
        <v>193209</v>
      </c>
      <c r="G40" s="560">
        <v>346300.43400000001</v>
      </c>
      <c r="H40" s="560">
        <v>2733815.0720000002</v>
      </c>
      <c r="I40" s="560">
        <v>2399</v>
      </c>
      <c r="J40" s="560">
        <v>23117</v>
      </c>
      <c r="K40" s="560">
        <v>151413.712</v>
      </c>
      <c r="L40" s="560">
        <v>1286612.9280000001</v>
      </c>
      <c r="M40" s="560">
        <v>119601</v>
      </c>
      <c r="N40" s="560">
        <v>170092</v>
      </c>
      <c r="O40" s="560">
        <v>194886.72200000001</v>
      </c>
      <c r="P40" s="560">
        <v>1447202.1440000001</v>
      </c>
      <c r="Q40" s="560">
        <v>29178</v>
      </c>
      <c r="R40" s="560">
        <v>49687</v>
      </c>
      <c r="S40" s="560">
        <v>34408.387000000002</v>
      </c>
      <c r="T40" s="560">
        <v>243497.791</v>
      </c>
      <c r="U40" s="560">
        <v>76521</v>
      </c>
      <c r="V40" s="560">
        <v>88608</v>
      </c>
      <c r="W40" s="560">
        <v>99871.471000000005</v>
      </c>
      <c r="X40" s="560">
        <v>720276.00899999996</v>
      </c>
      <c r="Y40" s="560">
        <v>2304</v>
      </c>
      <c r="Z40" s="560">
        <v>54977</v>
      </c>
      <c r="AA40" s="560">
        <v>37217.576000000001</v>
      </c>
      <c r="AB40" s="560">
        <v>11549.575999999999</v>
      </c>
      <c r="AC40" s="560">
        <v>125</v>
      </c>
      <c r="AD40" s="560">
        <v>945</v>
      </c>
      <c r="AE40" s="560">
        <v>9887.14</v>
      </c>
      <c r="AF40" s="560">
        <v>7296.9160000000002</v>
      </c>
    </row>
    <row r="41" spans="1:32" ht="19.5" customHeight="1">
      <c r="A41" s="776"/>
      <c r="B41" s="642" t="s">
        <v>422</v>
      </c>
      <c r="C41" s="561">
        <v>919087</v>
      </c>
      <c r="D41" s="561">
        <v>18088258.748</v>
      </c>
      <c r="E41" s="561">
        <v>500400</v>
      </c>
      <c r="F41" s="561">
        <v>932975</v>
      </c>
      <c r="G41" s="561">
        <v>1539154.9410000001</v>
      </c>
      <c r="H41" s="561">
        <v>13664964.449999999</v>
      </c>
      <c r="I41" s="561">
        <v>12460</v>
      </c>
      <c r="J41" s="561">
        <v>176249</v>
      </c>
      <c r="K41" s="561">
        <v>763906.32200000004</v>
      </c>
      <c r="L41" s="561">
        <v>7069933.8949999996</v>
      </c>
      <c r="M41" s="561">
        <v>487940</v>
      </c>
      <c r="N41" s="561">
        <v>756726</v>
      </c>
      <c r="O41" s="561">
        <v>775248.61899999995</v>
      </c>
      <c r="P41" s="561">
        <v>6595030.5549999997</v>
      </c>
      <c r="Q41" s="561">
        <v>96940</v>
      </c>
      <c r="R41" s="561">
        <v>176025</v>
      </c>
      <c r="S41" s="561">
        <v>125571.79300000001</v>
      </c>
      <c r="T41" s="561">
        <v>1009410.162</v>
      </c>
      <c r="U41" s="561">
        <v>320765</v>
      </c>
      <c r="V41" s="561">
        <v>380839</v>
      </c>
      <c r="W41" s="561">
        <v>393023.08600000001</v>
      </c>
      <c r="X41" s="561">
        <v>3228468.5950000002</v>
      </c>
      <c r="Y41" s="561">
        <v>11963</v>
      </c>
      <c r="Z41" s="561">
        <v>448835</v>
      </c>
      <c r="AA41" s="561">
        <v>303032.26500000001</v>
      </c>
      <c r="AB41" s="561">
        <v>102841.90300000001</v>
      </c>
      <c r="AC41" s="561">
        <v>982</v>
      </c>
      <c r="AD41" s="561">
        <v>8303</v>
      </c>
      <c r="AE41" s="561">
        <v>95481.94</v>
      </c>
      <c r="AF41" s="561">
        <v>82573.638000000006</v>
      </c>
    </row>
    <row r="42" spans="1:32" ht="21" customHeight="1">
      <c r="A42" s="774" t="s">
        <v>476</v>
      </c>
      <c r="B42" s="204" t="s">
        <v>544</v>
      </c>
      <c r="C42" s="560">
        <v>339925166</v>
      </c>
      <c r="D42" s="560">
        <v>3536356195.915</v>
      </c>
      <c r="E42" s="560">
        <v>178907934</v>
      </c>
      <c r="F42" s="560">
        <v>264609746</v>
      </c>
      <c r="G42" s="560">
        <v>308361643.98100001</v>
      </c>
      <c r="H42" s="560">
        <v>2429364476.8839998</v>
      </c>
      <c r="I42" s="560">
        <v>2306795</v>
      </c>
      <c r="J42" s="560">
        <v>19669595</v>
      </c>
      <c r="K42" s="560">
        <v>115478574.351</v>
      </c>
      <c r="L42" s="560">
        <v>993670159.55400002</v>
      </c>
      <c r="M42" s="560">
        <v>176601139</v>
      </c>
      <c r="N42" s="560">
        <v>244940151</v>
      </c>
      <c r="O42" s="560">
        <v>192883069.63</v>
      </c>
      <c r="P42" s="560">
        <v>1435694317.3299999</v>
      </c>
      <c r="Q42" s="560">
        <v>49463891</v>
      </c>
      <c r="R42" s="560">
        <v>78882851</v>
      </c>
      <c r="S42" s="560">
        <v>56510340.556000002</v>
      </c>
      <c r="T42" s="560">
        <v>400486964.43199998</v>
      </c>
      <c r="U42" s="560">
        <v>111336042</v>
      </c>
      <c r="V42" s="560">
        <v>133367323</v>
      </c>
      <c r="W42" s="560">
        <v>94008905.383000001</v>
      </c>
      <c r="X42" s="560">
        <v>686247089.38300002</v>
      </c>
      <c r="Y42" s="560">
        <v>2032893</v>
      </c>
      <c r="Z42" s="560">
        <v>43415168</v>
      </c>
      <c r="AA42" s="560">
        <v>28584946.09</v>
      </c>
      <c r="AB42" s="560">
        <v>9221332.6909999996</v>
      </c>
      <c r="AC42" s="560">
        <v>217299</v>
      </c>
      <c r="AD42" s="560">
        <v>1265639</v>
      </c>
      <c r="AE42" s="560">
        <v>14993567.16</v>
      </c>
      <c r="AF42" s="560">
        <v>11036332.525</v>
      </c>
    </row>
    <row r="43" spans="1:32" ht="21" customHeight="1">
      <c r="A43" s="775"/>
      <c r="B43" s="587" t="s">
        <v>435</v>
      </c>
      <c r="C43" s="560">
        <v>163838570</v>
      </c>
      <c r="D43" s="560">
        <v>1760437247.1849999</v>
      </c>
      <c r="E43" s="560">
        <v>85654052</v>
      </c>
      <c r="F43" s="560">
        <v>121699357</v>
      </c>
      <c r="G43" s="560">
        <v>152023875.95300001</v>
      </c>
      <c r="H43" s="560">
        <v>1186515949.2079999</v>
      </c>
      <c r="I43" s="560">
        <v>1061315</v>
      </c>
      <c r="J43" s="560">
        <v>8509082</v>
      </c>
      <c r="K43" s="560">
        <v>54014191.945</v>
      </c>
      <c r="L43" s="560">
        <v>463029336.30299997</v>
      </c>
      <c r="M43" s="560">
        <v>84592737</v>
      </c>
      <c r="N43" s="560">
        <v>113190275</v>
      </c>
      <c r="O43" s="560">
        <v>98009684.008000001</v>
      </c>
      <c r="P43" s="560">
        <v>723486612.90499997</v>
      </c>
      <c r="Q43" s="560">
        <v>25644168</v>
      </c>
      <c r="R43" s="560">
        <v>42938257</v>
      </c>
      <c r="S43" s="560">
        <v>31052610.827</v>
      </c>
      <c r="T43" s="560">
        <v>218026593.18900001</v>
      </c>
      <c r="U43" s="560">
        <v>52512458</v>
      </c>
      <c r="V43" s="560">
        <v>60570676</v>
      </c>
      <c r="W43" s="560">
        <v>48509992.527000003</v>
      </c>
      <c r="X43" s="560">
        <v>350441449.722</v>
      </c>
      <c r="Y43" s="560">
        <v>957099</v>
      </c>
      <c r="Z43" s="560">
        <v>18743661</v>
      </c>
      <c r="AA43" s="560">
        <v>12410385.529999999</v>
      </c>
      <c r="AB43" s="560">
        <v>3959129.5529999998</v>
      </c>
      <c r="AC43" s="560">
        <v>27892</v>
      </c>
      <c r="AD43" s="560">
        <v>178347</v>
      </c>
      <c r="AE43" s="560">
        <v>2087226.49</v>
      </c>
      <c r="AF43" s="560">
        <v>1494125.513</v>
      </c>
    </row>
    <row r="44" spans="1:32" ht="21" customHeight="1">
      <c r="A44" s="775"/>
      <c r="B44" s="716" t="s">
        <v>436</v>
      </c>
      <c r="C44" s="560">
        <v>112754227</v>
      </c>
      <c r="D44" s="560">
        <v>1048316242.237</v>
      </c>
      <c r="E44" s="560">
        <v>58990977</v>
      </c>
      <c r="F44" s="560">
        <v>87238663</v>
      </c>
      <c r="G44" s="560">
        <v>90202186.062000006</v>
      </c>
      <c r="H44" s="560">
        <v>691492977.61600006</v>
      </c>
      <c r="I44" s="560">
        <v>672336</v>
      </c>
      <c r="J44" s="560">
        <v>6516421</v>
      </c>
      <c r="K44" s="560">
        <v>31852139.963</v>
      </c>
      <c r="L44" s="560">
        <v>267489155.28600001</v>
      </c>
      <c r="M44" s="560">
        <v>58318641</v>
      </c>
      <c r="N44" s="560">
        <v>80722242</v>
      </c>
      <c r="O44" s="560">
        <v>58350046.098999999</v>
      </c>
      <c r="P44" s="560">
        <v>424003822.32999998</v>
      </c>
      <c r="Q44" s="560">
        <v>17892961</v>
      </c>
      <c r="R44" s="560">
        <v>27263330</v>
      </c>
      <c r="S44" s="560">
        <v>19224292.870000001</v>
      </c>
      <c r="T44" s="560">
        <v>134958147.127</v>
      </c>
      <c r="U44" s="560">
        <v>35741479</v>
      </c>
      <c r="V44" s="560">
        <v>42175325</v>
      </c>
      <c r="W44" s="560">
        <v>29615864.941</v>
      </c>
      <c r="X44" s="560">
        <v>213005992.36199999</v>
      </c>
      <c r="Y44" s="560">
        <v>600002</v>
      </c>
      <c r="Z44" s="560">
        <v>14931055</v>
      </c>
      <c r="AA44" s="560">
        <v>9710936.0600000005</v>
      </c>
      <c r="AB44" s="560">
        <v>3184900.4279999998</v>
      </c>
      <c r="AC44" s="560">
        <v>128810</v>
      </c>
      <c r="AD44" s="560">
        <v>708316</v>
      </c>
      <c r="AE44" s="560">
        <v>8030994.1500000004</v>
      </c>
      <c r="AF44" s="560">
        <v>5674224.7039999999</v>
      </c>
    </row>
    <row r="45" spans="1:32" ht="21" customHeight="1">
      <c r="A45" s="775"/>
      <c r="B45" s="205" t="s">
        <v>437</v>
      </c>
      <c r="C45" s="560">
        <v>42077020</v>
      </c>
      <c r="D45" s="560">
        <v>385243879.35500002</v>
      </c>
      <c r="E45" s="560">
        <v>22909759</v>
      </c>
      <c r="F45" s="560">
        <v>36792048</v>
      </c>
      <c r="G45" s="560">
        <v>35375754.891999997</v>
      </c>
      <c r="H45" s="560">
        <v>296569286.574</v>
      </c>
      <c r="I45" s="560">
        <v>352073</v>
      </c>
      <c r="J45" s="560">
        <v>2224649</v>
      </c>
      <c r="K45" s="560">
        <v>15527698.062999999</v>
      </c>
      <c r="L45" s="560">
        <v>137531475.10499999</v>
      </c>
      <c r="M45" s="560">
        <v>22557686</v>
      </c>
      <c r="N45" s="560">
        <v>34567399</v>
      </c>
      <c r="O45" s="560">
        <v>19848056.829</v>
      </c>
      <c r="P45" s="560">
        <v>159037811.46900001</v>
      </c>
      <c r="Q45" s="560">
        <v>3229003</v>
      </c>
      <c r="R45" s="560">
        <v>3975575</v>
      </c>
      <c r="S45" s="560">
        <v>2948193.4380000001</v>
      </c>
      <c r="T45" s="560">
        <v>23613103.100000001</v>
      </c>
      <c r="U45" s="560">
        <v>15891834</v>
      </c>
      <c r="V45" s="560">
        <v>22270621</v>
      </c>
      <c r="W45" s="560">
        <v>7658502.4869999997</v>
      </c>
      <c r="X45" s="560">
        <v>61391924.954000004</v>
      </c>
      <c r="Y45" s="560">
        <v>264552</v>
      </c>
      <c r="Z45" s="560">
        <v>3904854</v>
      </c>
      <c r="AA45" s="560">
        <v>2518701.8769999999</v>
      </c>
      <c r="AB45" s="560">
        <v>803410.43700000003</v>
      </c>
      <c r="AC45" s="560">
        <v>46424</v>
      </c>
      <c r="AD45" s="560">
        <v>267430</v>
      </c>
      <c r="AE45" s="560">
        <v>3581153.64</v>
      </c>
      <c r="AF45" s="560">
        <v>2866154.29</v>
      </c>
    </row>
    <row r="46" spans="1:32" ht="21" customHeight="1">
      <c r="A46" s="775"/>
      <c r="B46" s="716" t="s">
        <v>438</v>
      </c>
      <c r="C46" s="560">
        <v>8651700</v>
      </c>
      <c r="D46" s="560">
        <v>131665214.287</v>
      </c>
      <c r="E46" s="560">
        <v>4614839</v>
      </c>
      <c r="F46" s="560">
        <v>7288104</v>
      </c>
      <c r="G46" s="560">
        <v>12099642.661</v>
      </c>
      <c r="H46" s="560">
        <v>97732402.151999995</v>
      </c>
      <c r="I46" s="560">
        <v>85453</v>
      </c>
      <c r="J46" s="560">
        <v>804219</v>
      </c>
      <c r="K46" s="560">
        <v>5473248.4579999996</v>
      </c>
      <c r="L46" s="560">
        <v>48246338.884000003</v>
      </c>
      <c r="M46" s="560">
        <v>4529386</v>
      </c>
      <c r="N46" s="560">
        <v>6483885</v>
      </c>
      <c r="O46" s="560">
        <v>6626394.2029999997</v>
      </c>
      <c r="P46" s="560">
        <v>49486063.267999999</v>
      </c>
      <c r="Q46" s="560">
        <v>1140536</v>
      </c>
      <c r="R46" s="560">
        <v>1991545</v>
      </c>
      <c r="S46" s="560">
        <v>1398354.301</v>
      </c>
      <c r="T46" s="560">
        <v>9831018.3210000005</v>
      </c>
      <c r="U46" s="560">
        <v>2893339</v>
      </c>
      <c r="V46" s="560">
        <v>3318886</v>
      </c>
      <c r="W46" s="560">
        <v>3267149.6540000001</v>
      </c>
      <c r="X46" s="560">
        <v>23478413.958999999</v>
      </c>
      <c r="Y46" s="560">
        <v>81362</v>
      </c>
      <c r="Z46" s="560">
        <v>1867855</v>
      </c>
      <c r="AA46" s="560">
        <v>1265202.652</v>
      </c>
      <c r="AB46" s="560">
        <v>403202.99800000002</v>
      </c>
      <c r="AC46" s="560">
        <v>2986</v>
      </c>
      <c r="AD46" s="560">
        <v>24324</v>
      </c>
      <c r="AE46" s="560">
        <v>298310.65000000002</v>
      </c>
      <c r="AF46" s="560">
        <v>220176.85699999999</v>
      </c>
    </row>
    <row r="47" spans="1:32" ht="21" customHeight="1">
      <c r="A47" s="775"/>
      <c r="B47" s="716" t="s">
        <v>439</v>
      </c>
      <c r="C47" s="560">
        <v>4807220</v>
      </c>
      <c r="D47" s="560">
        <v>69372899.961999997</v>
      </c>
      <c r="E47" s="560">
        <v>2538183</v>
      </c>
      <c r="F47" s="560">
        <v>4283265</v>
      </c>
      <c r="G47" s="560">
        <v>6312181.6519999998</v>
      </c>
      <c r="H47" s="560">
        <v>50735631.581</v>
      </c>
      <c r="I47" s="560">
        <v>43063</v>
      </c>
      <c r="J47" s="560">
        <v>544298</v>
      </c>
      <c r="K47" s="560">
        <v>2707684.6490000002</v>
      </c>
      <c r="L47" s="560">
        <v>23776504.651999999</v>
      </c>
      <c r="M47" s="560">
        <v>2495120</v>
      </c>
      <c r="N47" s="560">
        <v>3738967</v>
      </c>
      <c r="O47" s="560">
        <v>3604497.003</v>
      </c>
      <c r="P47" s="560">
        <v>26959126.929000001</v>
      </c>
      <c r="Q47" s="560">
        <v>632202</v>
      </c>
      <c r="R47" s="560">
        <v>1088507</v>
      </c>
      <c r="S47" s="560">
        <v>746086.00800000003</v>
      </c>
      <c r="T47" s="560">
        <v>5245306.0820000004</v>
      </c>
      <c r="U47" s="560">
        <v>1632392</v>
      </c>
      <c r="V47" s="560">
        <v>1912904</v>
      </c>
      <c r="W47" s="560">
        <v>1779549.558</v>
      </c>
      <c r="X47" s="560">
        <v>12805436.719000001</v>
      </c>
      <c r="Y47" s="560">
        <v>41378</v>
      </c>
      <c r="Z47" s="560">
        <v>1365332</v>
      </c>
      <c r="AA47" s="560">
        <v>916675.81700000004</v>
      </c>
      <c r="AB47" s="560">
        <v>302642.40100000001</v>
      </c>
      <c r="AC47" s="560">
        <v>4443</v>
      </c>
      <c r="AD47" s="560">
        <v>34748</v>
      </c>
      <c r="AE47" s="560">
        <v>394259.03</v>
      </c>
      <c r="AF47" s="560">
        <v>283883.179</v>
      </c>
    </row>
    <row r="48" spans="1:32" ht="19.5" customHeight="1">
      <c r="A48" s="775"/>
      <c r="B48" s="205" t="s">
        <v>252</v>
      </c>
      <c r="C48" s="560">
        <v>2341027</v>
      </c>
      <c r="D48" s="560">
        <v>38114490.116999999</v>
      </c>
      <c r="E48" s="560">
        <v>1258090</v>
      </c>
      <c r="F48" s="560">
        <v>2073248</v>
      </c>
      <c r="G48" s="560">
        <v>3607290.844</v>
      </c>
      <c r="H48" s="560">
        <v>28719426.807999998</v>
      </c>
      <c r="I48" s="560">
        <v>26309</v>
      </c>
      <c r="J48" s="560">
        <v>263677</v>
      </c>
      <c r="K48" s="560">
        <v>1675266.102</v>
      </c>
      <c r="L48" s="560">
        <v>14343371.507999999</v>
      </c>
      <c r="M48" s="560">
        <v>1231781</v>
      </c>
      <c r="N48" s="560">
        <v>1809571</v>
      </c>
      <c r="O48" s="560">
        <v>1932024.7420000001</v>
      </c>
      <c r="P48" s="560">
        <v>14376055.300000001</v>
      </c>
      <c r="Q48" s="560">
        <v>301064</v>
      </c>
      <c r="R48" s="560">
        <v>511347</v>
      </c>
      <c r="S48" s="560">
        <v>350437.576</v>
      </c>
      <c r="T48" s="560">
        <v>2461046.0809999998</v>
      </c>
      <c r="U48" s="560">
        <v>780216</v>
      </c>
      <c r="V48" s="560">
        <v>899660</v>
      </c>
      <c r="W48" s="560">
        <v>935517.06499999994</v>
      </c>
      <c r="X48" s="560">
        <v>6694885.0219999999</v>
      </c>
      <c r="Y48" s="560">
        <v>25138</v>
      </c>
      <c r="Z48" s="560">
        <v>617254</v>
      </c>
      <c r="AA48" s="560">
        <v>418098.42700000003</v>
      </c>
      <c r="AB48" s="560">
        <v>132711.59700000001</v>
      </c>
      <c r="AC48" s="560">
        <v>1657</v>
      </c>
      <c r="AD48" s="560">
        <v>13190</v>
      </c>
      <c r="AE48" s="560">
        <v>148394.01999999999</v>
      </c>
      <c r="AF48" s="560">
        <v>106420.609</v>
      </c>
    </row>
    <row r="49" spans="1:32" ht="19.5" customHeight="1">
      <c r="A49" s="776"/>
      <c r="B49" s="642" t="s">
        <v>422</v>
      </c>
      <c r="C49" s="561">
        <v>5455402</v>
      </c>
      <c r="D49" s="561">
        <v>103206222.772</v>
      </c>
      <c r="E49" s="561">
        <v>2942034</v>
      </c>
      <c r="F49" s="561">
        <v>5235061</v>
      </c>
      <c r="G49" s="561">
        <v>8740711.9169999994</v>
      </c>
      <c r="H49" s="561">
        <v>77598802.944999993</v>
      </c>
      <c r="I49" s="561">
        <v>66246</v>
      </c>
      <c r="J49" s="561">
        <v>807249</v>
      </c>
      <c r="K49" s="561">
        <v>4228345.1710000001</v>
      </c>
      <c r="L49" s="561">
        <v>39253977.816</v>
      </c>
      <c r="M49" s="561">
        <v>2875788</v>
      </c>
      <c r="N49" s="561">
        <v>4427812</v>
      </c>
      <c r="O49" s="561">
        <v>4512366.7460000003</v>
      </c>
      <c r="P49" s="561">
        <v>38344825.129000001</v>
      </c>
      <c r="Q49" s="561">
        <v>623957</v>
      </c>
      <c r="R49" s="561">
        <v>1114290</v>
      </c>
      <c r="S49" s="561">
        <v>790365.53599999996</v>
      </c>
      <c r="T49" s="561">
        <v>6351750.5319999997</v>
      </c>
      <c r="U49" s="561">
        <v>1884324</v>
      </c>
      <c r="V49" s="561">
        <v>2219251</v>
      </c>
      <c r="W49" s="561">
        <v>2242329.1510000001</v>
      </c>
      <c r="X49" s="561">
        <v>18428986.645</v>
      </c>
      <c r="Y49" s="561">
        <v>63362</v>
      </c>
      <c r="Z49" s="561">
        <v>1985157</v>
      </c>
      <c r="AA49" s="561">
        <v>1344945.727</v>
      </c>
      <c r="AB49" s="561">
        <v>435335.277</v>
      </c>
      <c r="AC49" s="561">
        <v>5087</v>
      </c>
      <c r="AD49" s="561">
        <v>39284</v>
      </c>
      <c r="AE49" s="561">
        <v>453229.18</v>
      </c>
      <c r="AF49" s="561">
        <v>391347.37300000002</v>
      </c>
    </row>
    <row r="50" spans="1:32" s="215" customFormat="1" ht="21" customHeight="1">
      <c r="A50" s="555"/>
      <c r="C50" s="556" t="s">
        <v>364</v>
      </c>
      <c r="D50" s="556"/>
      <c r="E50" s="556"/>
      <c r="F50" s="556"/>
      <c r="G50" s="556"/>
      <c r="H50" s="556"/>
      <c r="I50" s="556"/>
      <c r="J50" s="556"/>
      <c r="K50" s="556"/>
      <c r="L50" s="556"/>
      <c r="M50" s="556"/>
      <c r="N50" s="556"/>
      <c r="O50" s="555"/>
      <c r="P50" s="555"/>
      <c r="Q50" s="556" t="s">
        <v>364</v>
      </c>
      <c r="R50" s="556"/>
      <c r="S50" s="556"/>
      <c r="T50" s="556"/>
      <c r="U50" s="556"/>
      <c r="V50" s="556"/>
      <c r="W50" s="556"/>
      <c r="X50" s="556"/>
      <c r="Y50" s="556"/>
      <c r="Z50" s="556"/>
      <c r="AA50" s="556"/>
      <c r="AB50" s="556"/>
      <c r="AC50" s="556"/>
      <c r="AD50" s="556"/>
      <c r="AE50" s="555"/>
      <c r="AF50" s="555"/>
    </row>
    <row r="51" spans="1:32">
      <c r="D51" s="557"/>
      <c r="L51" s="558"/>
      <c r="O51" s="558"/>
      <c r="P51" s="189" t="s">
        <v>719</v>
      </c>
      <c r="X51" s="558"/>
      <c r="AF51" s="189" t="s">
        <v>719</v>
      </c>
    </row>
    <row r="52" spans="1:32" s="598" customFormat="1" ht="12">
      <c r="A52" s="796" t="s">
        <v>572</v>
      </c>
      <c r="B52" s="797"/>
      <c r="C52" s="802" t="s">
        <v>537</v>
      </c>
      <c r="D52" s="803"/>
      <c r="E52" s="780" t="s">
        <v>560</v>
      </c>
      <c r="F52" s="781"/>
      <c r="G52" s="781"/>
      <c r="H52" s="781"/>
      <c r="I52" s="781"/>
      <c r="J52" s="781"/>
      <c r="K52" s="781"/>
      <c r="L52" s="781"/>
      <c r="M52" s="786"/>
      <c r="N52" s="786"/>
      <c r="O52" s="786"/>
      <c r="P52" s="787"/>
      <c r="Q52" s="794" t="s">
        <v>573</v>
      </c>
      <c r="R52" s="794"/>
      <c r="S52" s="794"/>
      <c r="T52" s="794"/>
      <c r="U52" s="794" t="s">
        <v>479</v>
      </c>
      <c r="V52" s="794"/>
      <c r="W52" s="794"/>
      <c r="X52" s="794"/>
      <c r="Y52" s="794" t="s">
        <v>244</v>
      </c>
      <c r="Z52" s="794"/>
      <c r="AA52" s="794"/>
      <c r="AB52" s="794"/>
      <c r="AC52" s="794" t="s">
        <v>569</v>
      </c>
      <c r="AD52" s="794"/>
      <c r="AE52" s="794"/>
      <c r="AF52" s="794"/>
    </row>
    <row r="53" spans="1:32" s="598" customFormat="1" ht="12">
      <c r="A53" s="798"/>
      <c r="B53" s="799"/>
      <c r="C53" s="804"/>
      <c r="D53" s="805"/>
      <c r="E53" s="788" t="s">
        <v>544</v>
      </c>
      <c r="F53" s="789"/>
      <c r="G53" s="789"/>
      <c r="H53" s="790"/>
      <c r="I53" s="780" t="s">
        <v>565</v>
      </c>
      <c r="J53" s="781"/>
      <c r="K53" s="781"/>
      <c r="L53" s="782"/>
      <c r="M53" s="780" t="s">
        <v>566</v>
      </c>
      <c r="N53" s="781"/>
      <c r="O53" s="781"/>
      <c r="P53" s="782"/>
      <c r="Q53" s="794"/>
      <c r="R53" s="794"/>
      <c r="S53" s="794"/>
      <c r="T53" s="794"/>
      <c r="U53" s="794"/>
      <c r="V53" s="794"/>
      <c r="W53" s="794"/>
      <c r="X53" s="794"/>
      <c r="Y53" s="794"/>
      <c r="Z53" s="794"/>
      <c r="AA53" s="794"/>
      <c r="AB53" s="794"/>
      <c r="AC53" s="794"/>
      <c r="AD53" s="794"/>
      <c r="AE53" s="794"/>
      <c r="AF53" s="794"/>
    </row>
    <row r="54" spans="1:32" s="598" customFormat="1" ht="12">
      <c r="A54" s="800"/>
      <c r="B54" s="801"/>
      <c r="C54" s="591" t="s">
        <v>538</v>
      </c>
      <c r="D54" s="597" t="s">
        <v>539</v>
      </c>
      <c r="E54" s="591" t="s">
        <v>538</v>
      </c>
      <c r="F54" s="594" t="s">
        <v>561</v>
      </c>
      <c r="G54" s="591" t="s">
        <v>562</v>
      </c>
      <c r="H54" s="593" t="s">
        <v>539</v>
      </c>
      <c r="I54" s="591" t="s">
        <v>538</v>
      </c>
      <c r="J54" s="597" t="s">
        <v>561</v>
      </c>
      <c r="K54" s="591" t="s">
        <v>562</v>
      </c>
      <c r="L54" s="597" t="s">
        <v>539</v>
      </c>
      <c r="M54" s="591" t="s">
        <v>538</v>
      </c>
      <c r="N54" s="597" t="s">
        <v>561</v>
      </c>
      <c r="O54" s="591" t="s">
        <v>562</v>
      </c>
      <c r="P54" s="591" t="s">
        <v>539</v>
      </c>
      <c r="Q54" s="591" t="s">
        <v>538</v>
      </c>
      <c r="R54" s="597" t="s">
        <v>561</v>
      </c>
      <c r="S54" s="591" t="s">
        <v>562</v>
      </c>
      <c r="T54" s="594" t="s">
        <v>539</v>
      </c>
      <c r="U54" s="591" t="s">
        <v>538</v>
      </c>
      <c r="V54" s="599" t="s">
        <v>567</v>
      </c>
      <c r="W54" s="591" t="s">
        <v>562</v>
      </c>
      <c r="X54" s="597" t="s">
        <v>539</v>
      </c>
      <c r="Y54" s="591" t="s">
        <v>538</v>
      </c>
      <c r="Z54" s="597" t="s">
        <v>218</v>
      </c>
      <c r="AA54" s="591" t="s">
        <v>568</v>
      </c>
      <c r="AB54" s="597" t="s">
        <v>539</v>
      </c>
      <c r="AC54" s="591" t="s">
        <v>538</v>
      </c>
      <c r="AD54" s="597" t="s">
        <v>561</v>
      </c>
      <c r="AE54" s="591" t="s">
        <v>571</v>
      </c>
      <c r="AF54" s="591" t="s">
        <v>539</v>
      </c>
    </row>
    <row r="55" spans="1:32">
      <c r="A55" s="204"/>
      <c r="B55" s="191"/>
      <c r="C55" s="197" t="s">
        <v>540</v>
      </c>
      <c r="D55" s="383" t="s">
        <v>542</v>
      </c>
      <c r="E55" s="197" t="s">
        <v>540</v>
      </c>
      <c r="F55" s="383" t="s">
        <v>563</v>
      </c>
      <c r="G55" s="197" t="s">
        <v>641</v>
      </c>
      <c r="H55" s="383" t="s">
        <v>542</v>
      </c>
      <c r="I55" s="197" t="s">
        <v>540</v>
      </c>
      <c r="J55" s="383" t="s">
        <v>563</v>
      </c>
      <c r="K55" s="197" t="s">
        <v>641</v>
      </c>
      <c r="L55" s="383" t="s">
        <v>542</v>
      </c>
      <c r="M55" s="197" t="s">
        <v>540</v>
      </c>
      <c r="N55" s="383" t="s">
        <v>563</v>
      </c>
      <c r="O55" s="197" t="s">
        <v>641</v>
      </c>
      <c r="P55" s="197" t="s">
        <v>542</v>
      </c>
      <c r="Q55" s="197" t="s">
        <v>540</v>
      </c>
      <c r="R55" s="383" t="s">
        <v>563</v>
      </c>
      <c r="S55" s="197" t="s">
        <v>641</v>
      </c>
      <c r="T55" s="409" t="s">
        <v>542</v>
      </c>
      <c r="U55" s="197" t="s">
        <v>540</v>
      </c>
      <c r="V55" s="383" t="s">
        <v>575</v>
      </c>
      <c r="W55" s="197" t="s">
        <v>641</v>
      </c>
      <c r="X55" s="383" t="s">
        <v>542</v>
      </c>
      <c r="Y55" s="197" t="s">
        <v>540</v>
      </c>
      <c r="Z55" s="383" t="s">
        <v>226</v>
      </c>
      <c r="AA55" s="197" t="s">
        <v>542</v>
      </c>
      <c r="AB55" s="383" t="s">
        <v>542</v>
      </c>
      <c r="AC55" s="197" t="s">
        <v>540</v>
      </c>
      <c r="AD55" s="383" t="s">
        <v>563</v>
      </c>
      <c r="AE55" s="197" t="s">
        <v>542</v>
      </c>
      <c r="AF55" s="197" t="s">
        <v>542</v>
      </c>
    </row>
    <row r="56" spans="1:32" ht="21" customHeight="1">
      <c r="A56" s="208"/>
      <c r="B56" s="203" t="s">
        <v>544</v>
      </c>
      <c r="C56" s="560">
        <v>-41</v>
      </c>
      <c r="D56" s="560">
        <v>-827.70299999999997</v>
      </c>
      <c r="E56" s="560">
        <v>-21</v>
      </c>
      <c r="F56" s="560">
        <v>-37</v>
      </c>
      <c r="G56" s="560">
        <v>-57.529000000000003</v>
      </c>
      <c r="H56" s="560">
        <v>-515.75900000000001</v>
      </c>
      <c r="I56" s="560">
        <v>0</v>
      </c>
      <c r="J56" s="560">
        <v>0</v>
      </c>
      <c r="K56" s="560">
        <v>0</v>
      </c>
      <c r="L56" s="560">
        <v>0</v>
      </c>
      <c r="M56" s="560">
        <v>-21</v>
      </c>
      <c r="N56" s="560">
        <v>-37</v>
      </c>
      <c r="O56" s="560">
        <v>-57.529000000000003</v>
      </c>
      <c r="P56" s="560">
        <v>-515.75900000000001</v>
      </c>
      <c r="Q56" s="560">
        <v>-12</v>
      </c>
      <c r="R56" s="560">
        <v>-19</v>
      </c>
      <c r="S56" s="560">
        <v>-26.361000000000001</v>
      </c>
      <c r="T56" s="560">
        <v>-231.79900000000001</v>
      </c>
      <c r="U56" s="560">
        <v>-8</v>
      </c>
      <c r="V56" s="560">
        <v>-9</v>
      </c>
      <c r="W56" s="560">
        <v>-8.9369999999999994</v>
      </c>
      <c r="X56" s="560">
        <v>-80.144999999999996</v>
      </c>
      <c r="Y56" s="560">
        <v>0</v>
      </c>
      <c r="Z56" s="560">
        <v>0</v>
      </c>
      <c r="AA56" s="560">
        <v>0</v>
      </c>
      <c r="AB56" s="560">
        <v>0</v>
      </c>
      <c r="AC56" s="560">
        <v>0</v>
      </c>
      <c r="AD56" s="560">
        <v>0</v>
      </c>
      <c r="AE56" s="560">
        <v>0</v>
      </c>
      <c r="AF56" s="560">
        <v>0</v>
      </c>
    </row>
    <row r="57" spans="1:32" ht="21" customHeight="1">
      <c r="A57" s="208" t="s">
        <v>478</v>
      </c>
      <c r="B57" s="203" t="s">
        <v>253</v>
      </c>
      <c r="C57" s="560">
        <v>-2</v>
      </c>
      <c r="D57" s="560">
        <v>-27.082999999999998</v>
      </c>
      <c r="E57" s="560">
        <v>0</v>
      </c>
      <c r="F57" s="560">
        <v>0</v>
      </c>
      <c r="G57" s="560">
        <v>-1</v>
      </c>
      <c r="H57" s="560">
        <v>-7</v>
      </c>
      <c r="I57" s="560">
        <v>0</v>
      </c>
      <c r="J57" s="560">
        <v>0</v>
      </c>
      <c r="K57" s="560">
        <v>0</v>
      </c>
      <c r="L57" s="560">
        <v>0</v>
      </c>
      <c r="M57" s="560">
        <v>0</v>
      </c>
      <c r="N57" s="560">
        <v>0</v>
      </c>
      <c r="O57" s="560">
        <v>-1</v>
      </c>
      <c r="P57" s="560">
        <v>-7</v>
      </c>
      <c r="Q57" s="560">
        <v>-1</v>
      </c>
      <c r="R57" s="560">
        <v>-4</v>
      </c>
      <c r="S57" s="560">
        <v>-2.7250000000000001</v>
      </c>
      <c r="T57" s="560">
        <v>-19.074999999999999</v>
      </c>
      <c r="U57" s="560">
        <v>-1</v>
      </c>
      <c r="V57" s="560">
        <v>-1</v>
      </c>
      <c r="W57" s="560">
        <v>-0.14399999999999999</v>
      </c>
      <c r="X57" s="560">
        <v>-1.008</v>
      </c>
      <c r="Y57" s="560">
        <v>0</v>
      </c>
      <c r="Z57" s="560">
        <v>0</v>
      </c>
      <c r="AA57" s="560">
        <v>0</v>
      </c>
      <c r="AB57" s="560">
        <v>0</v>
      </c>
      <c r="AC57" s="560">
        <v>0</v>
      </c>
      <c r="AD57" s="560">
        <v>0</v>
      </c>
      <c r="AE57" s="560">
        <v>0</v>
      </c>
      <c r="AF57" s="560">
        <v>0</v>
      </c>
    </row>
    <row r="58" spans="1:32" ht="21" customHeight="1">
      <c r="A58" s="214"/>
      <c r="B58" s="203" t="s">
        <v>125</v>
      </c>
      <c r="C58" s="561">
        <v>-39</v>
      </c>
      <c r="D58" s="561">
        <v>-800.62</v>
      </c>
      <c r="E58" s="561">
        <v>-21</v>
      </c>
      <c r="F58" s="561">
        <v>-37</v>
      </c>
      <c r="G58" s="561">
        <v>-56.529000000000003</v>
      </c>
      <c r="H58" s="561">
        <v>-508.75900000000001</v>
      </c>
      <c r="I58" s="561">
        <v>0</v>
      </c>
      <c r="J58" s="561">
        <v>0</v>
      </c>
      <c r="K58" s="561">
        <v>0</v>
      </c>
      <c r="L58" s="561">
        <v>0</v>
      </c>
      <c r="M58" s="561">
        <v>-21</v>
      </c>
      <c r="N58" s="561">
        <v>-37</v>
      </c>
      <c r="O58" s="561">
        <v>-56.529000000000003</v>
      </c>
      <c r="P58" s="561">
        <v>-508.75900000000001</v>
      </c>
      <c r="Q58" s="561">
        <v>-11</v>
      </c>
      <c r="R58" s="561">
        <v>-15</v>
      </c>
      <c r="S58" s="561">
        <v>-23.635999999999999</v>
      </c>
      <c r="T58" s="561">
        <v>-212.72399999999999</v>
      </c>
      <c r="U58" s="561">
        <v>-7</v>
      </c>
      <c r="V58" s="561">
        <v>-8</v>
      </c>
      <c r="W58" s="561">
        <v>-8.7929999999999993</v>
      </c>
      <c r="X58" s="561">
        <v>-79.137</v>
      </c>
      <c r="Y58" s="561">
        <v>0</v>
      </c>
      <c r="Z58" s="561">
        <v>0</v>
      </c>
      <c r="AA58" s="561">
        <v>0</v>
      </c>
      <c r="AB58" s="561">
        <v>0</v>
      </c>
      <c r="AC58" s="561">
        <v>0</v>
      </c>
      <c r="AD58" s="561">
        <v>0</v>
      </c>
      <c r="AE58" s="561">
        <v>0</v>
      </c>
      <c r="AF58" s="561">
        <v>0</v>
      </c>
    </row>
    <row r="59" spans="1:32" ht="21" customHeight="1">
      <c r="A59" s="791" t="s">
        <v>549</v>
      </c>
      <c r="B59" s="791"/>
      <c r="C59" s="561">
        <v>962857</v>
      </c>
      <c r="D59" s="561">
        <v>11960478.585999999</v>
      </c>
      <c r="E59" s="561">
        <v>478052</v>
      </c>
      <c r="F59" s="561">
        <v>744118</v>
      </c>
      <c r="G59" s="561">
        <v>1047121.879</v>
      </c>
      <c r="H59" s="561">
        <v>8318529.1849999996</v>
      </c>
      <c r="I59" s="561">
        <v>10499</v>
      </c>
      <c r="J59" s="561">
        <v>87734</v>
      </c>
      <c r="K59" s="561">
        <v>505038.82400000002</v>
      </c>
      <c r="L59" s="561">
        <v>4328983.1789999995</v>
      </c>
      <c r="M59" s="561">
        <v>467553</v>
      </c>
      <c r="N59" s="561">
        <v>656384</v>
      </c>
      <c r="O59" s="561">
        <v>542083.05500000005</v>
      </c>
      <c r="P59" s="561">
        <v>3989546.0060000001</v>
      </c>
      <c r="Q59" s="561">
        <v>222785</v>
      </c>
      <c r="R59" s="561">
        <v>387754</v>
      </c>
      <c r="S59" s="561">
        <v>296764.34399999998</v>
      </c>
      <c r="T59" s="561">
        <v>2088341.898</v>
      </c>
      <c r="U59" s="561">
        <v>261930</v>
      </c>
      <c r="V59" s="561">
        <v>300986</v>
      </c>
      <c r="W59" s="561">
        <v>206767.421</v>
      </c>
      <c r="X59" s="561">
        <v>1504529.112</v>
      </c>
      <c r="Y59" s="561">
        <v>9945</v>
      </c>
      <c r="Z59" s="561">
        <v>203830</v>
      </c>
      <c r="AA59" s="561">
        <v>134468.538</v>
      </c>
      <c r="AB59" s="561">
        <v>41610.608</v>
      </c>
      <c r="AC59" s="561">
        <v>90</v>
      </c>
      <c r="AD59" s="561">
        <v>797</v>
      </c>
      <c r="AE59" s="561">
        <v>10507.36</v>
      </c>
      <c r="AF59" s="561">
        <v>7467.7830000000004</v>
      </c>
    </row>
    <row r="60" spans="1:32" ht="21" customHeight="1">
      <c r="A60" s="791" t="s">
        <v>477</v>
      </c>
      <c r="B60" s="795"/>
      <c r="C60" s="561">
        <v>47677633</v>
      </c>
      <c r="D60" s="561">
        <v>1787739119.4760001</v>
      </c>
      <c r="E60" s="561">
        <v>25572207</v>
      </c>
      <c r="F60" s="561">
        <v>82348128</v>
      </c>
      <c r="G60" s="561">
        <v>137782063.60800001</v>
      </c>
      <c r="H60" s="561">
        <v>1358431494.2550001</v>
      </c>
      <c r="I60" s="561">
        <v>1876994</v>
      </c>
      <c r="J60" s="561">
        <v>37120885</v>
      </c>
      <c r="K60" s="561">
        <v>95554908.827999994</v>
      </c>
      <c r="L60" s="561">
        <v>941304776.08500004</v>
      </c>
      <c r="M60" s="561">
        <v>23695213</v>
      </c>
      <c r="N60" s="561">
        <v>45227243</v>
      </c>
      <c r="O60" s="561">
        <v>42227154.780000001</v>
      </c>
      <c r="P60" s="561">
        <v>417126718.17000002</v>
      </c>
      <c r="Q60" s="561">
        <v>3889629</v>
      </c>
      <c r="R60" s="561">
        <v>8265150</v>
      </c>
      <c r="S60" s="561">
        <v>6948780.1710000001</v>
      </c>
      <c r="T60" s="561">
        <v>68482122.386000007</v>
      </c>
      <c r="U60" s="561">
        <v>18038497</v>
      </c>
      <c r="V60" s="561">
        <v>25532907</v>
      </c>
      <c r="W60" s="561">
        <v>27713617.565000001</v>
      </c>
      <c r="X60" s="561">
        <v>274420100.33200002</v>
      </c>
      <c r="Y60" s="561">
        <v>1800555</v>
      </c>
      <c r="Z60" s="561">
        <v>99929042</v>
      </c>
      <c r="AA60" s="561">
        <v>67245972.903999999</v>
      </c>
      <c r="AB60" s="561">
        <v>67103516.887999997</v>
      </c>
      <c r="AC60" s="561">
        <v>177300</v>
      </c>
      <c r="AD60" s="561">
        <v>1675474</v>
      </c>
      <c r="AE60" s="561">
        <v>19397542.535</v>
      </c>
      <c r="AF60" s="561">
        <v>19301885.614999998</v>
      </c>
    </row>
    <row r="61" spans="1:32" ht="21" customHeight="1">
      <c r="A61" s="791" t="s">
        <v>546</v>
      </c>
      <c r="B61" s="791"/>
      <c r="C61" s="561">
        <v>33</v>
      </c>
      <c r="D61" s="561">
        <v>162.63999999999999</v>
      </c>
      <c r="E61" s="561">
        <v>33</v>
      </c>
      <c r="F61" s="561">
        <v>39</v>
      </c>
      <c r="G61" s="561">
        <v>16.263999999999999</v>
      </c>
      <c r="H61" s="561">
        <v>162.63999999999999</v>
      </c>
      <c r="I61" s="561">
        <v>0</v>
      </c>
      <c r="J61" s="561">
        <v>0</v>
      </c>
      <c r="K61" s="561">
        <v>0</v>
      </c>
      <c r="L61" s="561">
        <v>0</v>
      </c>
      <c r="M61" s="561">
        <v>33</v>
      </c>
      <c r="N61" s="561">
        <v>39</v>
      </c>
      <c r="O61" s="561">
        <v>16.263999999999999</v>
      </c>
      <c r="P61" s="561">
        <v>162.63999999999999</v>
      </c>
      <c r="Q61" s="561">
        <v>0</v>
      </c>
      <c r="R61" s="561">
        <v>0</v>
      </c>
      <c r="S61" s="561">
        <v>0</v>
      </c>
      <c r="T61" s="561">
        <v>0</v>
      </c>
      <c r="U61" s="561">
        <v>0</v>
      </c>
      <c r="V61" s="561">
        <v>0</v>
      </c>
      <c r="W61" s="561">
        <v>0</v>
      </c>
      <c r="X61" s="561">
        <v>0</v>
      </c>
      <c r="Y61" s="561">
        <v>0</v>
      </c>
      <c r="Z61" s="561">
        <v>0</v>
      </c>
      <c r="AA61" s="561">
        <v>0</v>
      </c>
      <c r="AB61" s="561">
        <v>0</v>
      </c>
      <c r="AC61" s="561">
        <v>0</v>
      </c>
      <c r="AD61" s="561">
        <v>0</v>
      </c>
      <c r="AE61" s="561">
        <v>0</v>
      </c>
      <c r="AF61" s="561">
        <v>0</v>
      </c>
    </row>
    <row r="62" spans="1:32" ht="21" customHeight="1">
      <c r="A62" s="774" t="s">
        <v>428</v>
      </c>
      <c r="B62" s="481" t="s">
        <v>229</v>
      </c>
      <c r="C62" s="617">
        <v>1212257</v>
      </c>
      <c r="D62" s="617">
        <v>164158587.75600001</v>
      </c>
      <c r="E62" s="617">
        <v>717797</v>
      </c>
      <c r="F62" s="617">
        <v>6780821</v>
      </c>
      <c r="G62" s="617">
        <v>22867010.877999999</v>
      </c>
      <c r="H62" s="617">
        <v>146359125.40900001</v>
      </c>
      <c r="I62" s="617">
        <v>73010</v>
      </c>
      <c r="J62" s="617">
        <v>919429</v>
      </c>
      <c r="K62" s="617">
        <v>3610838.89</v>
      </c>
      <c r="L62" s="617">
        <v>22131749.134</v>
      </c>
      <c r="M62" s="617">
        <v>644787</v>
      </c>
      <c r="N62" s="617">
        <v>5861392</v>
      </c>
      <c r="O62" s="617">
        <v>19256171.988000002</v>
      </c>
      <c r="P62" s="617">
        <v>124227376.27500001</v>
      </c>
      <c r="Q62" s="617">
        <v>2610</v>
      </c>
      <c r="R62" s="617">
        <v>3464</v>
      </c>
      <c r="S62" s="617">
        <v>6467.8779999999997</v>
      </c>
      <c r="T62" s="617">
        <v>10570.539000000001</v>
      </c>
      <c r="U62" s="617">
        <v>490881</v>
      </c>
      <c r="V62" s="617">
        <v>1352219</v>
      </c>
      <c r="W62" s="617">
        <v>5026579.9709999999</v>
      </c>
      <c r="X62" s="617">
        <v>17122838.309</v>
      </c>
      <c r="Y62" s="617">
        <v>16754</v>
      </c>
      <c r="Z62" s="617">
        <v>826801</v>
      </c>
      <c r="AA62" s="617">
        <v>584364.51199999999</v>
      </c>
      <c r="AB62" s="617">
        <v>583069.24300000002</v>
      </c>
      <c r="AC62" s="617">
        <v>969</v>
      </c>
      <c r="AD62" s="617">
        <v>7649</v>
      </c>
      <c r="AE62" s="617">
        <v>93486.77</v>
      </c>
      <c r="AF62" s="617">
        <v>82984.255999999994</v>
      </c>
    </row>
    <row r="63" spans="1:32" ht="21" customHeight="1">
      <c r="A63" s="784"/>
      <c r="B63" s="203" t="s">
        <v>547</v>
      </c>
      <c r="C63" s="560">
        <v>71747</v>
      </c>
      <c r="D63" s="560">
        <v>1423128.5919999999</v>
      </c>
      <c r="E63" s="560">
        <v>29287</v>
      </c>
      <c r="F63" s="560">
        <v>152367</v>
      </c>
      <c r="G63" s="560">
        <v>1904751.068</v>
      </c>
      <c r="H63" s="560">
        <v>1216378.1259999999</v>
      </c>
      <c r="I63" s="560">
        <v>12463</v>
      </c>
      <c r="J63" s="560">
        <v>129594</v>
      </c>
      <c r="K63" s="560">
        <v>1878538.007</v>
      </c>
      <c r="L63" s="560">
        <v>1167445.466</v>
      </c>
      <c r="M63" s="560">
        <v>16824</v>
      </c>
      <c r="N63" s="560">
        <v>22773</v>
      </c>
      <c r="O63" s="560">
        <v>26213.061000000002</v>
      </c>
      <c r="P63" s="560">
        <v>48932.66</v>
      </c>
      <c r="Q63" s="560">
        <v>40071</v>
      </c>
      <c r="R63" s="560">
        <v>52698</v>
      </c>
      <c r="S63" s="560">
        <v>127745.15399999999</v>
      </c>
      <c r="T63" s="560">
        <v>190775.76699999999</v>
      </c>
      <c r="U63" s="560">
        <v>2277</v>
      </c>
      <c r="V63" s="560">
        <v>2683</v>
      </c>
      <c r="W63" s="560">
        <v>4921.6189999999997</v>
      </c>
      <c r="X63" s="560">
        <v>11549.062</v>
      </c>
      <c r="Y63" s="560">
        <v>216</v>
      </c>
      <c r="Z63" s="560">
        <v>4395</v>
      </c>
      <c r="AA63" s="560">
        <v>2863.7240000000002</v>
      </c>
      <c r="AB63" s="560">
        <v>2780.6190000000001</v>
      </c>
      <c r="AC63" s="560">
        <v>112</v>
      </c>
      <c r="AD63" s="560">
        <v>424</v>
      </c>
      <c r="AE63" s="560">
        <v>5020.54</v>
      </c>
      <c r="AF63" s="560">
        <v>1645.018</v>
      </c>
    </row>
    <row r="64" spans="1:32" ht="21" customHeight="1">
      <c r="A64" s="784"/>
      <c r="B64" s="205" t="s">
        <v>230</v>
      </c>
      <c r="C64" s="560">
        <v>21605330</v>
      </c>
      <c r="D64" s="560">
        <v>199403853.60299999</v>
      </c>
      <c r="E64" s="560">
        <v>11570503</v>
      </c>
      <c r="F64" s="560">
        <v>21580147</v>
      </c>
      <c r="G64" s="560">
        <v>16581527.386</v>
      </c>
      <c r="H64" s="560">
        <v>96807046.616999999</v>
      </c>
      <c r="I64" s="560">
        <v>0</v>
      </c>
      <c r="J64" s="560">
        <v>0</v>
      </c>
      <c r="K64" s="560">
        <v>0</v>
      </c>
      <c r="L64" s="560">
        <v>0</v>
      </c>
      <c r="M64" s="560">
        <v>11570503</v>
      </c>
      <c r="N64" s="560">
        <v>21580147</v>
      </c>
      <c r="O64" s="560">
        <v>16581527.386</v>
      </c>
      <c r="P64" s="560">
        <v>96807046.616999999</v>
      </c>
      <c r="Q64" s="560">
        <v>200</v>
      </c>
      <c r="R64" s="560">
        <v>360</v>
      </c>
      <c r="S64" s="560">
        <v>283.94400000000002</v>
      </c>
      <c r="T64" s="560">
        <v>1900.6179999999999</v>
      </c>
      <c r="U64" s="560">
        <v>9369534</v>
      </c>
      <c r="V64" s="560">
        <v>12846941</v>
      </c>
      <c r="W64" s="560">
        <v>15047513.339</v>
      </c>
      <c r="X64" s="560">
        <v>69859141.046000004</v>
      </c>
      <c r="Y64" s="560">
        <v>0</v>
      </c>
      <c r="Z64" s="560">
        <v>0</v>
      </c>
      <c r="AA64" s="560">
        <v>0</v>
      </c>
      <c r="AB64" s="560">
        <v>0</v>
      </c>
      <c r="AC64" s="560">
        <v>665093</v>
      </c>
      <c r="AD64" s="560">
        <v>3815258</v>
      </c>
      <c r="AE64" s="560">
        <v>38708931.494999997</v>
      </c>
      <c r="AF64" s="560">
        <v>32735765.322000001</v>
      </c>
    </row>
    <row r="65" spans="1:32" ht="21" customHeight="1">
      <c r="A65" s="785"/>
      <c r="B65" s="642" t="s">
        <v>250</v>
      </c>
      <c r="C65" s="561">
        <v>35445</v>
      </c>
      <c r="D65" s="561">
        <v>4006449.4750000001</v>
      </c>
      <c r="E65" s="561">
        <v>35443</v>
      </c>
      <c r="F65" s="561">
        <v>1066179</v>
      </c>
      <c r="G65" s="561">
        <v>2680361.9470000002</v>
      </c>
      <c r="H65" s="561">
        <v>3857087.6150000002</v>
      </c>
      <c r="I65" s="561">
        <v>35428</v>
      </c>
      <c r="J65" s="561">
        <v>1066127</v>
      </c>
      <c r="K65" s="561">
        <v>2680336.8640000001</v>
      </c>
      <c r="L65" s="561">
        <v>3857044.48</v>
      </c>
      <c r="M65" s="561">
        <v>15</v>
      </c>
      <c r="N65" s="561">
        <v>52</v>
      </c>
      <c r="O65" s="561">
        <v>25.082999999999998</v>
      </c>
      <c r="P65" s="561">
        <v>43.134999999999998</v>
      </c>
      <c r="Q65" s="561">
        <v>2</v>
      </c>
      <c r="R65" s="561">
        <v>2</v>
      </c>
      <c r="S65" s="561">
        <v>0.69899999999999995</v>
      </c>
      <c r="T65" s="561">
        <v>0.89800000000000002</v>
      </c>
      <c r="U65" s="561">
        <v>0</v>
      </c>
      <c r="V65" s="561">
        <v>0</v>
      </c>
      <c r="W65" s="561">
        <v>0</v>
      </c>
      <c r="X65" s="561">
        <v>0</v>
      </c>
      <c r="Y65" s="561">
        <v>4623</v>
      </c>
      <c r="Z65" s="561">
        <v>392820</v>
      </c>
      <c r="AA65" s="561">
        <v>247613.38399999999</v>
      </c>
      <c r="AB65" s="561">
        <v>149360.962</v>
      </c>
      <c r="AC65" s="561">
        <v>0</v>
      </c>
      <c r="AD65" s="561">
        <v>0</v>
      </c>
      <c r="AE65" s="561">
        <v>0</v>
      </c>
      <c r="AF65" s="561">
        <v>0</v>
      </c>
    </row>
    <row r="66" spans="1:32" ht="21" customHeight="1">
      <c r="A66" s="774" t="s">
        <v>238</v>
      </c>
      <c r="B66" s="204" t="s">
        <v>548</v>
      </c>
      <c r="C66" s="617">
        <v>7</v>
      </c>
      <c r="D66" s="617">
        <v>591.03300000000002</v>
      </c>
      <c r="E66" s="617">
        <v>7</v>
      </c>
      <c r="F66" s="617">
        <v>106</v>
      </c>
      <c r="G66" s="617">
        <v>306.83999999999997</v>
      </c>
      <c r="H66" s="617">
        <v>464.53300000000002</v>
      </c>
      <c r="I66" s="617">
        <v>7</v>
      </c>
      <c r="J66" s="617">
        <v>106</v>
      </c>
      <c r="K66" s="617">
        <v>306.83999999999997</v>
      </c>
      <c r="L66" s="617">
        <v>464.53300000000002</v>
      </c>
      <c r="M66" s="617">
        <v>0</v>
      </c>
      <c r="N66" s="617">
        <v>0</v>
      </c>
      <c r="O66" s="617">
        <v>0</v>
      </c>
      <c r="P66" s="617">
        <v>0</v>
      </c>
      <c r="Q66" s="617">
        <v>0</v>
      </c>
      <c r="R66" s="617">
        <v>0</v>
      </c>
      <c r="S66" s="617">
        <v>0</v>
      </c>
      <c r="T66" s="617">
        <v>0</v>
      </c>
      <c r="U66" s="617">
        <v>0</v>
      </c>
      <c r="V66" s="617">
        <v>0</v>
      </c>
      <c r="W66" s="617">
        <v>0</v>
      </c>
      <c r="X66" s="617">
        <v>0</v>
      </c>
      <c r="Y66" s="617">
        <v>7</v>
      </c>
      <c r="Z66" s="617">
        <v>275</v>
      </c>
      <c r="AA66" s="617">
        <v>176</v>
      </c>
      <c r="AB66" s="617">
        <v>126.5</v>
      </c>
      <c r="AC66" s="617">
        <v>0</v>
      </c>
      <c r="AD66" s="617">
        <v>0</v>
      </c>
      <c r="AE66" s="617">
        <v>0</v>
      </c>
      <c r="AF66" s="617">
        <v>0</v>
      </c>
    </row>
    <row r="67" spans="1:32" ht="21" customHeight="1">
      <c r="A67" s="783"/>
      <c r="B67" s="642" t="s">
        <v>149</v>
      </c>
      <c r="C67" s="561">
        <v>41506</v>
      </c>
      <c r="D67" s="561">
        <v>3453751.66</v>
      </c>
      <c r="E67" s="561">
        <v>41482</v>
      </c>
      <c r="F67" s="561">
        <v>820082</v>
      </c>
      <c r="G67" s="561">
        <v>2074922.6510000001</v>
      </c>
      <c r="H67" s="561">
        <v>2745982.9920000001</v>
      </c>
      <c r="I67" s="561">
        <v>25442</v>
      </c>
      <c r="J67" s="561">
        <v>723785</v>
      </c>
      <c r="K67" s="561">
        <v>2016277.0819999999</v>
      </c>
      <c r="L67" s="561">
        <v>2677328.4610000001</v>
      </c>
      <c r="M67" s="561">
        <v>16040</v>
      </c>
      <c r="N67" s="561">
        <v>96297</v>
      </c>
      <c r="O67" s="561">
        <v>58645.569000000003</v>
      </c>
      <c r="P67" s="561">
        <v>68654.531000000003</v>
      </c>
      <c r="Q67" s="561">
        <v>4</v>
      </c>
      <c r="R67" s="561">
        <v>4</v>
      </c>
      <c r="S67" s="561">
        <v>2.89</v>
      </c>
      <c r="T67" s="561">
        <v>7.4850000000000003</v>
      </c>
      <c r="U67" s="561">
        <v>10</v>
      </c>
      <c r="V67" s="561">
        <v>11</v>
      </c>
      <c r="W67" s="561">
        <v>8.782</v>
      </c>
      <c r="X67" s="561">
        <v>46.814</v>
      </c>
      <c r="Y67" s="561">
        <v>21982</v>
      </c>
      <c r="Z67" s="561">
        <v>1584996</v>
      </c>
      <c r="AA67" s="561">
        <v>994765.46400000004</v>
      </c>
      <c r="AB67" s="561">
        <v>707305.88500000001</v>
      </c>
      <c r="AC67" s="561">
        <v>10</v>
      </c>
      <c r="AD67" s="561">
        <v>144</v>
      </c>
      <c r="AE67" s="561">
        <v>2092.42</v>
      </c>
      <c r="AF67" s="561">
        <v>408.48399999999998</v>
      </c>
    </row>
    <row r="68" spans="1:32" ht="21" customHeight="1">
      <c r="A68" s="774" t="s">
        <v>239</v>
      </c>
      <c r="B68" s="203" t="s">
        <v>551</v>
      </c>
      <c r="C68" s="617">
        <v>13060</v>
      </c>
      <c r="D68" s="617">
        <v>730702.11899999995</v>
      </c>
      <c r="E68" s="617">
        <v>9746</v>
      </c>
      <c r="F68" s="617">
        <v>17165</v>
      </c>
      <c r="G68" s="617">
        <v>59229.343999999997</v>
      </c>
      <c r="H68" s="617">
        <v>592293.43999999994</v>
      </c>
      <c r="I68" s="617">
        <v>407</v>
      </c>
      <c r="J68" s="617">
        <v>5359</v>
      </c>
      <c r="K68" s="617">
        <v>26878.552</v>
      </c>
      <c r="L68" s="617">
        <v>268785.52</v>
      </c>
      <c r="M68" s="617">
        <v>9339</v>
      </c>
      <c r="N68" s="617">
        <v>11806</v>
      </c>
      <c r="O68" s="617">
        <v>32350.792000000001</v>
      </c>
      <c r="P68" s="617">
        <v>323507.92</v>
      </c>
      <c r="Q68" s="617">
        <v>99</v>
      </c>
      <c r="R68" s="617">
        <v>142</v>
      </c>
      <c r="S68" s="617">
        <v>58.454999999999998</v>
      </c>
      <c r="T68" s="617">
        <v>584.54999999999995</v>
      </c>
      <c r="U68" s="617">
        <v>3192</v>
      </c>
      <c r="V68" s="617">
        <v>3276</v>
      </c>
      <c r="W68" s="617">
        <v>12667.892</v>
      </c>
      <c r="X68" s="617">
        <v>126678.92</v>
      </c>
      <c r="Y68" s="617">
        <v>354</v>
      </c>
      <c r="Z68" s="617">
        <v>12490</v>
      </c>
      <c r="AA68" s="617">
        <v>8456.8189999999995</v>
      </c>
      <c r="AB68" s="617">
        <v>8456.8189999999995</v>
      </c>
      <c r="AC68" s="617">
        <v>23</v>
      </c>
      <c r="AD68" s="617">
        <v>283</v>
      </c>
      <c r="AE68" s="617">
        <v>2688.39</v>
      </c>
      <c r="AF68" s="617">
        <v>2688.39</v>
      </c>
    </row>
    <row r="69" spans="1:32" ht="21" customHeight="1">
      <c r="A69" s="783"/>
      <c r="B69" s="216" t="s">
        <v>189</v>
      </c>
      <c r="C69" s="561">
        <v>161462</v>
      </c>
      <c r="D69" s="561">
        <v>4147026.662</v>
      </c>
      <c r="E69" s="561">
        <v>87926</v>
      </c>
      <c r="F69" s="561">
        <v>255089</v>
      </c>
      <c r="G69" s="561">
        <v>401024.505</v>
      </c>
      <c r="H69" s="561">
        <v>3145198.3829999999</v>
      </c>
      <c r="I69" s="561">
        <v>4514</v>
      </c>
      <c r="J69" s="561">
        <v>76241</v>
      </c>
      <c r="K69" s="561">
        <v>237258.35200000001</v>
      </c>
      <c r="L69" s="561">
        <v>1939439.3589999999</v>
      </c>
      <c r="M69" s="561">
        <v>83412</v>
      </c>
      <c r="N69" s="561">
        <v>178848</v>
      </c>
      <c r="O69" s="561">
        <v>163766.15299999999</v>
      </c>
      <c r="P69" s="561">
        <v>1205759.024</v>
      </c>
      <c r="Q69" s="561">
        <v>12554</v>
      </c>
      <c r="R69" s="561">
        <v>24127</v>
      </c>
      <c r="S69" s="561">
        <v>21570.405999999999</v>
      </c>
      <c r="T69" s="561">
        <v>147290.557</v>
      </c>
      <c r="U69" s="561">
        <v>60328</v>
      </c>
      <c r="V69" s="561">
        <v>86592</v>
      </c>
      <c r="W69" s="561">
        <v>92014.612999999998</v>
      </c>
      <c r="X69" s="561">
        <v>661351.81200000003</v>
      </c>
      <c r="Y69" s="561">
        <v>4381</v>
      </c>
      <c r="Z69" s="561">
        <v>198804</v>
      </c>
      <c r="AA69" s="561">
        <v>136940.43700000001</v>
      </c>
      <c r="AB69" s="561">
        <v>129896.645</v>
      </c>
      <c r="AC69" s="561">
        <v>654</v>
      </c>
      <c r="AD69" s="561">
        <v>5941</v>
      </c>
      <c r="AE69" s="561">
        <v>69275.38</v>
      </c>
      <c r="AF69" s="561">
        <v>63289.264999999999</v>
      </c>
    </row>
    <row r="70" spans="1:32" ht="21" customHeight="1">
      <c r="A70" s="211" t="s">
        <v>552</v>
      </c>
      <c r="B70" s="204" t="s">
        <v>553</v>
      </c>
      <c r="C70" s="617">
        <v>14345</v>
      </c>
      <c r="D70" s="617">
        <v>5518036.2230000002</v>
      </c>
      <c r="E70" s="617">
        <v>14208</v>
      </c>
      <c r="F70" s="617">
        <v>269129</v>
      </c>
      <c r="G70" s="617">
        <v>671216.01500000001</v>
      </c>
      <c r="H70" s="617">
        <v>5041546.0820000004</v>
      </c>
      <c r="I70" s="617">
        <v>14208</v>
      </c>
      <c r="J70" s="617">
        <v>269129</v>
      </c>
      <c r="K70" s="617">
        <v>671216.01500000001</v>
      </c>
      <c r="L70" s="617">
        <v>5041546.0820000004</v>
      </c>
      <c r="M70" s="617">
        <v>0</v>
      </c>
      <c r="N70" s="617">
        <v>0</v>
      </c>
      <c r="O70" s="617">
        <v>0</v>
      </c>
      <c r="P70" s="617">
        <v>0</v>
      </c>
      <c r="Q70" s="617">
        <v>137</v>
      </c>
      <c r="R70" s="617">
        <v>252</v>
      </c>
      <c r="S70" s="617">
        <v>161.69900000000001</v>
      </c>
      <c r="T70" s="617">
        <v>1437.932</v>
      </c>
      <c r="U70" s="617">
        <v>0</v>
      </c>
      <c r="V70" s="617">
        <v>0</v>
      </c>
      <c r="W70" s="617">
        <v>0</v>
      </c>
      <c r="X70" s="617">
        <v>0</v>
      </c>
      <c r="Y70" s="617">
        <v>13653</v>
      </c>
      <c r="Z70" s="617">
        <v>787177</v>
      </c>
      <c r="AA70" s="617">
        <v>521480.592</v>
      </c>
      <c r="AB70" s="617">
        <v>475052.20899999997</v>
      </c>
      <c r="AC70" s="617">
        <v>0</v>
      </c>
      <c r="AD70" s="617">
        <v>0</v>
      </c>
      <c r="AE70" s="617">
        <v>0</v>
      </c>
      <c r="AF70" s="617">
        <v>0</v>
      </c>
    </row>
    <row r="71" spans="1:32" ht="21" customHeight="1">
      <c r="A71" s="792" t="s">
        <v>554</v>
      </c>
      <c r="B71" s="793"/>
      <c r="C71" s="618">
        <v>0</v>
      </c>
      <c r="D71" s="618">
        <v>0</v>
      </c>
      <c r="E71" s="618">
        <v>0</v>
      </c>
      <c r="F71" s="618">
        <v>0</v>
      </c>
      <c r="G71" s="618">
        <v>0</v>
      </c>
      <c r="H71" s="618">
        <v>0</v>
      </c>
      <c r="I71" s="618">
        <v>0</v>
      </c>
      <c r="J71" s="618">
        <v>0</v>
      </c>
      <c r="K71" s="618">
        <v>0</v>
      </c>
      <c r="L71" s="618">
        <v>0</v>
      </c>
      <c r="M71" s="618">
        <v>0</v>
      </c>
      <c r="N71" s="618">
        <v>0</v>
      </c>
      <c r="O71" s="618">
        <v>0</v>
      </c>
      <c r="P71" s="618">
        <v>0</v>
      </c>
      <c r="Q71" s="618">
        <v>0</v>
      </c>
      <c r="R71" s="618">
        <v>0</v>
      </c>
      <c r="S71" s="618">
        <v>0</v>
      </c>
      <c r="T71" s="618">
        <v>0</v>
      </c>
      <c r="U71" s="618">
        <v>0</v>
      </c>
      <c r="V71" s="618">
        <v>0</v>
      </c>
      <c r="W71" s="618">
        <v>0</v>
      </c>
      <c r="X71" s="618">
        <v>0</v>
      </c>
      <c r="Y71" s="618">
        <v>0</v>
      </c>
      <c r="Z71" s="618">
        <v>0</v>
      </c>
      <c r="AA71" s="618">
        <v>0</v>
      </c>
      <c r="AB71" s="618">
        <v>0</v>
      </c>
      <c r="AC71" s="618">
        <v>0</v>
      </c>
      <c r="AD71" s="618">
        <v>0</v>
      </c>
      <c r="AE71" s="618">
        <v>0</v>
      </c>
      <c r="AF71" s="618">
        <v>0</v>
      </c>
    </row>
    <row r="72" spans="1:32" ht="21" customHeight="1">
      <c r="A72" s="792" t="s">
        <v>555</v>
      </c>
      <c r="B72" s="793"/>
      <c r="C72" s="561">
        <v>59550</v>
      </c>
      <c r="D72" s="561">
        <v>7065933.6109999996</v>
      </c>
      <c r="E72" s="561">
        <v>59540</v>
      </c>
      <c r="F72" s="561">
        <v>1112295</v>
      </c>
      <c r="G72" s="561">
        <v>9759738.8990000002</v>
      </c>
      <c r="H72" s="561">
        <v>6061892.0480000004</v>
      </c>
      <c r="I72" s="561">
        <v>59534</v>
      </c>
      <c r="J72" s="561">
        <v>1112289</v>
      </c>
      <c r="K72" s="561">
        <v>9759762.1889999993</v>
      </c>
      <c r="L72" s="561">
        <v>6061938.6279999996</v>
      </c>
      <c r="M72" s="561">
        <v>6</v>
      </c>
      <c r="N72" s="561">
        <v>6</v>
      </c>
      <c r="O72" s="561">
        <v>-23.29</v>
      </c>
      <c r="P72" s="561">
        <v>-46.58</v>
      </c>
      <c r="Q72" s="561">
        <v>0</v>
      </c>
      <c r="R72" s="561">
        <v>0</v>
      </c>
      <c r="S72" s="561">
        <v>-2.5</v>
      </c>
      <c r="T72" s="561">
        <v>-5</v>
      </c>
      <c r="U72" s="561">
        <v>4</v>
      </c>
      <c r="V72" s="561">
        <v>4</v>
      </c>
      <c r="W72" s="561">
        <v>0.89200000000000002</v>
      </c>
      <c r="X72" s="561">
        <v>1.784</v>
      </c>
      <c r="Y72" s="561">
        <v>50852</v>
      </c>
      <c r="Z72" s="561">
        <v>2173721</v>
      </c>
      <c r="AA72" s="561">
        <v>1414206.7960000001</v>
      </c>
      <c r="AB72" s="561">
        <v>1003680.693</v>
      </c>
      <c r="AC72" s="561">
        <v>6</v>
      </c>
      <c r="AD72" s="561">
        <v>49</v>
      </c>
      <c r="AE72" s="561">
        <v>608.87</v>
      </c>
      <c r="AF72" s="561">
        <v>364.08600000000001</v>
      </c>
    </row>
    <row r="73" spans="1:32" ht="21" customHeight="1">
      <c r="A73" s="792" t="s">
        <v>411</v>
      </c>
      <c r="B73" s="793"/>
      <c r="C73" s="561">
        <v>209369</v>
      </c>
      <c r="D73" s="561">
        <v>5995783.5460000001</v>
      </c>
      <c r="E73" s="561">
        <v>113465</v>
      </c>
      <c r="F73" s="561">
        <v>278971</v>
      </c>
      <c r="G73" s="561">
        <v>424729.58600000001</v>
      </c>
      <c r="H73" s="561">
        <v>4240432.0970000001</v>
      </c>
      <c r="I73" s="561">
        <v>4287</v>
      </c>
      <c r="J73" s="561">
        <v>66364</v>
      </c>
      <c r="K73" s="561">
        <v>239023.27100000001</v>
      </c>
      <c r="L73" s="561">
        <v>2386569.4810000001</v>
      </c>
      <c r="M73" s="561">
        <v>109178</v>
      </c>
      <c r="N73" s="561">
        <v>212607</v>
      </c>
      <c r="O73" s="561">
        <v>185706.315</v>
      </c>
      <c r="P73" s="561">
        <v>1853862.6159999999</v>
      </c>
      <c r="Q73" s="561">
        <v>14077</v>
      </c>
      <c r="R73" s="561">
        <v>29733</v>
      </c>
      <c r="S73" s="561">
        <v>26327.002</v>
      </c>
      <c r="T73" s="561">
        <v>262970.625</v>
      </c>
      <c r="U73" s="561">
        <v>81519</v>
      </c>
      <c r="V73" s="561">
        <v>108284</v>
      </c>
      <c r="W73" s="561">
        <v>134482.69399999999</v>
      </c>
      <c r="X73" s="561">
        <v>1342207.906</v>
      </c>
      <c r="Y73" s="561">
        <v>4096</v>
      </c>
      <c r="Z73" s="561">
        <v>165388</v>
      </c>
      <c r="AA73" s="561">
        <v>112929.266</v>
      </c>
      <c r="AB73" s="561">
        <v>112888.788</v>
      </c>
      <c r="AC73" s="561">
        <v>308</v>
      </c>
      <c r="AD73" s="561">
        <v>3085</v>
      </c>
      <c r="AE73" s="561">
        <v>37284.129999999997</v>
      </c>
      <c r="AF73" s="561">
        <v>37284.129999999997</v>
      </c>
    </row>
    <row r="74" spans="1:32" s="215" customFormat="1" ht="21" customHeight="1">
      <c r="A74" s="774" t="s">
        <v>430</v>
      </c>
      <c r="B74" s="204" t="s">
        <v>394</v>
      </c>
      <c r="C74" s="617">
        <v>79092</v>
      </c>
      <c r="D74" s="617">
        <v>356403.07299999997</v>
      </c>
      <c r="E74" s="617">
        <v>48425</v>
      </c>
      <c r="F74" s="617">
        <v>107821</v>
      </c>
      <c r="G74" s="617">
        <v>67819.038</v>
      </c>
      <c r="H74" s="617">
        <v>265604.00799999997</v>
      </c>
      <c r="I74" s="617">
        <v>3530</v>
      </c>
      <c r="J74" s="617">
        <v>43936</v>
      </c>
      <c r="K74" s="617">
        <v>14295.352999999999</v>
      </c>
      <c r="L74" s="617">
        <v>80980.44</v>
      </c>
      <c r="M74" s="617">
        <v>44895</v>
      </c>
      <c r="N74" s="617">
        <v>63885</v>
      </c>
      <c r="O74" s="617">
        <v>53523.684999999998</v>
      </c>
      <c r="P74" s="617">
        <v>184623.568</v>
      </c>
      <c r="Q74" s="617">
        <v>6</v>
      </c>
      <c r="R74" s="617">
        <v>93</v>
      </c>
      <c r="S74" s="617">
        <v>1.0529999999999999</v>
      </c>
      <c r="T74" s="617">
        <v>4.5270000000000001</v>
      </c>
      <c r="U74" s="617">
        <v>30661</v>
      </c>
      <c r="V74" s="617">
        <v>37070</v>
      </c>
      <c r="W74" s="617">
        <v>31692.498</v>
      </c>
      <c r="X74" s="617">
        <v>90768.237999999998</v>
      </c>
      <c r="Y74" s="617">
        <v>1</v>
      </c>
      <c r="Z74" s="617">
        <v>40</v>
      </c>
      <c r="AA74" s="617">
        <v>26.3</v>
      </c>
      <c r="AB74" s="617">
        <v>26.3</v>
      </c>
      <c r="AC74" s="617">
        <v>0</v>
      </c>
      <c r="AD74" s="617">
        <v>0</v>
      </c>
      <c r="AE74" s="617">
        <v>0</v>
      </c>
      <c r="AF74" s="617">
        <v>0</v>
      </c>
    </row>
    <row r="75" spans="1:32" ht="21" customHeight="1">
      <c r="A75" s="806"/>
      <c r="B75" s="205" t="s">
        <v>395</v>
      </c>
      <c r="C75" s="560">
        <v>5281</v>
      </c>
      <c r="D75" s="560">
        <v>1576037.3740000001</v>
      </c>
      <c r="E75" s="560">
        <v>5220</v>
      </c>
      <c r="F75" s="560">
        <v>104793</v>
      </c>
      <c r="G75" s="560">
        <v>278780.40000000002</v>
      </c>
      <c r="H75" s="560">
        <v>1411972.37</v>
      </c>
      <c r="I75" s="560">
        <v>5208</v>
      </c>
      <c r="J75" s="560">
        <v>104781</v>
      </c>
      <c r="K75" s="560">
        <v>278769.06900000002</v>
      </c>
      <c r="L75" s="560">
        <v>1411919.253</v>
      </c>
      <c r="M75" s="560">
        <v>12</v>
      </c>
      <c r="N75" s="560">
        <v>12</v>
      </c>
      <c r="O75" s="560">
        <v>11.331</v>
      </c>
      <c r="P75" s="560">
        <v>53.116999999999997</v>
      </c>
      <c r="Q75" s="560">
        <v>59</v>
      </c>
      <c r="R75" s="560">
        <v>178</v>
      </c>
      <c r="S75" s="560">
        <v>67.759</v>
      </c>
      <c r="T75" s="560">
        <v>437.88</v>
      </c>
      <c r="U75" s="560">
        <v>2</v>
      </c>
      <c r="V75" s="560">
        <v>2</v>
      </c>
      <c r="W75" s="560">
        <v>1.425</v>
      </c>
      <c r="X75" s="560">
        <v>8.2370000000000001</v>
      </c>
      <c r="Y75" s="560">
        <v>5065</v>
      </c>
      <c r="Z75" s="560">
        <v>297471</v>
      </c>
      <c r="AA75" s="560">
        <v>198895.122</v>
      </c>
      <c r="AB75" s="560">
        <v>163618.88699999999</v>
      </c>
      <c r="AC75" s="560">
        <v>0</v>
      </c>
      <c r="AD75" s="560">
        <v>0</v>
      </c>
      <c r="AE75" s="560">
        <v>0</v>
      </c>
      <c r="AF75" s="560">
        <v>0</v>
      </c>
    </row>
    <row r="76" spans="1:32" ht="21" customHeight="1">
      <c r="A76" s="806"/>
      <c r="B76" s="205" t="s">
        <v>558</v>
      </c>
      <c r="C76" s="560">
        <v>435</v>
      </c>
      <c r="D76" s="560">
        <v>55835.826999999997</v>
      </c>
      <c r="E76" s="560">
        <v>435</v>
      </c>
      <c r="F76" s="560">
        <v>3095</v>
      </c>
      <c r="G76" s="560">
        <v>14508.074000000001</v>
      </c>
      <c r="H76" s="560">
        <v>51782.612000000001</v>
      </c>
      <c r="I76" s="560">
        <v>435</v>
      </c>
      <c r="J76" s="560">
        <v>3095</v>
      </c>
      <c r="K76" s="560">
        <v>14508.074000000001</v>
      </c>
      <c r="L76" s="560">
        <v>51782.612000000001</v>
      </c>
      <c r="M76" s="560">
        <v>0</v>
      </c>
      <c r="N76" s="560">
        <v>0</v>
      </c>
      <c r="O76" s="560">
        <v>0</v>
      </c>
      <c r="P76" s="560">
        <v>0</v>
      </c>
      <c r="Q76" s="560">
        <v>0</v>
      </c>
      <c r="R76" s="560">
        <v>0</v>
      </c>
      <c r="S76" s="560">
        <v>0</v>
      </c>
      <c r="T76" s="560">
        <v>0</v>
      </c>
      <c r="U76" s="560">
        <v>0</v>
      </c>
      <c r="V76" s="560">
        <v>0</v>
      </c>
      <c r="W76" s="560">
        <v>0</v>
      </c>
      <c r="X76" s="560">
        <v>0</v>
      </c>
      <c r="Y76" s="560">
        <v>410</v>
      </c>
      <c r="Z76" s="560">
        <v>8046</v>
      </c>
      <c r="AA76" s="560">
        <v>5321.3040000000001</v>
      </c>
      <c r="AB76" s="560">
        <v>4053.2150000000001</v>
      </c>
      <c r="AC76" s="560">
        <v>0</v>
      </c>
      <c r="AD76" s="560">
        <v>0</v>
      </c>
      <c r="AE76" s="560">
        <v>0</v>
      </c>
      <c r="AF76" s="560">
        <v>0</v>
      </c>
    </row>
    <row r="77" spans="1:32" ht="21" customHeight="1">
      <c r="A77" s="783"/>
      <c r="B77" s="216" t="s">
        <v>559</v>
      </c>
      <c r="C77" s="561">
        <v>11</v>
      </c>
      <c r="D77" s="561">
        <v>2761.7890000000002</v>
      </c>
      <c r="E77" s="561">
        <v>11</v>
      </c>
      <c r="F77" s="561">
        <v>48</v>
      </c>
      <c r="G77" s="561">
        <v>268.51600000000002</v>
      </c>
      <c r="H77" s="561">
        <v>2685.16</v>
      </c>
      <c r="I77" s="561">
        <v>11</v>
      </c>
      <c r="J77" s="561">
        <v>48</v>
      </c>
      <c r="K77" s="561">
        <v>268.51600000000002</v>
      </c>
      <c r="L77" s="561">
        <v>2685.16</v>
      </c>
      <c r="M77" s="561">
        <v>0</v>
      </c>
      <c r="N77" s="561">
        <v>0</v>
      </c>
      <c r="O77" s="561">
        <v>0</v>
      </c>
      <c r="P77" s="561">
        <v>0</v>
      </c>
      <c r="Q77" s="561">
        <v>0</v>
      </c>
      <c r="R77" s="561">
        <v>0</v>
      </c>
      <c r="S77" s="561">
        <v>0</v>
      </c>
      <c r="T77" s="561">
        <v>0</v>
      </c>
      <c r="U77" s="561">
        <v>0</v>
      </c>
      <c r="V77" s="561">
        <v>0</v>
      </c>
      <c r="W77" s="561">
        <v>0</v>
      </c>
      <c r="X77" s="561">
        <v>0</v>
      </c>
      <c r="Y77" s="561">
        <v>10</v>
      </c>
      <c r="Z77" s="561">
        <v>118</v>
      </c>
      <c r="AA77" s="561">
        <v>76.629000000000005</v>
      </c>
      <c r="AB77" s="561">
        <v>76.629000000000005</v>
      </c>
      <c r="AC77" s="561">
        <v>0</v>
      </c>
      <c r="AD77" s="561">
        <v>0</v>
      </c>
      <c r="AE77" s="561">
        <v>0</v>
      </c>
      <c r="AF77" s="561">
        <v>0</v>
      </c>
    </row>
    <row r="78" spans="1:32" ht="21" customHeight="1">
      <c r="A78" s="792" t="s">
        <v>190</v>
      </c>
      <c r="B78" s="793"/>
      <c r="C78" s="561">
        <v>22543</v>
      </c>
      <c r="D78" s="561">
        <v>15832888.789999999</v>
      </c>
      <c r="E78" s="561">
        <v>16720</v>
      </c>
      <c r="F78" s="561">
        <v>310911</v>
      </c>
      <c r="G78" s="561">
        <v>1560698.4979999999</v>
      </c>
      <c r="H78" s="561">
        <v>15606984.98</v>
      </c>
      <c r="I78" s="561">
        <v>9015</v>
      </c>
      <c r="J78" s="561">
        <v>267682</v>
      </c>
      <c r="K78" s="561">
        <v>1443586.6669999999</v>
      </c>
      <c r="L78" s="561">
        <v>14435866.67</v>
      </c>
      <c r="M78" s="561">
        <v>7705</v>
      </c>
      <c r="N78" s="561">
        <v>43229</v>
      </c>
      <c r="O78" s="561">
        <v>117111.83100000001</v>
      </c>
      <c r="P78" s="561">
        <v>1171118.31</v>
      </c>
      <c r="Q78" s="561">
        <v>0</v>
      </c>
      <c r="R78" s="561">
        <v>0</v>
      </c>
      <c r="S78" s="561">
        <v>0</v>
      </c>
      <c r="T78" s="561">
        <v>0</v>
      </c>
      <c r="U78" s="561">
        <v>2959</v>
      </c>
      <c r="V78" s="561">
        <v>7304</v>
      </c>
      <c r="W78" s="561">
        <v>6129.6170000000002</v>
      </c>
      <c r="X78" s="561">
        <v>61296.17</v>
      </c>
      <c r="Y78" s="561">
        <v>2</v>
      </c>
      <c r="Z78" s="561">
        <v>92</v>
      </c>
      <c r="AA78" s="561">
        <v>1.28</v>
      </c>
      <c r="AB78" s="561">
        <v>1.28</v>
      </c>
      <c r="AC78" s="561">
        <v>2864</v>
      </c>
      <c r="AD78" s="561">
        <v>15382</v>
      </c>
      <c r="AE78" s="561">
        <v>164606.35999999999</v>
      </c>
      <c r="AF78" s="561">
        <v>164606.35999999999</v>
      </c>
    </row>
    <row r="79" spans="1:32" ht="21" customHeight="1">
      <c r="A79" s="792" t="s">
        <v>705</v>
      </c>
      <c r="B79" s="793"/>
      <c r="C79" s="561">
        <v>223179</v>
      </c>
      <c r="D79" s="561">
        <v>4135726.4530000002</v>
      </c>
      <c r="E79" s="561">
        <v>65141</v>
      </c>
      <c r="F79" s="561">
        <v>118438</v>
      </c>
      <c r="G79" s="561">
        <v>1329931.2490000001</v>
      </c>
      <c r="H79" s="561">
        <v>1119347.1529999999</v>
      </c>
      <c r="I79" s="561">
        <v>2057</v>
      </c>
      <c r="J79" s="561">
        <v>18708</v>
      </c>
      <c r="K79" s="561">
        <v>111613.76700000001</v>
      </c>
      <c r="L79" s="561">
        <v>109841.497</v>
      </c>
      <c r="M79" s="561">
        <v>63084</v>
      </c>
      <c r="N79" s="561">
        <v>99730</v>
      </c>
      <c r="O79" s="561">
        <v>1218317.4820000001</v>
      </c>
      <c r="P79" s="561">
        <v>1009505.656</v>
      </c>
      <c r="Q79" s="561">
        <v>2</v>
      </c>
      <c r="R79" s="561">
        <v>4</v>
      </c>
      <c r="S79" s="561">
        <v>26.102</v>
      </c>
      <c r="T79" s="561">
        <v>78.305999999999997</v>
      </c>
      <c r="U79" s="561">
        <v>158031</v>
      </c>
      <c r="V79" s="561">
        <v>169590</v>
      </c>
      <c r="W79" s="561">
        <v>2659618.5830000001</v>
      </c>
      <c r="X79" s="561">
        <v>3016181.3089999999</v>
      </c>
      <c r="Y79" s="561">
        <v>1</v>
      </c>
      <c r="Z79" s="561">
        <v>33</v>
      </c>
      <c r="AA79" s="561">
        <v>24.228000000000002</v>
      </c>
      <c r="AB79" s="561">
        <v>15.18</v>
      </c>
      <c r="AC79" s="561">
        <v>5</v>
      </c>
      <c r="AD79" s="561">
        <v>33</v>
      </c>
      <c r="AE79" s="561">
        <v>348.35</v>
      </c>
      <c r="AF79" s="561">
        <v>104.505</v>
      </c>
    </row>
    <row r="80" spans="1:32" ht="21" customHeight="1">
      <c r="A80" s="792" t="s">
        <v>557</v>
      </c>
      <c r="B80" s="793"/>
      <c r="C80" s="561">
        <v>0</v>
      </c>
      <c r="D80" s="561">
        <v>0</v>
      </c>
      <c r="E80" s="561">
        <v>0</v>
      </c>
      <c r="F80" s="561">
        <v>0</v>
      </c>
      <c r="G80" s="561">
        <v>0</v>
      </c>
      <c r="H80" s="561">
        <v>0</v>
      </c>
      <c r="I80" s="561">
        <v>0</v>
      </c>
      <c r="J80" s="561">
        <v>0</v>
      </c>
      <c r="K80" s="561">
        <v>0</v>
      </c>
      <c r="L80" s="561">
        <v>0</v>
      </c>
      <c r="M80" s="561">
        <v>0</v>
      </c>
      <c r="N80" s="561">
        <v>0</v>
      </c>
      <c r="O80" s="561">
        <v>0</v>
      </c>
      <c r="P80" s="561">
        <v>0</v>
      </c>
      <c r="Q80" s="561">
        <v>0</v>
      </c>
      <c r="R80" s="561">
        <v>0</v>
      </c>
      <c r="S80" s="561">
        <v>0</v>
      </c>
      <c r="T80" s="561">
        <v>0</v>
      </c>
      <c r="U80" s="561">
        <v>0</v>
      </c>
      <c r="V80" s="561">
        <v>0</v>
      </c>
      <c r="W80" s="561">
        <v>0</v>
      </c>
      <c r="X80" s="561">
        <v>0</v>
      </c>
      <c r="Y80" s="561">
        <v>0</v>
      </c>
      <c r="Z80" s="561">
        <v>0</v>
      </c>
      <c r="AA80" s="561">
        <v>0</v>
      </c>
      <c r="AB80" s="561">
        <v>0</v>
      </c>
      <c r="AC80" s="561">
        <v>0</v>
      </c>
      <c r="AD80" s="561">
        <v>0</v>
      </c>
      <c r="AE80" s="561">
        <v>0</v>
      </c>
      <c r="AF80" s="561">
        <v>0</v>
      </c>
    </row>
    <row r="81" spans="1:32" ht="21" customHeight="1">
      <c r="A81" s="791" t="s">
        <v>214</v>
      </c>
      <c r="B81" s="791"/>
      <c r="C81" s="561">
        <v>376932</v>
      </c>
      <c r="D81" s="561">
        <v>2152473.6490000002</v>
      </c>
      <c r="E81" s="561">
        <v>229816</v>
      </c>
      <c r="F81" s="561">
        <v>390523</v>
      </c>
      <c r="G81" s="561">
        <v>3936274.9330000002</v>
      </c>
      <c r="H81" s="561">
        <v>1317175.4779999999</v>
      </c>
      <c r="I81" s="561">
        <v>4261</v>
      </c>
      <c r="J81" s="561">
        <v>50245</v>
      </c>
      <c r="K81" s="561">
        <v>333770.03499999997</v>
      </c>
      <c r="L81" s="561">
        <v>260045.84299999999</v>
      </c>
      <c r="M81" s="561">
        <v>225555</v>
      </c>
      <c r="N81" s="561">
        <v>340278</v>
      </c>
      <c r="O81" s="561">
        <v>3602504.898</v>
      </c>
      <c r="P81" s="561">
        <v>1057129.635</v>
      </c>
      <c r="Q81" s="561">
        <v>968</v>
      </c>
      <c r="R81" s="561">
        <v>1558</v>
      </c>
      <c r="S81" s="561">
        <v>4958.7370000000001</v>
      </c>
      <c r="T81" s="561">
        <v>4521.8059999999996</v>
      </c>
      <c r="U81" s="561">
        <v>145790</v>
      </c>
      <c r="V81" s="561">
        <v>171907</v>
      </c>
      <c r="W81" s="561">
        <v>2166222.1379999998</v>
      </c>
      <c r="X81" s="561">
        <v>765587.96799999999</v>
      </c>
      <c r="Y81" s="561">
        <v>4086</v>
      </c>
      <c r="Z81" s="561">
        <v>124727</v>
      </c>
      <c r="AA81" s="561">
        <v>83726.148000000001</v>
      </c>
      <c r="AB81" s="561">
        <v>57274.91</v>
      </c>
      <c r="AC81" s="561">
        <v>358</v>
      </c>
      <c r="AD81" s="561">
        <v>2800</v>
      </c>
      <c r="AE81" s="561">
        <v>32374.12</v>
      </c>
      <c r="AF81" s="561">
        <v>7913.4870000000001</v>
      </c>
    </row>
    <row r="82" spans="1:32" ht="21" customHeight="1">
      <c r="A82" s="791" t="s">
        <v>556</v>
      </c>
      <c r="B82" s="791"/>
      <c r="C82" s="561">
        <v>1231795</v>
      </c>
      <c r="D82" s="561">
        <v>25821675.927000001</v>
      </c>
      <c r="E82" s="561">
        <v>746515</v>
      </c>
      <c r="F82" s="561">
        <v>2008987</v>
      </c>
      <c r="G82" s="561">
        <v>16727945.413000001</v>
      </c>
      <c r="H82" s="561">
        <v>16998363.486000001</v>
      </c>
      <c r="I82" s="561">
        <v>89157</v>
      </c>
      <c r="J82" s="561">
        <v>1079895</v>
      </c>
      <c r="K82" s="561">
        <v>9943334.943</v>
      </c>
      <c r="L82" s="561">
        <v>7125322.3119999999</v>
      </c>
      <c r="M82" s="561">
        <v>657358</v>
      </c>
      <c r="N82" s="561">
        <v>929092</v>
      </c>
      <c r="O82" s="561">
        <v>6784610.4699999997</v>
      </c>
      <c r="P82" s="561">
        <v>9873041.1740000006</v>
      </c>
      <c r="Q82" s="561">
        <v>14112</v>
      </c>
      <c r="R82" s="561">
        <v>20360</v>
      </c>
      <c r="S82" s="561">
        <v>17461.048999999999</v>
      </c>
      <c r="T82" s="561">
        <v>36034.716999999997</v>
      </c>
      <c r="U82" s="561">
        <v>391907</v>
      </c>
      <c r="V82" s="561">
        <v>448103</v>
      </c>
      <c r="W82" s="561">
        <v>4197545.4280000003</v>
      </c>
      <c r="X82" s="561">
        <v>6771050.5559999999</v>
      </c>
      <c r="Y82" s="561">
        <v>71432</v>
      </c>
      <c r="Z82" s="561">
        <v>2064598</v>
      </c>
      <c r="AA82" s="561">
        <v>1353896.3330000001</v>
      </c>
      <c r="AB82" s="561">
        <v>283826.201</v>
      </c>
      <c r="AC82" s="561">
        <v>79261</v>
      </c>
      <c r="AD82" s="561">
        <v>512963</v>
      </c>
      <c r="AE82" s="561">
        <v>6767889.7050000001</v>
      </c>
      <c r="AF82" s="561">
        <v>1732400.9669999999</v>
      </c>
    </row>
    <row r="83" spans="1:32" ht="21" customHeight="1">
      <c r="A83" s="791" t="s">
        <v>215</v>
      </c>
      <c r="B83" s="791"/>
      <c r="C83" s="561">
        <v>598012</v>
      </c>
      <c r="D83" s="561">
        <v>11200258.710999999</v>
      </c>
      <c r="E83" s="561">
        <v>345724</v>
      </c>
      <c r="F83" s="561">
        <v>886392</v>
      </c>
      <c r="G83" s="561">
        <v>1467332.1270000001</v>
      </c>
      <c r="H83" s="561">
        <v>8639387.1610000003</v>
      </c>
      <c r="I83" s="561">
        <v>18014</v>
      </c>
      <c r="J83" s="561">
        <v>409996</v>
      </c>
      <c r="K83" s="561">
        <v>1176729.2790000001</v>
      </c>
      <c r="L83" s="561">
        <v>6470520.1519999998</v>
      </c>
      <c r="M83" s="561">
        <v>327710</v>
      </c>
      <c r="N83" s="561">
        <v>476396</v>
      </c>
      <c r="O83" s="561">
        <v>290602.848</v>
      </c>
      <c r="P83" s="561">
        <v>2168867.0090000001</v>
      </c>
      <c r="Q83" s="561">
        <v>44633</v>
      </c>
      <c r="R83" s="561">
        <v>65959</v>
      </c>
      <c r="S83" s="561">
        <v>48170.436999999998</v>
      </c>
      <c r="T83" s="561">
        <v>369489.01400000002</v>
      </c>
      <c r="U83" s="561">
        <v>207400</v>
      </c>
      <c r="V83" s="561">
        <v>273339</v>
      </c>
      <c r="W83" s="561">
        <v>218798.378</v>
      </c>
      <c r="X83" s="561">
        <v>1596806.4410000001</v>
      </c>
      <c r="Y83" s="561">
        <v>16604</v>
      </c>
      <c r="Z83" s="561">
        <v>1059298</v>
      </c>
      <c r="AA83" s="561">
        <v>673852.946</v>
      </c>
      <c r="AB83" s="561">
        <v>577181.20200000005</v>
      </c>
      <c r="AC83" s="561">
        <v>255</v>
      </c>
      <c r="AD83" s="561">
        <v>1718</v>
      </c>
      <c r="AE83" s="561">
        <v>21174.84</v>
      </c>
      <c r="AF83" s="561">
        <v>17394.893</v>
      </c>
    </row>
    <row r="84" spans="1:32" ht="21" customHeight="1">
      <c r="A84" s="792" t="s">
        <v>166</v>
      </c>
      <c r="B84" s="793"/>
      <c r="C84" s="561">
        <v>5397967</v>
      </c>
      <c r="D84" s="561">
        <v>100675566.949</v>
      </c>
      <c r="E84" s="561">
        <v>3062634</v>
      </c>
      <c r="F84" s="561">
        <v>6367107</v>
      </c>
      <c r="G84" s="561">
        <v>33896511.039999999</v>
      </c>
      <c r="H84" s="561">
        <v>56621385.523000002</v>
      </c>
      <c r="I84" s="561">
        <v>162987</v>
      </c>
      <c r="J84" s="561">
        <v>2393160</v>
      </c>
      <c r="K84" s="561">
        <v>11652980.960000001</v>
      </c>
      <c r="L84" s="561">
        <v>18989489.296999998</v>
      </c>
      <c r="M84" s="561">
        <v>2899647</v>
      </c>
      <c r="N84" s="561">
        <v>3973947</v>
      </c>
      <c r="O84" s="561">
        <v>22243530.079999998</v>
      </c>
      <c r="P84" s="561">
        <v>37631896.226000004</v>
      </c>
      <c r="Q84" s="561">
        <v>20993</v>
      </c>
      <c r="R84" s="561">
        <v>36068</v>
      </c>
      <c r="S84" s="561">
        <v>32045.935000000001</v>
      </c>
      <c r="T84" s="561">
        <v>68099.42</v>
      </c>
      <c r="U84" s="561">
        <v>2198949</v>
      </c>
      <c r="V84" s="561">
        <v>2500316</v>
      </c>
      <c r="W84" s="561">
        <v>17836286.074999999</v>
      </c>
      <c r="X84" s="561">
        <v>37248493.202</v>
      </c>
      <c r="Y84" s="561">
        <v>14446</v>
      </c>
      <c r="Z84" s="561">
        <v>789920</v>
      </c>
      <c r="AA84" s="561">
        <v>524647.76500000001</v>
      </c>
      <c r="AB84" s="561">
        <v>520425.49200000003</v>
      </c>
      <c r="AC84" s="561">
        <v>115391</v>
      </c>
      <c r="AD84" s="561">
        <v>1092538</v>
      </c>
      <c r="AE84" s="561">
        <v>12813395.08</v>
      </c>
      <c r="AF84" s="561">
        <v>6217163.3119999999</v>
      </c>
    </row>
    <row r="85" spans="1:32" ht="21" customHeight="1">
      <c r="A85" s="792" t="s">
        <v>152</v>
      </c>
      <c r="B85" s="793"/>
      <c r="C85" s="561">
        <v>16993</v>
      </c>
      <c r="D85" s="561">
        <v>81969.710000000006</v>
      </c>
      <c r="E85" s="561">
        <v>16991</v>
      </c>
      <c r="F85" s="561">
        <v>18476</v>
      </c>
      <c r="G85" s="561">
        <v>27243.138999999999</v>
      </c>
      <c r="H85" s="561">
        <v>81973.327999999994</v>
      </c>
      <c r="I85" s="561">
        <v>10</v>
      </c>
      <c r="J85" s="561">
        <v>37</v>
      </c>
      <c r="K85" s="561">
        <v>12.106</v>
      </c>
      <c r="L85" s="561">
        <v>68.655000000000001</v>
      </c>
      <c r="M85" s="561">
        <v>16981</v>
      </c>
      <c r="N85" s="561">
        <v>18439</v>
      </c>
      <c r="O85" s="561">
        <v>27231.032999999999</v>
      </c>
      <c r="P85" s="561">
        <v>81904.672999999995</v>
      </c>
      <c r="Q85" s="561">
        <v>0</v>
      </c>
      <c r="R85" s="561">
        <v>0</v>
      </c>
      <c r="S85" s="561">
        <v>0</v>
      </c>
      <c r="T85" s="561">
        <v>0</v>
      </c>
      <c r="U85" s="561">
        <v>2</v>
      </c>
      <c r="V85" s="561">
        <v>2</v>
      </c>
      <c r="W85" s="561">
        <v>-1.206</v>
      </c>
      <c r="X85" s="561">
        <v>-3.6179999999999999</v>
      </c>
      <c r="Y85" s="561">
        <v>0</v>
      </c>
      <c r="Z85" s="561">
        <v>0</v>
      </c>
      <c r="AA85" s="561">
        <v>0</v>
      </c>
      <c r="AB85" s="561">
        <v>0</v>
      </c>
      <c r="AC85" s="561">
        <v>0</v>
      </c>
      <c r="AD85" s="561">
        <v>0</v>
      </c>
      <c r="AE85" s="561">
        <v>0</v>
      </c>
      <c r="AF85" s="561">
        <v>0</v>
      </c>
    </row>
    <row r="86" spans="1:32" ht="21" customHeight="1">
      <c r="A86" s="792" t="s">
        <v>188</v>
      </c>
      <c r="B86" s="793"/>
      <c r="C86" s="561">
        <v>4677</v>
      </c>
      <c r="D86" s="561">
        <v>167225.535</v>
      </c>
      <c r="E86" s="561">
        <v>3008</v>
      </c>
      <c r="F86" s="561">
        <v>10462</v>
      </c>
      <c r="G86" s="561">
        <v>91971.039000000004</v>
      </c>
      <c r="H86" s="561">
        <v>146492.97500000001</v>
      </c>
      <c r="I86" s="561">
        <v>562</v>
      </c>
      <c r="J86" s="561">
        <v>6027</v>
      </c>
      <c r="K86" s="561">
        <v>37046.841</v>
      </c>
      <c r="L86" s="561">
        <v>56253.008999999998</v>
      </c>
      <c r="M86" s="561">
        <v>2446</v>
      </c>
      <c r="N86" s="561">
        <v>4435</v>
      </c>
      <c r="O86" s="561">
        <v>54924.197999999997</v>
      </c>
      <c r="P86" s="561">
        <v>90239.966</v>
      </c>
      <c r="Q86" s="561">
        <v>25</v>
      </c>
      <c r="R86" s="561">
        <v>31</v>
      </c>
      <c r="S86" s="561">
        <v>15.612</v>
      </c>
      <c r="T86" s="561">
        <v>54.856999999999999</v>
      </c>
      <c r="U86" s="561">
        <v>1517</v>
      </c>
      <c r="V86" s="561">
        <v>2188</v>
      </c>
      <c r="W86" s="561">
        <v>3954.1129999999998</v>
      </c>
      <c r="X86" s="561">
        <v>9909.84</v>
      </c>
      <c r="Y86" s="561">
        <v>532</v>
      </c>
      <c r="Z86" s="561">
        <v>13918</v>
      </c>
      <c r="AA86" s="561">
        <v>9290.4989999999998</v>
      </c>
      <c r="AB86" s="561">
        <v>6695.9340000000002</v>
      </c>
      <c r="AC86" s="561">
        <v>127</v>
      </c>
      <c r="AD86" s="561">
        <v>906</v>
      </c>
      <c r="AE86" s="561">
        <v>11093.92</v>
      </c>
      <c r="AF86" s="561">
        <v>4071.9290000000001</v>
      </c>
    </row>
    <row r="87" spans="1:32" ht="21" customHeight="1">
      <c r="A87" s="791" t="s">
        <v>680</v>
      </c>
      <c r="B87" s="791"/>
      <c r="C87" s="561">
        <v>142402763</v>
      </c>
      <c r="D87" s="561">
        <v>291454292.56300002</v>
      </c>
      <c r="E87" s="561">
        <v>74379274</v>
      </c>
      <c r="F87" s="561">
        <v>118042585</v>
      </c>
      <c r="G87" s="561">
        <v>114596218.50399999</v>
      </c>
      <c r="H87" s="561">
        <v>173700938.315</v>
      </c>
      <c r="I87" s="561">
        <v>841365</v>
      </c>
      <c r="J87" s="561">
        <v>6677728</v>
      </c>
      <c r="K87" s="561">
        <v>36166835.082999997</v>
      </c>
      <c r="L87" s="561">
        <v>38571903.550999999</v>
      </c>
      <c r="M87" s="561">
        <v>73537909</v>
      </c>
      <c r="N87" s="561">
        <v>111364857</v>
      </c>
      <c r="O87" s="561">
        <v>78429383.421000004</v>
      </c>
      <c r="P87" s="561">
        <v>135129034.764</v>
      </c>
      <c r="Q87" s="561">
        <v>16779808</v>
      </c>
      <c r="R87" s="561">
        <v>22464446</v>
      </c>
      <c r="S87" s="561">
        <v>16354174.581</v>
      </c>
      <c r="T87" s="561">
        <v>38587089.754000001</v>
      </c>
      <c r="U87" s="561">
        <v>51080986</v>
      </c>
      <c r="V87" s="561">
        <v>67467729</v>
      </c>
      <c r="W87" s="561">
        <v>34448047.392999999</v>
      </c>
      <c r="X87" s="561">
        <v>76071542.927000001</v>
      </c>
      <c r="Y87" s="561">
        <v>98191</v>
      </c>
      <c r="Z87" s="561">
        <v>1565176</v>
      </c>
      <c r="AA87" s="561">
        <v>1019355.461</v>
      </c>
      <c r="AB87" s="561">
        <v>632391.16200000001</v>
      </c>
      <c r="AC87" s="561">
        <v>162695</v>
      </c>
      <c r="AD87" s="561">
        <v>949954</v>
      </c>
      <c r="AE87" s="561">
        <v>11263592.914999999</v>
      </c>
      <c r="AF87" s="561">
        <v>2462330.4049999998</v>
      </c>
    </row>
    <row r="88" spans="1:32" ht="18" customHeight="1">
      <c r="C88" s="643" t="s">
        <v>429</v>
      </c>
    </row>
    <row r="89" spans="1:32" ht="14.25" customHeight="1">
      <c r="C89" s="261"/>
    </row>
    <row r="90" spans="1:32">
      <c r="C90" s="183"/>
      <c r="D90" s="562"/>
    </row>
    <row r="91" spans="1:32">
      <c r="C91" s="102"/>
      <c r="D91" s="562"/>
    </row>
    <row r="92" spans="1:32">
      <c r="C92" s="562"/>
      <c r="D92" s="562"/>
    </row>
  </sheetData>
  <customSheetViews>
    <customSheetView guid="{6F28069D-A7F4-41D2-AA1B-4487F97E36F1}" scale="70" showPageBreaks="1" printArea="1" showRuler="0">
      <selection activeCell="B43" sqref="B43:B49"/>
      <pageMargins left="0.78740157480314965" right="0.54" top="0.19685039370078741" bottom="0.19685039370078741" header="0.51181102362204722" footer="0.39370078740157483"/>
      <printOptions verticalCentered="1"/>
      <pageSetup paperSize="8" scale="94" orientation="landscape" horizontalDpi="4294967292" r:id="rId1"/>
      <headerFooter alignWithMargins="0"/>
    </customSheetView>
  </customSheetViews>
  <mergeCells count="45">
    <mergeCell ref="Q52:T53"/>
    <mergeCell ref="U52:X53"/>
    <mergeCell ref="Y52:AB53"/>
    <mergeCell ref="A78:B78"/>
    <mergeCell ref="A74:A77"/>
    <mergeCell ref="AC52:AF53"/>
    <mergeCell ref="A79:B79"/>
    <mergeCell ref="AC3:AF4"/>
    <mergeCell ref="A60:B60"/>
    <mergeCell ref="A3:B5"/>
    <mergeCell ref="E4:H4"/>
    <mergeCell ref="A59:B59"/>
    <mergeCell ref="I4:L4"/>
    <mergeCell ref="Q3:T4"/>
    <mergeCell ref="U3:X4"/>
    <mergeCell ref="Y3:AB4"/>
    <mergeCell ref="E3:P3"/>
    <mergeCell ref="C3:D4"/>
    <mergeCell ref="A52:B54"/>
    <mergeCell ref="C52:D53"/>
    <mergeCell ref="A42:A49"/>
    <mergeCell ref="A87:B87"/>
    <mergeCell ref="A61:B61"/>
    <mergeCell ref="A83:B83"/>
    <mergeCell ref="A80:B80"/>
    <mergeCell ref="A71:B71"/>
    <mergeCell ref="A86:B86"/>
    <mergeCell ref="A82:B82"/>
    <mergeCell ref="A81:B81"/>
    <mergeCell ref="A72:B72"/>
    <mergeCell ref="A73:B73"/>
    <mergeCell ref="A85:B85"/>
    <mergeCell ref="A84:B84"/>
    <mergeCell ref="A18:A25"/>
    <mergeCell ref="A10:A17"/>
    <mergeCell ref="M4:P4"/>
    <mergeCell ref="A68:A69"/>
    <mergeCell ref="A62:A65"/>
    <mergeCell ref="A66:A67"/>
    <mergeCell ref="E52:P52"/>
    <mergeCell ref="E53:H53"/>
    <mergeCell ref="I53:L53"/>
    <mergeCell ref="M53:P53"/>
    <mergeCell ref="A34:A41"/>
    <mergeCell ref="A26:A33"/>
  </mergeCells>
  <phoneticPr fontId="2"/>
  <printOptions horizontalCentered="1"/>
  <pageMargins left="0.78740157480314965" right="0.55118110236220474" top="0.59055118110236227" bottom="0.19685039370078741" header="0.51181102362204722" footer="0.39370078740157483"/>
  <pageSetup paperSize="8" scale="64" fitToWidth="2" fitToHeight="2" orientation="landscape" horizontalDpi="4294967292" r:id="rId2"/>
  <headerFooter alignWithMargins="0"/>
  <rowBreaks count="1" manualBreakCount="1">
    <brk id="49" max="31" man="1"/>
  </rowBreaks>
  <colBreaks count="1" manualBreakCount="1">
    <brk id="16" max="8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9">
    <pageSetUpPr fitToPage="1"/>
  </sheetPr>
  <dimension ref="A1:AF67"/>
  <sheetViews>
    <sheetView zoomScale="80" zoomScaleNormal="80" workbookViewId="0">
      <pane xSplit="2" ySplit="9" topLeftCell="C10" activePane="bottomRight" state="frozen"/>
      <selection sqref="A1:R1"/>
      <selection pane="topRight" sqref="A1:R1"/>
      <selection pane="bottomLeft" sqref="A1:R1"/>
      <selection pane="bottomRight"/>
    </sheetView>
  </sheetViews>
  <sheetFormatPr defaultColWidth="9" defaultRowHeight="13.2"/>
  <cols>
    <col min="1" max="2" width="11.44140625" style="187" customWidth="1"/>
    <col min="3" max="3" width="11.33203125" style="186" customWidth="1"/>
    <col min="4" max="18" width="11.21875" style="186" customWidth="1"/>
    <col min="19" max="16384" width="9" style="186"/>
  </cols>
  <sheetData>
    <row r="1" spans="1:18" ht="19.2">
      <c r="A1" s="184" t="s">
        <v>222</v>
      </c>
      <c r="B1" s="185"/>
      <c r="C1" s="185"/>
      <c r="D1" s="185"/>
      <c r="E1" s="185"/>
      <c r="F1" s="185"/>
      <c r="G1" s="185"/>
      <c r="H1" s="185"/>
      <c r="I1" s="185"/>
      <c r="J1" s="185"/>
      <c r="K1" s="185"/>
      <c r="L1" s="185"/>
      <c r="M1" s="185"/>
      <c r="N1" s="185"/>
      <c r="O1" s="185"/>
      <c r="P1" s="185"/>
      <c r="Q1" s="185"/>
      <c r="R1" s="185"/>
    </row>
    <row r="2" spans="1:18">
      <c r="Q2" s="188"/>
      <c r="R2" s="189" t="s">
        <v>719</v>
      </c>
    </row>
    <row r="3" spans="1:18" s="598" customFormat="1" ht="12">
      <c r="A3" s="796" t="s">
        <v>572</v>
      </c>
      <c r="B3" s="797"/>
      <c r="C3" s="794" t="s">
        <v>537</v>
      </c>
      <c r="D3" s="794"/>
      <c r="E3" s="780" t="s">
        <v>560</v>
      </c>
      <c r="F3" s="807"/>
      <c r="G3" s="807"/>
      <c r="H3" s="807"/>
      <c r="I3" s="807"/>
      <c r="J3" s="808"/>
      <c r="K3" s="802" t="s">
        <v>573</v>
      </c>
      <c r="L3" s="803"/>
      <c r="M3" s="802" t="s">
        <v>479</v>
      </c>
      <c r="N3" s="803"/>
      <c r="O3" s="802" t="s">
        <v>431</v>
      </c>
      <c r="P3" s="803"/>
      <c r="Q3" s="802" t="s">
        <v>569</v>
      </c>
      <c r="R3" s="803"/>
    </row>
    <row r="4" spans="1:18" s="598" customFormat="1" ht="12">
      <c r="A4" s="798"/>
      <c r="B4" s="799"/>
      <c r="C4" s="794"/>
      <c r="D4" s="794"/>
      <c r="E4" s="809" t="s">
        <v>544</v>
      </c>
      <c r="F4" s="810"/>
      <c r="G4" s="780" t="s">
        <v>565</v>
      </c>
      <c r="H4" s="782"/>
      <c r="I4" s="780" t="s">
        <v>566</v>
      </c>
      <c r="J4" s="782"/>
      <c r="K4" s="804"/>
      <c r="L4" s="805"/>
      <c r="M4" s="804"/>
      <c r="N4" s="805"/>
      <c r="O4" s="804"/>
      <c r="P4" s="805"/>
      <c r="Q4" s="804"/>
      <c r="R4" s="805"/>
    </row>
    <row r="5" spans="1:18" s="598" customFormat="1" ht="12">
      <c r="A5" s="800"/>
      <c r="B5" s="801"/>
      <c r="C5" s="591" t="s">
        <v>538</v>
      </c>
      <c r="D5" s="597" t="s">
        <v>539</v>
      </c>
      <c r="E5" s="591" t="s">
        <v>538</v>
      </c>
      <c r="F5" s="593" t="s">
        <v>539</v>
      </c>
      <c r="G5" s="591" t="s">
        <v>538</v>
      </c>
      <c r="H5" s="597" t="s">
        <v>539</v>
      </c>
      <c r="I5" s="591" t="s">
        <v>538</v>
      </c>
      <c r="J5" s="597" t="s">
        <v>539</v>
      </c>
      <c r="K5" s="591" t="s">
        <v>538</v>
      </c>
      <c r="L5" s="597" t="s">
        <v>539</v>
      </c>
      <c r="M5" s="591" t="s">
        <v>538</v>
      </c>
      <c r="N5" s="597" t="s">
        <v>539</v>
      </c>
      <c r="O5" s="591" t="s">
        <v>538</v>
      </c>
      <c r="P5" s="597" t="s">
        <v>539</v>
      </c>
      <c r="Q5" s="591" t="s">
        <v>538</v>
      </c>
      <c r="R5" s="591" t="s">
        <v>539</v>
      </c>
    </row>
    <row r="6" spans="1:18" s="598" customFormat="1" ht="12">
      <c r="A6" s="595"/>
      <c r="B6" s="596"/>
      <c r="C6" s="600" t="s">
        <v>576</v>
      </c>
      <c r="D6" s="601" t="s">
        <v>576</v>
      </c>
      <c r="E6" s="600" t="s">
        <v>576</v>
      </c>
      <c r="F6" s="601" t="s">
        <v>576</v>
      </c>
      <c r="G6" s="600" t="s">
        <v>576</v>
      </c>
      <c r="H6" s="601" t="s">
        <v>576</v>
      </c>
      <c r="I6" s="600" t="s">
        <v>576</v>
      </c>
      <c r="J6" s="601" t="s">
        <v>576</v>
      </c>
      <c r="K6" s="600" t="s">
        <v>576</v>
      </c>
      <c r="L6" s="601" t="s">
        <v>576</v>
      </c>
      <c r="M6" s="600" t="s">
        <v>576</v>
      </c>
      <c r="N6" s="601" t="s">
        <v>576</v>
      </c>
      <c r="O6" s="600" t="s">
        <v>576</v>
      </c>
      <c r="P6" s="601" t="s">
        <v>576</v>
      </c>
      <c r="Q6" s="600" t="s">
        <v>576</v>
      </c>
      <c r="R6" s="602" t="s">
        <v>576</v>
      </c>
    </row>
    <row r="7" spans="1:18" s="603" customFormat="1" ht="12.75" customHeight="1">
      <c r="A7" s="198" t="s">
        <v>720</v>
      </c>
      <c r="B7" s="199"/>
      <c r="C7" s="606">
        <v>103.36126925805536</v>
      </c>
      <c r="D7" s="612">
        <v>103.6444283546891</v>
      </c>
      <c r="E7" s="606">
        <v>102.70445210344576</v>
      </c>
      <c r="F7" s="612">
        <v>103.22945667923153</v>
      </c>
      <c r="G7" s="606">
        <v>101.54401983436301</v>
      </c>
      <c r="H7" s="612">
        <v>103.05287594144534</v>
      </c>
      <c r="I7" s="606">
        <v>102.72494321120497</v>
      </c>
      <c r="J7" s="612">
        <v>103.38047013955017</v>
      </c>
      <c r="K7" s="606">
        <v>104.35555900504015</v>
      </c>
      <c r="L7" s="612">
        <v>103.41098764036055</v>
      </c>
      <c r="M7" s="606">
        <v>103.99936011349801</v>
      </c>
      <c r="N7" s="612">
        <v>105.1243787506549</v>
      </c>
      <c r="O7" s="606">
        <v>101.12112959317218</v>
      </c>
      <c r="P7" s="606">
        <v>99.419707409802285</v>
      </c>
      <c r="Q7" s="606">
        <v>118.47553885063557</v>
      </c>
      <c r="R7" s="613">
        <v>119.45507607937441</v>
      </c>
    </row>
    <row r="8" spans="1:18" s="603" customFormat="1" ht="12.75" customHeight="1">
      <c r="A8" s="198" t="s">
        <v>721</v>
      </c>
      <c r="B8" s="199"/>
      <c r="C8" s="606">
        <v>102.97096376430463</v>
      </c>
      <c r="D8" s="612">
        <v>102.00382578820204</v>
      </c>
      <c r="E8" s="606">
        <v>102.39414604358765</v>
      </c>
      <c r="F8" s="612">
        <v>102.71519629199952</v>
      </c>
      <c r="G8" s="606">
        <v>101.00470424161179</v>
      </c>
      <c r="H8" s="612">
        <v>103.02967795163759</v>
      </c>
      <c r="I8" s="606">
        <v>102.4183989864065</v>
      </c>
      <c r="J8" s="612">
        <v>102.44710095010431</v>
      </c>
      <c r="K8" s="606">
        <v>103.72381747618154</v>
      </c>
      <c r="L8" s="612">
        <v>102.93019839740994</v>
      </c>
      <c r="M8" s="606">
        <v>103.5514091416961</v>
      </c>
      <c r="N8" s="612">
        <v>99.152505035454581</v>
      </c>
      <c r="O8" s="606">
        <v>99.553578011763776</v>
      </c>
      <c r="P8" s="606">
        <v>88.201733839938441</v>
      </c>
      <c r="Q8" s="606">
        <v>118.28908289150375</v>
      </c>
      <c r="R8" s="613">
        <v>119.70774117668839</v>
      </c>
    </row>
    <row r="9" spans="1:18" s="603" customFormat="1" ht="12.75" customHeight="1">
      <c r="A9" s="201" t="s">
        <v>722</v>
      </c>
      <c r="B9" s="202"/>
      <c r="C9" s="607">
        <v>102.10405972216898</v>
      </c>
      <c r="D9" s="607">
        <v>103.42511741995801</v>
      </c>
      <c r="E9" s="607">
        <v>101.36197315413862</v>
      </c>
      <c r="F9" s="607">
        <v>102.94973058382251</v>
      </c>
      <c r="G9" s="607">
        <v>100.87832827951301</v>
      </c>
      <c r="H9" s="607">
        <v>102.59117883469627</v>
      </c>
      <c r="I9" s="607">
        <v>101.37029873015682</v>
      </c>
      <c r="J9" s="607">
        <v>103.25713383758853</v>
      </c>
      <c r="K9" s="607">
        <v>104.79926726432664</v>
      </c>
      <c r="L9" s="607">
        <v>103.25476307006372</v>
      </c>
      <c r="M9" s="607">
        <v>102.19020705868056</v>
      </c>
      <c r="N9" s="607">
        <v>105.01258529768359</v>
      </c>
      <c r="O9" s="607">
        <v>99.932854085991934</v>
      </c>
      <c r="P9" s="607">
        <v>99.337769428199834</v>
      </c>
      <c r="Q9" s="607">
        <v>114.91366802043392</v>
      </c>
      <c r="R9" s="607">
        <v>117.16812784772293</v>
      </c>
    </row>
    <row r="10" spans="1:18" s="598" customFormat="1" ht="13.5" customHeight="1">
      <c r="A10" s="203"/>
      <c r="B10" s="204" t="s">
        <v>544</v>
      </c>
      <c r="C10" s="608">
        <v>100.94803795765901</v>
      </c>
      <c r="D10" s="608">
        <v>103.49081863451826</v>
      </c>
      <c r="E10" s="608">
        <v>100.16527356187505</v>
      </c>
      <c r="F10" s="608">
        <v>103.01332989737651</v>
      </c>
      <c r="G10" s="608">
        <v>99.875118107403281</v>
      </c>
      <c r="H10" s="608">
        <v>102.70315187523123</v>
      </c>
      <c r="I10" s="608">
        <v>100.16948071722658</v>
      </c>
      <c r="J10" s="608">
        <v>103.25085497328462</v>
      </c>
      <c r="K10" s="608">
        <v>103.56241603883871</v>
      </c>
      <c r="L10" s="608">
        <v>103.02991958325869</v>
      </c>
      <c r="M10" s="608">
        <v>101.09565879791691</v>
      </c>
      <c r="N10" s="608">
        <v>105.45799195789665</v>
      </c>
      <c r="O10" s="608">
        <v>100.0357735200453</v>
      </c>
      <c r="P10" s="608">
        <v>98.49197411715339</v>
      </c>
      <c r="Q10" s="608">
        <v>113.77833564389823</v>
      </c>
      <c r="R10" s="608">
        <v>114.52008208314983</v>
      </c>
    </row>
    <row r="11" spans="1:18" s="598" customFormat="1" ht="13.5" customHeight="1">
      <c r="A11" s="205"/>
      <c r="B11" s="206" t="s">
        <v>46</v>
      </c>
      <c r="C11" s="608">
        <v>102.43713805671459</v>
      </c>
      <c r="D11" s="608">
        <v>104.75932108915676</v>
      </c>
      <c r="E11" s="608">
        <v>101.67233710250656</v>
      </c>
      <c r="F11" s="608">
        <v>104.41267178176894</v>
      </c>
      <c r="G11" s="608">
        <v>101.42050570916736</v>
      </c>
      <c r="H11" s="608">
        <v>103.81355787398728</v>
      </c>
      <c r="I11" s="608">
        <v>101.67582311726333</v>
      </c>
      <c r="J11" s="608">
        <v>104.84661098523928</v>
      </c>
      <c r="K11" s="608">
        <v>104.32301192333406</v>
      </c>
      <c r="L11" s="608">
        <v>103.5151646566365</v>
      </c>
      <c r="M11" s="608">
        <v>102.82133179281101</v>
      </c>
      <c r="N11" s="608">
        <v>106.77277414673219</v>
      </c>
      <c r="O11" s="608">
        <v>101.42086641092764</v>
      </c>
      <c r="P11" s="608">
        <v>100.03640270239131</v>
      </c>
      <c r="Q11" s="608">
        <v>116.01272667823636</v>
      </c>
      <c r="R11" s="608">
        <v>116.71261295471842</v>
      </c>
    </row>
    <row r="12" spans="1:18" s="598" customFormat="1" ht="13.5" customHeight="1">
      <c r="A12" s="205" t="s">
        <v>543</v>
      </c>
      <c r="B12" s="206" t="s">
        <v>433</v>
      </c>
      <c r="C12" s="608">
        <v>98.377044549448087</v>
      </c>
      <c r="D12" s="608">
        <v>100.37077296274666</v>
      </c>
      <c r="E12" s="608">
        <v>97.567489705340634</v>
      </c>
      <c r="F12" s="608">
        <v>99.625374256474828</v>
      </c>
      <c r="G12" s="608">
        <v>96.870375077331829</v>
      </c>
      <c r="H12" s="608">
        <v>99.545422019154543</v>
      </c>
      <c r="I12" s="608">
        <v>97.577581015869157</v>
      </c>
      <c r="J12" s="608">
        <v>99.687697144899786</v>
      </c>
      <c r="K12" s="608">
        <v>101.83398877510201</v>
      </c>
      <c r="L12" s="608">
        <v>101.43550033908051</v>
      </c>
      <c r="M12" s="608">
        <v>98.297200842719889</v>
      </c>
      <c r="N12" s="608">
        <v>102.39804717934975</v>
      </c>
      <c r="O12" s="608">
        <v>96.983457065581831</v>
      </c>
      <c r="P12" s="608">
        <v>95.323027786710639</v>
      </c>
      <c r="Q12" s="608">
        <v>112.98649850807124</v>
      </c>
      <c r="R12" s="608">
        <v>113.21808557775348</v>
      </c>
    </row>
    <row r="13" spans="1:18" s="598" customFormat="1" ht="13.5" customHeight="1">
      <c r="A13" s="208"/>
      <c r="B13" s="203" t="s">
        <v>252</v>
      </c>
      <c r="C13" s="608">
        <v>115.19011694656621</v>
      </c>
      <c r="D13" s="608">
        <v>116.82152179120074</v>
      </c>
      <c r="E13" s="608">
        <v>114.44371566883133</v>
      </c>
      <c r="F13" s="608">
        <v>116.3411453581016</v>
      </c>
      <c r="G13" s="608">
        <v>113.43101066600241</v>
      </c>
      <c r="H13" s="608">
        <v>114.80290449855548</v>
      </c>
      <c r="I13" s="608">
        <v>114.46702194107405</v>
      </c>
      <c r="J13" s="608">
        <v>117.92753114800698</v>
      </c>
      <c r="K13" s="608">
        <v>116.96453274124363</v>
      </c>
      <c r="L13" s="608">
        <v>117.02556011882497</v>
      </c>
      <c r="M13" s="608">
        <v>115.75967079409068</v>
      </c>
      <c r="N13" s="608">
        <v>118.80062650633982</v>
      </c>
      <c r="O13" s="608">
        <v>113.44824714797235</v>
      </c>
      <c r="P13" s="608">
        <v>114.13180830900205</v>
      </c>
      <c r="Q13" s="608">
        <v>119.69094922737307</v>
      </c>
      <c r="R13" s="608">
        <v>119.56003574452451</v>
      </c>
    </row>
    <row r="14" spans="1:18" s="598" customFormat="1" ht="13.5" customHeight="1">
      <c r="A14" s="208"/>
      <c r="B14" s="216" t="s">
        <v>440</v>
      </c>
      <c r="C14" s="608">
        <v>110.5288102225706</v>
      </c>
      <c r="D14" s="608">
        <v>112.37550285525441</v>
      </c>
      <c r="E14" s="608">
        <v>109.84724789100898</v>
      </c>
      <c r="F14" s="608">
        <v>112.30166806249795</v>
      </c>
      <c r="G14" s="608">
        <v>108.5559042093869</v>
      </c>
      <c r="H14" s="608">
        <v>111.72813773544075</v>
      </c>
      <c r="I14" s="608">
        <v>109.87928369030517</v>
      </c>
      <c r="J14" s="608">
        <v>112.91959995959317</v>
      </c>
      <c r="K14" s="608">
        <v>113.34349331467088</v>
      </c>
      <c r="L14" s="608">
        <v>111.6746789347135</v>
      </c>
      <c r="M14" s="608">
        <v>110.73003622571873</v>
      </c>
      <c r="N14" s="608">
        <v>112.84426154840178</v>
      </c>
      <c r="O14" s="608">
        <v>108.58930476175314</v>
      </c>
      <c r="P14" s="608">
        <v>106.19391895926525</v>
      </c>
      <c r="Q14" s="608">
        <v>121.37641071033414</v>
      </c>
      <c r="R14" s="608">
        <v>126.58076033236458</v>
      </c>
    </row>
    <row r="15" spans="1:18" s="598" customFormat="1" ht="13.5" customHeight="1">
      <c r="A15" s="211"/>
      <c r="B15" s="204" t="s">
        <v>544</v>
      </c>
      <c r="C15" s="611">
        <v>103.46866194159429</v>
      </c>
      <c r="D15" s="611">
        <v>105.69844168467513</v>
      </c>
      <c r="E15" s="611">
        <v>102.62938789780726</v>
      </c>
      <c r="F15" s="611">
        <v>105.15134419193744</v>
      </c>
      <c r="G15" s="611">
        <v>101.88353669252366</v>
      </c>
      <c r="H15" s="611">
        <v>104.59957232194905</v>
      </c>
      <c r="I15" s="611">
        <v>102.64110000129527</v>
      </c>
      <c r="J15" s="611">
        <v>105.60685027245466</v>
      </c>
      <c r="K15" s="611">
        <v>106.0976190651533</v>
      </c>
      <c r="L15" s="611">
        <v>105.31780800390717</v>
      </c>
      <c r="M15" s="611">
        <v>103.72007447883426</v>
      </c>
      <c r="N15" s="611">
        <v>107.9669049078731</v>
      </c>
      <c r="O15" s="611">
        <v>102.00657081185602</v>
      </c>
      <c r="P15" s="611">
        <v>100.15839690764319</v>
      </c>
      <c r="Q15" s="611">
        <v>115.8597223998068</v>
      </c>
      <c r="R15" s="611">
        <v>115.82927914199882</v>
      </c>
    </row>
    <row r="16" spans="1:18" s="598" customFormat="1" ht="13.5" customHeight="1">
      <c r="A16" s="208"/>
      <c r="B16" s="206" t="s">
        <v>46</v>
      </c>
      <c r="C16" s="608">
        <v>105.39550758428966</v>
      </c>
      <c r="D16" s="608">
        <v>107.11419481368358</v>
      </c>
      <c r="E16" s="608">
        <v>104.56116509512066</v>
      </c>
      <c r="F16" s="608">
        <v>106.6266094721762</v>
      </c>
      <c r="G16" s="608">
        <v>103.6133150434006</v>
      </c>
      <c r="H16" s="608">
        <v>105.67624441731429</v>
      </c>
      <c r="I16" s="608">
        <v>104.57502487854254</v>
      </c>
      <c r="J16" s="608">
        <v>107.36442214968771</v>
      </c>
      <c r="K16" s="608">
        <v>107.31523555556612</v>
      </c>
      <c r="L16" s="608">
        <v>106.14753974995857</v>
      </c>
      <c r="M16" s="608">
        <v>105.89129463650966</v>
      </c>
      <c r="N16" s="608">
        <v>109.53431135747562</v>
      </c>
      <c r="O16" s="608">
        <v>103.52250699127403</v>
      </c>
      <c r="P16" s="608">
        <v>101.74657532195992</v>
      </c>
      <c r="Q16" s="608">
        <v>117.63254966445935</v>
      </c>
      <c r="R16" s="608">
        <v>115.27718415220039</v>
      </c>
    </row>
    <row r="17" spans="1:18" s="598" customFormat="1" ht="13.5" customHeight="1">
      <c r="A17" s="208" t="s">
        <v>457</v>
      </c>
      <c r="B17" s="206" t="s">
        <v>433</v>
      </c>
      <c r="C17" s="608">
        <v>99.642877212118336</v>
      </c>
      <c r="D17" s="608">
        <v>101.5538016654304</v>
      </c>
      <c r="E17" s="608">
        <v>98.797052529097982</v>
      </c>
      <c r="F17" s="608">
        <v>100.81910518122162</v>
      </c>
      <c r="G17" s="608">
        <v>97.97143414085285</v>
      </c>
      <c r="H17" s="608">
        <v>100.71488785024832</v>
      </c>
      <c r="I17" s="608">
        <v>98.810238203579416</v>
      </c>
      <c r="J17" s="608">
        <v>100.907087467007</v>
      </c>
      <c r="K17" s="608">
        <v>103.11571977194328</v>
      </c>
      <c r="L17" s="608">
        <v>102.51770268548965</v>
      </c>
      <c r="M17" s="608">
        <v>99.63374743836242</v>
      </c>
      <c r="N17" s="608">
        <v>103.70616542738492</v>
      </c>
      <c r="O17" s="608">
        <v>98.068367071505747</v>
      </c>
      <c r="P17" s="608">
        <v>96.397146054278124</v>
      </c>
      <c r="Q17" s="608">
        <v>114.90510611910506</v>
      </c>
      <c r="R17" s="608">
        <v>114.7864242076291</v>
      </c>
    </row>
    <row r="18" spans="1:18" s="598" customFormat="1" ht="13.5" customHeight="1">
      <c r="A18" s="208"/>
      <c r="B18" s="203" t="s">
        <v>252</v>
      </c>
      <c r="C18" s="608">
        <v>117.5687020718494</v>
      </c>
      <c r="D18" s="608">
        <v>118.86137915291219</v>
      </c>
      <c r="E18" s="608">
        <v>116.71958378153582</v>
      </c>
      <c r="F18" s="608">
        <v>118.2934919280715</v>
      </c>
      <c r="G18" s="608">
        <v>115.2439321769382</v>
      </c>
      <c r="H18" s="608">
        <v>116.18112594768515</v>
      </c>
      <c r="I18" s="608">
        <v>116.75462067325731</v>
      </c>
      <c r="J18" s="608">
        <v>120.50366756303821</v>
      </c>
      <c r="K18" s="608">
        <v>119.9544795897816</v>
      </c>
      <c r="L18" s="608">
        <v>119.8753259573988</v>
      </c>
      <c r="M18" s="608">
        <v>118.11118388037866</v>
      </c>
      <c r="N18" s="608">
        <v>120.9593440147726</v>
      </c>
      <c r="O18" s="608">
        <v>115.25278784976398</v>
      </c>
      <c r="P18" s="608">
        <v>115.29565437298024</v>
      </c>
      <c r="Q18" s="608">
        <v>124.65564738292012</v>
      </c>
      <c r="R18" s="608">
        <v>121.2894242537329</v>
      </c>
    </row>
    <row r="19" spans="1:18" s="598" customFormat="1" ht="13.5" customHeight="1">
      <c r="A19" s="212"/>
      <c r="B19" s="216" t="s">
        <v>440</v>
      </c>
      <c r="C19" s="609">
        <v>113.15213440129308</v>
      </c>
      <c r="D19" s="609">
        <v>114.5773260013146</v>
      </c>
      <c r="E19" s="609">
        <v>112.35634767837585</v>
      </c>
      <c r="F19" s="609">
        <v>114.32465275926131</v>
      </c>
      <c r="G19" s="609">
        <v>110.58310596269524</v>
      </c>
      <c r="H19" s="609">
        <v>113.51124286518885</v>
      </c>
      <c r="I19" s="609">
        <v>112.40108751399951</v>
      </c>
      <c r="J19" s="609">
        <v>115.21279438106401</v>
      </c>
      <c r="K19" s="609">
        <v>116.35510723637235</v>
      </c>
      <c r="L19" s="609">
        <v>114.49558040741125</v>
      </c>
      <c r="M19" s="609">
        <v>113.43801039809493</v>
      </c>
      <c r="N19" s="609">
        <v>115.64111081632799</v>
      </c>
      <c r="O19" s="609">
        <v>110.65975416004683</v>
      </c>
      <c r="P19" s="609">
        <v>108.34309286327424</v>
      </c>
      <c r="Q19" s="609">
        <v>124.16070445789764</v>
      </c>
      <c r="R19" s="609">
        <v>127.27089187797517</v>
      </c>
    </row>
    <row r="20" spans="1:18" s="598" customFormat="1" ht="13.5" customHeight="1">
      <c r="A20" s="208"/>
      <c r="B20" s="204" t="s">
        <v>544</v>
      </c>
      <c r="C20" s="608">
        <v>99.234327196231177</v>
      </c>
      <c r="D20" s="608">
        <v>102.16397245968602</v>
      </c>
      <c r="E20" s="608">
        <v>98.490429728274606</v>
      </c>
      <c r="F20" s="608">
        <v>102.34362754995333</v>
      </c>
      <c r="G20" s="608">
        <v>98.923182871094966</v>
      </c>
      <c r="H20" s="608">
        <v>102.41221460215763</v>
      </c>
      <c r="I20" s="608">
        <v>98.4807229169446</v>
      </c>
      <c r="J20" s="608">
        <v>102.26792067260658</v>
      </c>
      <c r="K20" s="608">
        <v>102.0974305449684</v>
      </c>
      <c r="L20" s="608">
        <v>100.73037136576033</v>
      </c>
      <c r="M20" s="608">
        <v>99.326354720470235</v>
      </c>
      <c r="N20" s="608">
        <v>101.94809989373192</v>
      </c>
      <c r="O20" s="608">
        <v>99.423914570746092</v>
      </c>
      <c r="P20" s="608">
        <v>98.894935583369232</v>
      </c>
      <c r="Q20" s="608">
        <v>111.16856256463288</v>
      </c>
      <c r="R20" s="608">
        <v>126.19255089103669</v>
      </c>
    </row>
    <row r="21" spans="1:18" s="598" customFormat="1" ht="13.5" customHeight="1">
      <c r="A21" s="208"/>
      <c r="B21" s="206" t="s">
        <v>46</v>
      </c>
      <c r="C21" s="608">
        <v>98.947379172284187</v>
      </c>
      <c r="D21" s="608">
        <v>99.511004214168437</v>
      </c>
      <c r="E21" s="608">
        <v>98.118746034536798</v>
      </c>
      <c r="F21" s="608">
        <v>99.703965518350998</v>
      </c>
      <c r="G21" s="608">
        <v>95.575852718709868</v>
      </c>
      <c r="H21" s="608">
        <v>96.308446958000289</v>
      </c>
      <c r="I21" s="608">
        <v>98.188723112631422</v>
      </c>
      <c r="J21" s="608">
        <v>104.28192140317572</v>
      </c>
      <c r="K21" s="608">
        <v>101.9811096590234</v>
      </c>
      <c r="L21" s="608">
        <v>100.05850607844675</v>
      </c>
      <c r="M21" s="608">
        <v>99.019192422731805</v>
      </c>
      <c r="N21" s="608">
        <v>98.680420225475984</v>
      </c>
      <c r="O21" s="608">
        <v>96.123542388906401</v>
      </c>
      <c r="P21" s="608">
        <v>93.79811955905754</v>
      </c>
      <c r="Q21" s="608">
        <v>110.00000000000001</v>
      </c>
      <c r="R21" s="608">
        <v>92.153436643000049</v>
      </c>
    </row>
    <row r="22" spans="1:18" s="598" customFormat="1" ht="13.5" customHeight="1">
      <c r="A22" s="208" t="s">
        <v>545</v>
      </c>
      <c r="B22" s="206" t="s">
        <v>433</v>
      </c>
      <c r="C22" s="608">
        <v>97.582415896079056</v>
      </c>
      <c r="D22" s="608">
        <v>101.03115678853396</v>
      </c>
      <c r="E22" s="608">
        <v>96.805139919231195</v>
      </c>
      <c r="F22" s="608">
        <v>101.00027962362641</v>
      </c>
      <c r="G22" s="608">
        <v>98.150105708245235</v>
      </c>
      <c r="H22" s="608">
        <v>104.07867170899956</v>
      </c>
      <c r="I22" s="608">
        <v>96.780502445908041</v>
      </c>
      <c r="J22" s="608">
        <v>98.264475310488407</v>
      </c>
      <c r="K22" s="608">
        <v>100.93545466842866</v>
      </c>
      <c r="L22" s="608">
        <v>100.35667323097492</v>
      </c>
      <c r="M22" s="608">
        <v>97.567701496828178</v>
      </c>
      <c r="N22" s="608">
        <v>100.99208352790158</v>
      </c>
      <c r="O22" s="608">
        <v>98.703675461339031</v>
      </c>
      <c r="P22" s="608">
        <v>99.471561850012947</v>
      </c>
      <c r="Q22" s="608">
        <v>108.27160493827162</v>
      </c>
      <c r="R22" s="608">
        <v>126.42561604217323</v>
      </c>
    </row>
    <row r="23" spans="1:18" s="598" customFormat="1" ht="13.5" customHeight="1">
      <c r="A23" s="208"/>
      <c r="B23" s="203" t="s">
        <v>252</v>
      </c>
      <c r="C23" s="608">
        <v>132.25738038683409</v>
      </c>
      <c r="D23" s="608">
        <v>128.41946468933051</v>
      </c>
      <c r="E23" s="608">
        <v>131.33129303749044</v>
      </c>
      <c r="F23" s="608">
        <v>127.71542789556163</v>
      </c>
      <c r="G23" s="608">
        <v>135.03480278422273</v>
      </c>
      <c r="H23" s="608">
        <v>126.68098999539687</v>
      </c>
      <c r="I23" s="608">
        <v>131.20500039560093</v>
      </c>
      <c r="J23" s="608">
        <v>129.1578786497617</v>
      </c>
      <c r="K23" s="608">
        <v>135.69086651053863</v>
      </c>
      <c r="L23" s="608">
        <v>126.3993278898659</v>
      </c>
      <c r="M23" s="608">
        <v>132.82671134514121</v>
      </c>
      <c r="N23" s="608">
        <v>132.25041371559752</v>
      </c>
      <c r="O23" s="608">
        <v>133.33333333333331</v>
      </c>
      <c r="P23" s="608">
        <v>130.16299948876647</v>
      </c>
      <c r="Q23" s="608">
        <v>133.33333333333331</v>
      </c>
      <c r="R23" s="608">
        <v>125.22800561853325</v>
      </c>
    </row>
    <row r="24" spans="1:18" s="598" customFormat="1" ht="13.5" customHeight="1">
      <c r="A24" s="208"/>
      <c r="B24" s="216" t="s">
        <v>440</v>
      </c>
      <c r="C24" s="608">
        <v>110.36138015558241</v>
      </c>
      <c r="D24" s="608">
        <v>117.54131077881863</v>
      </c>
      <c r="E24" s="608">
        <v>110.02846038498026</v>
      </c>
      <c r="F24" s="608">
        <v>118.02084934914588</v>
      </c>
      <c r="G24" s="608">
        <v>113.13340227507756</v>
      </c>
      <c r="H24" s="608">
        <v>123.45670497372588</v>
      </c>
      <c r="I24" s="608">
        <v>109.93377483443709</v>
      </c>
      <c r="J24" s="608">
        <v>111.44641259826213</v>
      </c>
      <c r="K24" s="608">
        <v>111.71497584541063</v>
      </c>
      <c r="L24" s="608">
        <v>103.13522480780411</v>
      </c>
      <c r="M24" s="608">
        <v>110.45605700712588</v>
      </c>
      <c r="N24" s="608">
        <v>118.93625585634065</v>
      </c>
      <c r="O24" s="608">
        <v>112.31101511879049</v>
      </c>
      <c r="P24" s="608">
        <v>120.02989088334782</v>
      </c>
      <c r="Q24" s="608">
        <v>151.92307692307691</v>
      </c>
      <c r="R24" s="608">
        <v>196.46967411851531</v>
      </c>
    </row>
    <row r="25" spans="1:18" s="598" customFormat="1" ht="13.5" customHeight="1">
      <c r="A25" s="211"/>
      <c r="B25" s="204" t="s">
        <v>544</v>
      </c>
      <c r="C25" s="611">
        <v>99.88478815969232</v>
      </c>
      <c r="D25" s="611">
        <v>101.85517266260804</v>
      </c>
      <c r="E25" s="611">
        <v>99.05592842425736</v>
      </c>
      <c r="F25" s="611">
        <v>101.08180853377857</v>
      </c>
      <c r="G25" s="611">
        <v>98.450275666975045</v>
      </c>
      <c r="H25" s="611">
        <v>100.71895151641851</v>
      </c>
      <c r="I25" s="611">
        <v>99.064234613075712</v>
      </c>
      <c r="J25" s="611">
        <v>101.33654159768835</v>
      </c>
      <c r="K25" s="611">
        <v>102.92307581658449</v>
      </c>
      <c r="L25" s="611">
        <v>102.73199863773857</v>
      </c>
      <c r="M25" s="611">
        <v>99.972850623310919</v>
      </c>
      <c r="N25" s="611">
        <v>104.09545183217315</v>
      </c>
      <c r="O25" s="611">
        <v>98.487294478593952</v>
      </c>
      <c r="P25" s="611">
        <v>95.817565379967533</v>
      </c>
      <c r="Q25" s="611">
        <v>111.13433470313163</v>
      </c>
      <c r="R25" s="611">
        <v>112.18034093627341</v>
      </c>
    </row>
    <row r="26" spans="1:18" s="598" customFormat="1" ht="13.5" customHeight="1">
      <c r="A26" s="208"/>
      <c r="B26" s="206" t="s">
        <v>46</v>
      </c>
      <c r="C26" s="608">
        <v>101.26184329272623</v>
      </c>
      <c r="D26" s="608">
        <v>103.70532816689895</v>
      </c>
      <c r="E26" s="608">
        <v>100.41585536396545</v>
      </c>
      <c r="F26" s="608">
        <v>103.15558686927091</v>
      </c>
      <c r="G26" s="608">
        <v>100.66162785419219</v>
      </c>
      <c r="H26" s="608">
        <v>103.09711712753797</v>
      </c>
      <c r="I26" s="608">
        <v>100.41259245833207</v>
      </c>
      <c r="J26" s="608">
        <v>103.19325660470511</v>
      </c>
      <c r="K26" s="608">
        <v>103.92771788287629</v>
      </c>
      <c r="L26" s="608">
        <v>103.72254327878549</v>
      </c>
      <c r="M26" s="608">
        <v>101.48292107367129</v>
      </c>
      <c r="N26" s="608">
        <v>105.58162375241284</v>
      </c>
      <c r="O26" s="608">
        <v>100.60252889711987</v>
      </c>
      <c r="P26" s="608">
        <v>98.801672908254844</v>
      </c>
      <c r="Q26" s="608">
        <v>110.83488433927147</v>
      </c>
      <c r="R26" s="608">
        <v>116.22817515832295</v>
      </c>
    </row>
    <row r="27" spans="1:18" s="598" customFormat="1" ht="13.5" customHeight="1">
      <c r="A27" s="208" t="s">
        <v>475</v>
      </c>
      <c r="B27" s="206" t="s">
        <v>433</v>
      </c>
      <c r="C27" s="608">
        <v>98.549517282902258</v>
      </c>
      <c r="D27" s="608">
        <v>99.926631761869473</v>
      </c>
      <c r="E27" s="608">
        <v>97.734239436796784</v>
      </c>
      <c r="F27" s="608">
        <v>98.985586186702278</v>
      </c>
      <c r="G27" s="608">
        <v>96.512968148038993</v>
      </c>
      <c r="H27" s="608">
        <v>98.738365697132593</v>
      </c>
      <c r="I27" s="608">
        <v>97.751188939536092</v>
      </c>
      <c r="J27" s="608">
        <v>99.170915598467687</v>
      </c>
      <c r="K27" s="608">
        <v>101.81810342327773</v>
      </c>
      <c r="L27" s="608">
        <v>101.57868800167562</v>
      </c>
      <c r="M27" s="608">
        <v>98.57832184643533</v>
      </c>
      <c r="N27" s="608">
        <v>102.39898343446102</v>
      </c>
      <c r="O27" s="608">
        <v>96.567401753429465</v>
      </c>
      <c r="P27" s="608">
        <v>93.637204177052467</v>
      </c>
      <c r="Q27" s="608">
        <v>111.22751366918486</v>
      </c>
      <c r="R27" s="608">
        <v>111.20527650884236</v>
      </c>
    </row>
    <row r="28" spans="1:18" s="598" customFormat="1" ht="13.5" customHeight="1">
      <c r="A28" s="208"/>
      <c r="B28" s="203" t="s">
        <v>252</v>
      </c>
      <c r="C28" s="608">
        <v>108.49020214767017</v>
      </c>
      <c r="D28" s="608">
        <v>107.48866290139271</v>
      </c>
      <c r="E28" s="608">
        <v>107.57333944679088</v>
      </c>
      <c r="F28" s="608">
        <v>105.68010235637854</v>
      </c>
      <c r="G28" s="608">
        <v>102.65297389816004</v>
      </c>
      <c r="H28" s="608">
        <v>99.485042648749697</v>
      </c>
      <c r="I28" s="608">
        <v>107.67686407260024</v>
      </c>
      <c r="J28" s="608">
        <v>111.87357065916679</v>
      </c>
      <c r="K28" s="608">
        <v>107.75537336583203</v>
      </c>
      <c r="L28" s="608">
        <v>108.5933129887825</v>
      </c>
      <c r="M28" s="608">
        <v>110.20681510499179</v>
      </c>
      <c r="N28" s="608">
        <v>114.01221458618858</v>
      </c>
      <c r="O28" s="608">
        <v>101.94690265486726</v>
      </c>
      <c r="P28" s="608">
        <v>97.625838408513616</v>
      </c>
      <c r="Q28" s="608">
        <v>173.61111111111111</v>
      </c>
      <c r="R28" s="608">
        <v>258.46827183084923</v>
      </c>
    </row>
    <row r="29" spans="1:18" s="598" customFormat="1" ht="13.5" customHeight="1">
      <c r="A29" s="212"/>
      <c r="B29" s="216" t="s">
        <v>440</v>
      </c>
      <c r="C29" s="609">
        <v>98.100509882237162</v>
      </c>
      <c r="D29" s="609">
        <v>98.590993729306845</v>
      </c>
      <c r="E29" s="609">
        <v>97.38553696329943</v>
      </c>
      <c r="F29" s="609">
        <v>98.093565573255276</v>
      </c>
      <c r="G29" s="609">
        <v>94.429708222811669</v>
      </c>
      <c r="H29" s="609">
        <v>94.940051652820827</v>
      </c>
      <c r="I29" s="609">
        <v>97.463441721479953</v>
      </c>
      <c r="J29" s="609">
        <v>101.71541685102019</v>
      </c>
      <c r="K29" s="609">
        <v>102.066816176548</v>
      </c>
      <c r="L29" s="609">
        <v>99.231555971447875</v>
      </c>
      <c r="M29" s="609">
        <v>98.054889829057728</v>
      </c>
      <c r="N29" s="609">
        <v>100.44523845189228</v>
      </c>
      <c r="O29" s="609">
        <v>93.967480952006909</v>
      </c>
      <c r="P29" s="609">
        <v>90.257813813300842</v>
      </c>
      <c r="Q29" s="609">
        <v>104.02542372881356</v>
      </c>
      <c r="R29" s="609">
        <v>116.4691127986313</v>
      </c>
    </row>
    <row r="30" spans="1:18" s="598" customFormat="1" ht="13.5" customHeight="1">
      <c r="A30" s="208"/>
      <c r="B30" s="204" t="s">
        <v>544</v>
      </c>
      <c r="C30" s="608">
        <v>97.879422366076753</v>
      </c>
      <c r="D30" s="608">
        <v>100.56226203937257</v>
      </c>
      <c r="E30" s="608">
        <v>97.160670761440741</v>
      </c>
      <c r="F30" s="608">
        <v>100.18692862052434</v>
      </c>
      <c r="G30" s="608">
        <v>97.064781246107813</v>
      </c>
      <c r="H30" s="608">
        <v>99.966870386686352</v>
      </c>
      <c r="I30" s="608">
        <v>97.161924540618799</v>
      </c>
      <c r="J30" s="608">
        <v>100.33980311644332</v>
      </c>
      <c r="K30" s="608">
        <v>100.46188317782938</v>
      </c>
      <c r="L30" s="608">
        <v>99.988336827486279</v>
      </c>
      <c r="M30" s="608">
        <v>97.901704759307876</v>
      </c>
      <c r="N30" s="608">
        <v>102.14142979983207</v>
      </c>
      <c r="O30" s="608">
        <v>97.245041222491437</v>
      </c>
      <c r="P30" s="608">
        <v>95.996319645342609</v>
      </c>
      <c r="Q30" s="608">
        <v>111.54922202658098</v>
      </c>
      <c r="R30" s="608">
        <v>113.161590004099</v>
      </c>
    </row>
    <row r="31" spans="1:18" s="598" customFormat="1" ht="13.5" customHeight="1">
      <c r="A31" s="208"/>
      <c r="B31" s="206" t="s">
        <v>46</v>
      </c>
      <c r="C31" s="608">
        <v>98.52500321509504</v>
      </c>
      <c r="D31" s="608">
        <v>101.3684997436177</v>
      </c>
      <c r="E31" s="608">
        <v>97.85418220872036</v>
      </c>
      <c r="F31" s="608">
        <v>101.2217527616456</v>
      </c>
      <c r="G31" s="608">
        <v>98.06448082011147</v>
      </c>
      <c r="H31" s="608">
        <v>100.78296100764341</v>
      </c>
      <c r="I31" s="608">
        <v>97.851482094588007</v>
      </c>
      <c r="J31" s="608">
        <v>101.51409305013522</v>
      </c>
      <c r="K31" s="608">
        <v>100.28666915779235</v>
      </c>
      <c r="L31" s="608">
        <v>99.663984767184786</v>
      </c>
      <c r="M31" s="608">
        <v>98.781634628632759</v>
      </c>
      <c r="N31" s="608">
        <v>102.93330923594608</v>
      </c>
      <c r="O31" s="608">
        <v>98.175205598985784</v>
      </c>
      <c r="P31" s="608">
        <v>97.253426642224696</v>
      </c>
      <c r="Q31" s="608">
        <v>114.77103776390128</v>
      </c>
      <c r="R31" s="608">
        <v>119.40905520319032</v>
      </c>
    </row>
    <row r="32" spans="1:18" s="598" customFormat="1" ht="13.5" customHeight="1">
      <c r="A32" s="208" t="s">
        <v>476</v>
      </c>
      <c r="B32" s="206" t="s">
        <v>433</v>
      </c>
      <c r="C32" s="608">
        <v>96.854466291182334</v>
      </c>
      <c r="D32" s="608">
        <v>98.913778103117863</v>
      </c>
      <c r="E32" s="608">
        <v>96.075726254860172</v>
      </c>
      <c r="F32" s="608">
        <v>98.164297940640324</v>
      </c>
      <c r="G32" s="608">
        <v>95.388099006061211</v>
      </c>
      <c r="H32" s="608">
        <v>97.984493324660278</v>
      </c>
      <c r="I32" s="608">
        <v>96.084594788147172</v>
      </c>
      <c r="J32" s="608">
        <v>98.291086223042697</v>
      </c>
      <c r="K32" s="608">
        <v>100.40444859298228</v>
      </c>
      <c r="L32" s="608">
        <v>100.13005503738621</v>
      </c>
      <c r="M32" s="608">
        <v>96.659361313009626</v>
      </c>
      <c r="N32" s="608">
        <v>100.72883062129405</v>
      </c>
      <c r="O32" s="608">
        <v>95.505627453708968</v>
      </c>
      <c r="P32" s="608">
        <v>93.825036324088245</v>
      </c>
      <c r="Q32" s="608">
        <v>110.91378235399421</v>
      </c>
      <c r="R32" s="608">
        <v>111.53938182769971</v>
      </c>
    </row>
    <row r="33" spans="1:18" s="598" customFormat="1" ht="13.5" customHeight="1">
      <c r="A33" s="208"/>
      <c r="B33" s="203" t="s">
        <v>252</v>
      </c>
      <c r="C33" s="608">
        <v>110.21805125810029</v>
      </c>
      <c r="D33" s="608">
        <v>112.49911374438794</v>
      </c>
      <c r="E33" s="608">
        <v>109.66872476949858</v>
      </c>
      <c r="F33" s="608">
        <v>112.35253188782306</v>
      </c>
      <c r="G33" s="608">
        <v>109.45209468735699</v>
      </c>
      <c r="H33" s="608">
        <v>112.60318690189266</v>
      </c>
      <c r="I33" s="608">
        <v>109.6733610177218</v>
      </c>
      <c r="J33" s="608">
        <v>112.10355638539271</v>
      </c>
      <c r="K33" s="608">
        <v>111.52583811817003</v>
      </c>
      <c r="L33" s="608">
        <v>111.52166365883357</v>
      </c>
      <c r="M33" s="608">
        <v>110.61653060819414</v>
      </c>
      <c r="N33" s="608">
        <v>113.51969188995483</v>
      </c>
      <c r="O33" s="608">
        <v>109.62930658525949</v>
      </c>
      <c r="P33" s="608">
        <v>112.18498754690616</v>
      </c>
      <c r="Q33" s="608">
        <v>107.66731643924628</v>
      </c>
      <c r="R33" s="608">
        <v>111.68242598615427</v>
      </c>
    </row>
    <row r="34" spans="1:18" s="598" customFormat="1" ht="13.5" customHeight="1" thickBot="1">
      <c r="A34" s="213"/>
      <c r="B34" s="724" t="s">
        <v>440</v>
      </c>
      <c r="C34" s="608">
        <v>103.51606097946491</v>
      </c>
      <c r="D34" s="608">
        <v>106.71956897975375</v>
      </c>
      <c r="E34" s="608">
        <v>103.13011350491107</v>
      </c>
      <c r="F34" s="608">
        <v>107.3307520891581</v>
      </c>
      <c r="G34" s="608">
        <v>103.46087771357175</v>
      </c>
      <c r="H34" s="608">
        <v>108.01728160731025</v>
      </c>
      <c r="I34" s="608">
        <v>103.12251901416785</v>
      </c>
      <c r="J34" s="608">
        <v>106.63692620026552</v>
      </c>
      <c r="K34" s="608">
        <v>105.42485427050774</v>
      </c>
      <c r="L34" s="608">
        <v>104.17348442026754</v>
      </c>
      <c r="M34" s="608">
        <v>103.46885019419038</v>
      </c>
      <c r="N34" s="608">
        <v>104.87308061315505</v>
      </c>
      <c r="O34" s="608">
        <v>103.48533350754556</v>
      </c>
      <c r="P34" s="608">
        <v>101.53859344235453</v>
      </c>
      <c r="Q34" s="608">
        <v>116.64755789956432</v>
      </c>
      <c r="R34" s="608">
        <v>126.06478767892897</v>
      </c>
    </row>
    <row r="35" spans="1:18" s="598" customFormat="1" ht="13.5" hidden="1" customHeight="1" thickTop="1">
      <c r="A35" s="208"/>
      <c r="B35" s="203" t="s">
        <v>544</v>
      </c>
      <c r="C35" s="608">
        <v>0</v>
      </c>
      <c r="D35" s="608">
        <v>0</v>
      </c>
      <c r="E35" s="608">
        <v>0</v>
      </c>
      <c r="F35" s="608">
        <v>0</v>
      </c>
      <c r="G35" s="608">
        <v>0</v>
      </c>
      <c r="H35" s="608">
        <v>0</v>
      </c>
      <c r="I35" s="608">
        <v>0</v>
      </c>
      <c r="J35" s="608">
        <v>0</v>
      </c>
      <c r="K35" s="608">
        <v>0</v>
      </c>
      <c r="L35" s="608">
        <v>0</v>
      </c>
      <c r="M35" s="608">
        <v>0</v>
      </c>
      <c r="N35" s="608">
        <v>0</v>
      </c>
      <c r="O35" s="608">
        <v>0</v>
      </c>
      <c r="P35" s="608">
        <v>0</v>
      </c>
      <c r="Q35" s="608">
        <v>0</v>
      </c>
      <c r="R35" s="608">
        <v>0</v>
      </c>
    </row>
    <row r="36" spans="1:18" s="598" customFormat="1" ht="13.5" hidden="1" customHeight="1">
      <c r="A36" s="208" t="s">
        <v>478</v>
      </c>
      <c r="B36" s="203" t="s">
        <v>253</v>
      </c>
      <c r="C36" s="608">
        <v>0</v>
      </c>
      <c r="D36" s="608">
        <v>0</v>
      </c>
      <c r="E36" s="608">
        <v>0</v>
      </c>
      <c r="F36" s="608">
        <v>0</v>
      </c>
      <c r="G36" s="608">
        <v>0</v>
      </c>
      <c r="H36" s="608">
        <v>0</v>
      </c>
      <c r="I36" s="608">
        <v>0</v>
      </c>
      <c r="J36" s="608">
        <v>0</v>
      </c>
      <c r="K36" s="608">
        <v>-100</v>
      </c>
      <c r="L36" s="608">
        <v>-188.04219242902209</v>
      </c>
      <c r="M36" s="608">
        <v>-100</v>
      </c>
      <c r="N36" s="608">
        <v>0</v>
      </c>
      <c r="O36" s="608">
        <v>0</v>
      </c>
      <c r="P36" s="608">
        <v>0</v>
      </c>
      <c r="Q36" s="608">
        <v>0</v>
      </c>
      <c r="R36" s="608">
        <v>0</v>
      </c>
    </row>
    <row r="37" spans="1:18" s="598" customFormat="1" ht="13.5" hidden="1" customHeight="1">
      <c r="A37" s="214"/>
      <c r="B37" s="203" t="s">
        <v>125</v>
      </c>
      <c r="C37" s="608">
        <v>0</v>
      </c>
      <c r="D37" s="608">
        <v>0</v>
      </c>
      <c r="E37" s="608">
        <v>0</v>
      </c>
      <c r="F37" s="608">
        <v>0</v>
      </c>
      <c r="G37" s="608">
        <v>0</v>
      </c>
      <c r="H37" s="608">
        <v>0</v>
      </c>
      <c r="I37" s="608">
        <v>0</v>
      </c>
      <c r="J37" s="608">
        <v>0</v>
      </c>
      <c r="K37" s="608">
        <v>0</v>
      </c>
      <c r="L37" s="608">
        <v>0</v>
      </c>
      <c r="M37" s="608">
        <v>0</v>
      </c>
      <c r="N37" s="608">
        <v>0</v>
      </c>
      <c r="O37" s="608">
        <v>0</v>
      </c>
      <c r="P37" s="608">
        <v>0</v>
      </c>
      <c r="Q37" s="608">
        <v>0</v>
      </c>
      <c r="R37" s="608">
        <v>0</v>
      </c>
    </row>
    <row r="38" spans="1:18" s="598" customFormat="1" ht="13.5" customHeight="1" thickTop="1">
      <c r="A38" s="791" t="s">
        <v>549</v>
      </c>
      <c r="B38" s="791"/>
      <c r="C38" s="731">
        <v>101.99378201020089</v>
      </c>
      <c r="D38" s="731">
        <v>103.00716989181231</v>
      </c>
      <c r="E38" s="731">
        <v>101.76558994205527</v>
      </c>
      <c r="F38" s="731">
        <v>102.61501699211443</v>
      </c>
      <c r="G38" s="731">
        <v>101.77394338891044</v>
      </c>
      <c r="H38" s="731">
        <v>100.6264786460666</v>
      </c>
      <c r="I38" s="731">
        <v>101.76540237940806</v>
      </c>
      <c r="J38" s="731">
        <v>104.86359975862258</v>
      </c>
      <c r="K38" s="731">
        <v>101.80315208897865</v>
      </c>
      <c r="L38" s="731">
        <v>102.29912321284954</v>
      </c>
      <c r="M38" s="731">
        <v>102.55958464014283</v>
      </c>
      <c r="N38" s="731">
        <v>106.0416325631123</v>
      </c>
      <c r="O38" s="731">
        <v>101.77036430618091</v>
      </c>
      <c r="P38" s="731">
        <v>102.4666597913306</v>
      </c>
      <c r="Q38" s="731">
        <v>200</v>
      </c>
      <c r="R38" s="731">
        <v>189.58883820402261</v>
      </c>
    </row>
    <row r="39" spans="1:18" s="598" customFormat="1" ht="13.5" customHeight="1">
      <c r="A39" s="791" t="s">
        <v>477</v>
      </c>
      <c r="B39" s="795"/>
      <c r="C39" s="610">
        <v>99.947260947477886</v>
      </c>
      <c r="D39" s="610">
        <v>101.43685617548408</v>
      </c>
      <c r="E39" s="610">
        <v>99.239919644723031</v>
      </c>
      <c r="F39" s="610">
        <v>101.54522687828118</v>
      </c>
      <c r="G39" s="610">
        <v>99.38041908279574</v>
      </c>
      <c r="H39" s="610">
        <v>101.8616376435477</v>
      </c>
      <c r="I39" s="610">
        <v>99.22880709285073</v>
      </c>
      <c r="J39" s="610">
        <v>100.83837455909264</v>
      </c>
      <c r="K39" s="610">
        <v>101.30906927674835</v>
      </c>
      <c r="L39" s="610">
        <v>100.15866505316289</v>
      </c>
      <c r="M39" s="610">
        <v>100.57168392436199</v>
      </c>
      <c r="N39" s="610">
        <v>100.74292363118442</v>
      </c>
      <c r="O39" s="610">
        <v>99.44054321983117</v>
      </c>
      <c r="P39" s="610">
        <v>99.590143970527109</v>
      </c>
      <c r="Q39" s="610">
        <v>111.23170448628268</v>
      </c>
      <c r="R39" s="610">
        <v>116.93890662767828</v>
      </c>
    </row>
    <row r="40" spans="1:18" s="598" customFormat="1" ht="13.5" customHeight="1">
      <c r="A40" s="791" t="s">
        <v>546</v>
      </c>
      <c r="B40" s="791"/>
      <c r="C40" s="610">
        <v>110.00000000000001</v>
      </c>
      <c r="D40" s="610">
        <v>5.5012853470437015</v>
      </c>
      <c r="E40" s="610">
        <v>110.00000000000001</v>
      </c>
      <c r="F40" s="610">
        <v>5.7575757575757578</v>
      </c>
      <c r="G40" s="610" t="s">
        <v>723</v>
      </c>
      <c r="H40" s="610" t="s">
        <v>723</v>
      </c>
      <c r="I40" s="610">
        <v>150</v>
      </c>
      <c r="J40" s="610">
        <v>135.37539537206592</v>
      </c>
      <c r="K40" s="610" t="s">
        <v>723</v>
      </c>
      <c r="L40" s="610" t="s">
        <v>723</v>
      </c>
      <c r="M40" s="610" t="s">
        <v>723</v>
      </c>
      <c r="N40" s="610" t="s">
        <v>723</v>
      </c>
      <c r="O40" s="610" t="s">
        <v>723</v>
      </c>
      <c r="P40" s="610" t="s">
        <v>723</v>
      </c>
      <c r="Q40" s="610" t="s">
        <v>723</v>
      </c>
      <c r="R40" s="610" t="s">
        <v>723</v>
      </c>
    </row>
    <row r="41" spans="1:18" s="598" customFormat="1" ht="13.5" customHeight="1">
      <c r="A41" s="811" t="s">
        <v>186</v>
      </c>
      <c r="B41" s="481" t="s">
        <v>229</v>
      </c>
      <c r="C41" s="608">
        <v>102.82671095533924</v>
      </c>
      <c r="D41" s="608">
        <v>102.04550248675375</v>
      </c>
      <c r="E41" s="608">
        <v>102.03966456701197</v>
      </c>
      <c r="F41" s="608">
        <v>102.0660805662605</v>
      </c>
      <c r="G41" s="608">
        <v>100.50659398144323</v>
      </c>
      <c r="H41" s="608">
        <v>100.7776290445461</v>
      </c>
      <c r="I41" s="608">
        <v>102.21620876115833</v>
      </c>
      <c r="J41" s="608">
        <v>102.29909034310447</v>
      </c>
      <c r="K41" s="608">
        <v>98.602191159803553</v>
      </c>
      <c r="L41" s="608">
        <v>87.245433982633514</v>
      </c>
      <c r="M41" s="608">
        <v>103.97311717497347</v>
      </c>
      <c r="N41" s="608">
        <v>101.83991198311585</v>
      </c>
      <c r="O41" s="608">
        <v>97.180974477958245</v>
      </c>
      <c r="P41" s="608">
        <v>99.164853024238056</v>
      </c>
      <c r="Q41" s="608">
        <v>135.90462833099579</v>
      </c>
      <c r="R41" s="608">
        <v>143.05605361723798</v>
      </c>
    </row>
    <row r="42" spans="1:18" s="598" customFormat="1" ht="13.5" customHeight="1">
      <c r="A42" s="812"/>
      <c r="B42" s="203" t="s">
        <v>547</v>
      </c>
      <c r="C42" s="608">
        <v>88.677263064221094</v>
      </c>
      <c r="D42" s="608">
        <v>84.183573717239156</v>
      </c>
      <c r="E42" s="608">
        <v>84.003556677374945</v>
      </c>
      <c r="F42" s="608">
        <v>82.861235556428809</v>
      </c>
      <c r="G42" s="608">
        <v>82.926342404684277</v>
      </c>
      <c r="H42" s="608">
        <v>82.732350646781057</v>
      </c>
      <c r="I42" s="608">
        <v>84.819763045122258</v>
      </c>
      <c r="J42" s="608">
        <v>86.059874296450843</v>
      </c>
      <c r="K42" s="608">
        <v>92.793460389505128</v>
      </c>
      <c r="L42" s="608">
        <v>94.068049966439631</v>
      </c>
      <c r="M42" s="608">
        <v>83.01130149471382</v>
      </c>
      <c r="N42" s="608">
        <v>78.963015847284197</v>
      </c>
      <c r="O42" s="608">
        <v>100.46511627906978</v>
      </c>
      <c r="P42" s="608">
        <v>85.232940654296129</v>
      </c>
      <c r="Q42" s="608">
        <v>94.915254237288138</v>
      </c>
      <c r="R42" s="608">
        <v>89.315778043218586</v>
      </c>
    </row>
    <row r="43" spans="1:18" s="598" customFormat="1" ht="13.5" customHeight="1">
      <c r="A43" s="812"/>
      <c r="B43" s="205" t="s">
        <v>230</v>
      </c>
      <c r="C43" s="608">
        <v>105.72313322858886</v>
      </c>
      <c r="D43" s="608">
        <v>103.17160778436372</v>
      </c>
      <c r="E43" s="608">
        <v>105.0737709309749</v>
      </c>
      <c r="F43" s="608">
        <v>100.91539090272821</v>
      </c>
      <c r="G43" s="608" t="s">
        <v>723</v>
      </c>
      <c r="H43" s="608" t="s">
        <v>723</v>
      </c>
      <c r="I43" s="608">
        <v>105.0737709309749</v>
      </c>
      <c r="J43" s="608">
        <v>100.91539090272821</v>
      </c>
      <c r="K43" s="608">
        <v>89.285714285714292</v>
      </c>
      <c r="L43" s="608">
        <v>62.624834139338439</v>
      </c>
      <c r="M43" s="608">
        <v>105.81020657393</v>
      </c>
      <c r="N43" s="608">
        <v>100.1453734436902</v>
      </c>
      <c r="O43" s="608" t="s">
        <v>723</v>
      </c>
      <c r="P43" s="608" t="s">
        <v>723</v>
      </c>
      <c r="Q43" s="608">
        <v>116.94724218936825</v>
      </c>
      <c r="R43" s="608">
        <v>118.67546955880886</v>
      </c>
    </row>
    <row r="44" spans="1:18" s="598" customFormat="1" ht="13.5" customHeight="1">
      <c r="A44" s="813"/>
      <c r="B44" s="642" t="s">
        <v>250</v>
      </c>
      <c r="C44" s="608">
        <v>99.077568134171912</v>
      </c>
      <c r="D44" s="608">
        <v>97.639751536114005</v>
      </c>
      <c r="E44" s="608">
        <v>99.077516562770811</v>
      </c>
      <c r="F44" s="608">
        <v>97.43747908601091</v>
      </c>
      <c r="G44" s="608">
        <v>99.068817986074222</v>
      </c>
      <c r="H44" s="608">
        <v>97.437095651626308</v>
      </c>
      <c r="I44" s="608">
        <v>125</v>
      </c>
      <c r="J44" s="608">
        <v>150.33807333054509</v>
      </c>
      <c r="K44" s="608">
        <v>100</v>
      </c>
      <c r="L44" s="608">
        <v>9.9281370923161969</v>
      </c>
      <c r="M44" s="608" t="s">
        <v>723</v>
      </c>
      <c r="N44" s="608" t="s">
        <v>723</v>
      </c>
      <c r="O44" s="608">
        <v>100.69701590067524</v>
      </c>
      <c r="P44" s="608">
        <v>103.17635438108425</v>
      </c>
      <c r="Q44" s="608" t="s">
        <v>723</v>
      </c>
      <c r="R44" s="608" t="s">
        <v>723</v>
      </c>
    </row>
    <row r="45" spans="1:18" s="598" customFormat="1" ht="13.5" customHeight="1">
      <c r="A45" s="814" t="s">
        <v>238</v>
      </c>
      <c r="B45" s="204" t="s">
        <v>548</v>
      </c>
      <c r="C45" s="611">
        <v>70</v>
      </c>
      <c r="D45" s="611">
        <v>100.57260221757865</v>
      </c>
      <c r="E45" s="611">
        <v>70</v>
      </c>
      <c r="F45" s="611">
        <v>101.8337542308974</v>
      </c>
      <c r="G45" s="611">
        <v>70</v>
      </c>
      <c r="H45" s="611">
        <v>101.8337542308974</v>
      </c>
      <c r="I45" s="611" t="s">
        <v>723</v>
      </c>
      <c r="J45" s="611" t="s">
        <v>723</v>
      </c>
      <c r="K45" s="611" t="s">
        <v>723</v>
      </c>
      <c r="L45" s="611" t="s">
        <v>723</v>
      </c>
      <c r="M45" s="611" t="s">
        <v>723</v>
      </c>
      <c r="N45" s="611" t="s">
        <v>723</v>
      </c>
      <c r="O45" s="611">
        <v>77.777777777777786</v>
      </c>
      <c r="P45" s="611">
        <v>96.197718631178702</v>
      </c>
      <c r="Q45" s="611" t="s">
        <v>723</v>
      </c>
      <c r="R45" s="611" t="s">
        <v>723</v>
      </c>
    </row>
    <row r="46" spans="1:18" s="598" customFormat="1" ht="13.5" customHeight="1">
      <c r="A46" s="815"/>
      <c r="B46" s="642" t="s">
        <v>149</v>
      </c>
      <c r="C46" s="609">
        <v>93.947487550928017</v>
      </c>
      <c r="D46" s="609">
        <v>98.128451627915481</v>
      </c>
      <c r="E46" s="609">
        <v>93.965478186019112</v>
      </c>
      <c r="F46" s="609">
        <v>98.047867926872883</v>
      </c>
      <c r="G46" s="609">
        <v>97.032799389778788</v>
      </c>
      <c r="H46" s="609">
        <v>98.362781417548788</v>
      </c>
      <c r="I46" s="609">
        <v>89.47896909516902</v>
      </c>
      <c r="J46" s="609">
        <v>87.165185102321303</v>
      </c>
      <c r="K46" s="609">
        <v>100</v>
      </c>
      <c r="L46" s="609">
        <v>85.211748633879779</v>
      </c>
      <c r="M46" s="609">
        <v>62.5</v>
      </c>
      <c r="N46" s="609">
        <v>37.521740872840944</v>
      </c>
      <c r="O46" s="609">
        <v>97.218168148246434</v>
      </c>
      <c r="P46" s="609">
        <v>98.427534212454091</v>
      </c>
      <c r="Q46" s="609">
        <v>71.428571428571431</v>
      </c>
      <c r="R46" s="609">
        <v>178.87721142056404</v>
      </c>
    </row>
    <row r="47" spans="1:18" s="598" customFormat="1" ht="13.5" customHeight="1">
      <c r="A47" s="814" t="s">
        <v>550</v>
      </c>
      <c r="B47" s="203" t="s">
        <v>551</v>
      </c>
      <c r="C47" s="608">
        <v>92.212101955800335</v>
      </c>
      <c r="D47" s="608">
        <v>104.43598111288976</v>
      </c>
      <c r="E47" s="608">
        <v>90.990570441602088</v>
      </c>
      <c r="F47" s="608">
        <v>102.5719698014732</v>
      </c>
      <c r="G47" s="608">
        <v>96.445497630331758</v>
      </c>
      <c r="H47" s="608">
        <v>117.37880749458644</v>
      </c>
      <c r="I47" s="608">
        <v>90.766838371075906</v>
      </c>
      <c r="J47" s="608">
        <v>92.841461192856272</v>
      </c>
      <c r="K47" s="608">
        <v>97.058823529411768</v>
      </c>
      <c r="L47" s="608">
        <v>40.087643500802372</v>
      </c>
      <c r="M47" s="608">
        <v>95.798319327731093</v>
      </c>
      <c r="N47" s="608">
        <v>114.64413371971185</v>
      </c>
      <c r="O47" s="608">
        <v>95.417789757412393</v>
      </c>
      <c r="P47" s="608">
        <v>111.43522203188827</v>
      </c>
      <c r="Q47" s="608">
        <v>127.77777777777777</v>
      </c>
      <c r="R47" s="608">
        <v>100.36548943477936</v>
      </c>
    </row>
    <row r="48" spans="1:18" s="598" customFormat="1" ht="13.5" customHeight="1">
      <c r="A48" s="815"/>
      <c r="B48" s="216" t="s">
        <v>189</v>
      </c>
      <c r="C48" s="608">
        <v>78.052624200557858</v>
      </c>
      <c r="D48" s="608">
        <v>93.245647093630424</v>
      </c>
      <c r="E48" s="608">
        <v>77.796850115023886</v>
      </c>
      <c r="F48" s="608">
        <v>93.511247512439951</v>
      </c>
      <c r="G48" s="608">
        <v>85.201963004907512</v>
      </c>
      <c r="H48" s="608">
        <v>94.359768636566699</v>
      </c>
      <c r="I48" s="608">
        <v>77.432650712017974</v>
      </c>
      <c r="J48" s="608">
        <v>92.177975868644751</v>
      </c>
      <c r="K48" s="608">
        <v>76.88633023027927</v>
      </c>
      <c r="L48" s="608">
        <v>94.868202292945924</v>
      </c>
      <c r="M48" s="608">
        <v>78.446874634279553</v>
      </c>
      <c r="N48" s="608">
        <v>91.025581362354686</v>
      </c>
      <c r="O48" s="608">
        <v>86.206218024399845</v>
      </c>
      <c r="P48" s="608">
        <v>90.900426549547134</v>
      </c>
      <c r="Q48" s="608">
        <v>106.86274509803921</v>
      </c>
      <c r="R48" s="608">
        <v>106.79345362869437</v>
      </c>
    </row>
    <row r="49" spans="1:32" s="598" customFormat="1" ht="13.5" customHeight="1">
      <c r="A49" s="204" t="s">
        <v>552</v>
      </c>
      <c r="B49" s="204" t="s">
        <v>553</v>
      </c>
      <c r="C49" s="610">
        <v>101.73758865248229</v>
      </c>
      <c r="D49" s="610">
        <v>103.10190525943142</v>
      </c>
      <c r="E49" s="610">
        <v>101.82756396473877</v>
      </c>
      <c r="F49" s="610">
        <v>103.23763403462274</v>
      </c>
      <c r="G49" s="610">
        <v>101.82756396473877</v>
      </c>
      <c r="H49" s="610">
        <v>103.23763403462274</v>
      </c>
      <c r="I49" s="610" t="s">
        <v>723</v>
      </c>
      <c r="J49" s="610" t="s">
        <v>723</v>
      </c>
      <c r="K49" s="610">
        <v>93.835616438356169</v>
      </c>
      <c r="L49" s="610">
        <v>82.457983434222029</v>
      </c>
      <c r="M49" s="610" t="s">
        <v>723</v>
      </c>
      <c r="N49" s="610" t="s">
        <v>723</v>
      </c>
      <c r="O49" s="610">
        <v>102.10904195647296</v>
      </c>
      <c r="P49" s="610">
        <v>101.76125626885946</v>
      </c>
      <c r="Q49" s="610" t="s">
        <v>723</v>
      </c>
      <c r="R49" s="610" t="s">
        <v>723</v>
      </c>
    </row>
    <row r="50" spans="1:32" s="598" customFormat="1" ht="13.5" customHeight="1">
      <c r="A50" s="792" t="s">
        <v>554</v>
      </c>
      <c r="B50" s="793"/>
      <c r="C50" s="610" t="s">
        <v>723</v>
      </c>
      <c r="D50" s="610" t="s">
        <v>723</v>
      </c>
      <c r="E50" s="610" t="s">
        <v>723</v>
      </c>
      <c r="F50" s="610" t="s">
        <v>723</v>
      </c>
      <c r="G50" s="610" t="s">
        <v>723</v>
      </c>
      <c r="H50" s="610" t="s">
        <v>723</v>
      </c>
      <c r="I50" s="610" t="s">
        <v>723</v>
      </c>
      <c r="J50" s="610" t="s">
        <v>723</v>
      </c>
      <c r="K50" s="610" t="s">
        <v>723</v>
      </c>
      <c r="L50" s="610" t="s">
        <v>723</v>
      </c>
      <c r="M50" s="610" t="s">
        <v>723</v>
      </c>
      <c r="N50" s="610" t="s">
        <v>723</v>
      </c>
      <c r="O50" s="610" t="s">
        <v>723</v>
      </c>
      <c r="P50" s="610" t="s">
        <v>723</v>
      </c>
      <c r="Q50" s="610" t="s">
        <v>723</v>
      </c>
      <c r="R50" s="610" t="s">
        <v>723</v>
      </c>
    </row>
    <row r="51" spans="1:32" s="598" customFormat="1" ht="13.5" customHeight="1">
      <c r="A51" s="792" t="s">
        <v>555</v>
      </c>
      <c r="B51" s="793"/>
      <c r="C51" s="610">
        <v>99.185529405886172</v>
      </c>
      <c r="D51" s="610">
        <v>99.960683025711518</v>
      </c>
      <c r="E51" s="610">
        <v>99.183741462602043</v>
      </c>
      <c r="F51" s="610">
        <v>99.933228956486715</v>
      </c>
      <c r="G51" s="610">
        <v>99.210105319290761</v>
      </c>
      <c r="H51" s="610">
        <v>99.936584253885357</v>
      </c>
      <c r="I51" s="610">
        <v>27.27272727272727</v>
      </c>
      <c r="J51" s="610" t="s">
        <v>723</v>
      </c>
      <c r="K51" s="610" t="s">
        <v>723</v>
      </c>
      <c r="L51" s="610" t="s">
        <v>723</v>
      </c>
      <c r="M51" s="610">
        <v>400</v>
      </c>
      <c r="N51" s="610">
        <v>452.79187817258884</v>
      </c>
      <c r="O51" s="610">
        <v>99.662903731577302</v>
      </c>
      <c r="P51" s="610">
        <v>100.092722228567</v>
      </c>
      <c r="Q51" s="610" t="s">
        <v>723</v>
      </c>
      <c r="R51" s="610" t="s">
        <v>723</v>
      </c>
    </row>
    <row r="52" spans="1:32" s="598" customFormat="1" ht="13.5" customHeight="1">
      <c r="A52" s="792" t="s">
        <v>411</v>
      </c>
      <c r="B52" s="793"/>
      <c r="C52" s="610">
        <v>97.358741496124139</v>
      </c>
      <c r="D52" s="610">
        <v>97.575525089686906</v>
      </c>
      <c r="E52" s="610">
        <v>96.896643011468925</v>
      </c>
      <c r="F52" s="610">
        <v>96.853898775910181</v>
      </c>
      <c r="G52" s="610">
        <v>95.841716968477527</v>
      </c>
      <c r="H52" s="610">
        <v>96.384875882629601</v>
      </c>
      <c r="I52" s="610">
        <v>96.938539946371165</v>
      </c>
      <c r="J52" s="610">
        <v>97.464458226430764</v>
      </c>
      <c r="K52" s="610">
        <v>95.801007213828768</v>
      </c>
      <c r="L52" s="610">
        <v>96.255889779834007</v>
      </c>
      <c r="M52" s="610">
        <v>98.177810964447445</v>
      </c>
      <c r="N52" s="610">
        <v>99.174587743172964</v>
      </c>
      <c r="O52" s="610">
        <v>96.969696969696969</v>
      </c>
      <c r="P52" s="610">
        <v>95.990392592676301</v>
      </c>
      <c r="Q52" s="610">
        <v>137.5</v>
      </c>
      <c r="R52" s="610">
        <v>166.40808132383319</v>
      </c>
    </row>
    <row r="53" spans="1:32" s="604" customFormat="1" ht="13.5" customHeight="1">
      <c r="A53" s="814" t="s">
        <v>404</v>
      </c>
      <c r="B53" s="204" t="s">
        <v>394</v>
      </c>
      <c r="C53" s="608">
        <v>98.260696715201519</v>
      </c>
      <c r="D53" s="608">
        <v>106.72861167031851</v>
      </c>
      <c r="E53" s="608">
        <v>98.07396305897602</v>
      </c>
      <c r="F53" s="608">
        <v>112.07137218395917</v>
      </c>
      <c r="G53" s="608">
        <v>94.562014465577278</v>
      </c>
      <c r="H53" s="608">
        <v>111.00297814793922</v>
      </c>
      <c r="I53" s="608">
        <v>98.361194487654188</v>
      </c>
      <c r="J53" s="608">
        <v>112.54651247397496</v>
      </c>
      <c r="K53" s="608" t="s">
        <v>724</v>
      </c>
      <c r="L53" s="608">
        <v>476.52631578947364</v>
      </c>
      <c r="M53" s="608">
        <v>98.547231060971299</v>
      </c>
      <c r="N53" s="608">
        <v>93.807481257233164</v>
      </c>
      <c r="O53" s="608">
        <v>100</v>
      </c>
      <c r="P53" s="608">
        <v>357.33695652173913</v>
      </c>
      <c r="Q53" s="608" t="s">
        <v>723</v>
      </c>
      <c r="R53" s="608" t="s">
        <v>723</v>
      </c>
    </row>
    <row r="54" spans="1:32" s="598" customFormat="1" ht="13.5" customHeight="1">
      <c r="A54" s="816"/>
      <c r="B54" s="205" t="s">
        <v>395</v>
      </c>
      <c r="C54" s="608">
        <v>87.666002656042494</v>
      </c>
      <c r="D54" s="608">
        <v>82.200315941418182</v>
      </c>
      <c r="E54" s="608">
        <v>87.554511908755444</v>
      </c>
      <c r="F54" s="608">
        <v>81.76149042245342</v>
      </c>
      <c r="G54" s="608">
        <v>87.455919395465997</v>
      </c>
      <c r="H54" s="608">
        <v>81.76131951183801</v>
      </c>
      <c r="I54" s="608">
        <v>171.42857142857142</v>
      </c>
      <c r="J54" s="608">
        <v>86.57181041788904</v>
      </c>
      <c r="K54" s="608">
        <v>98.333333333333329</v>
      </c>
      <c r="L54" s="608">
        <v>104.0329765624072</v>
      </c>
      <c r="M54" s="608">
        <v>100</v>
      </c>
      <c r="N54" s="608">
        <v>58.789522518021556</v>
      </c>
      <c r="O54" s="608">
        <v>88.025721237400063</v>
      </c>
      <c r="P54" s="608">
        <v>86.143529036718775</v>
      </c>
      <c r="Q54" s="608" t="s">
        <v>723</v>
      </c>
      <c r="R54" s="608" t="s">
        <v>723</v>
      </c>
    </row>
    <row r="55" spans="1:32" s="598" customFormat="1" ht="13.5" customHeight="1">
      <c r="A55" s="816"/>
      <c r="B55" s="205" t="s">
        <v>558</v>
      </c>
      <c r="C55" s="608" t="s">
        <v>724</v>
      </c>
      <c r="D55" s="608" t="s">
        <v>724</v>
      </c>
      <c r="E55" s="608" t="s">
        <v>724</v>
      </c>
      <c r="F55" s="608" t="s">
        <v>724</v>
      </c>
      <c r="G55" s="608" t="s">
        <v>724</v>
      </c>
      <c r="H55" s="608" t="s">
        <v>724</v>
      </c>
      <c r="I55" s="608" t="s">
        <v>723</v>
      </c>
      <c r="J55" s="608" t="s">
        <v>723</v>
      </c>
      <c r="K55" s="608" t="s">
        <v>723</v>
      </c>
      <c r="L55" s="608" t="s">
        <v>723</v>
      </c>
      <c r="M55" s="608" t="s">
        <v>723</v>
      </c>
      <c r="N55" s="608" t="s">
        <v>723</v>
      </c>
      <c r="O55" s="608" t="s">
        <v>723</v>
      </c>
      <c r="P55" s="608" t="s">
        <v>723</v>
      </c>
      <c r="Q55" s="608" t="s">
        <v>723</v>
      </c>
      <c r="R55" s="608" t="s">
        <v>723</v>
      </c>
      <c r="S55" s="702"/>
      <c r="T55" s="702"/>
      <c r="U55" s="702"/>
      <c r="V55" s="702"/>
      <c r="W55" s="702"/>
      <c r="X55" s="702"/>
      <c r="Y55" s="702"/>
      <c r="Z55" s="702"/>
      <c r="AA55" s="702"/>
      <c r="AB55" s="702"/>
      <c r="AC55" s="702"/>
      <c r="AD55" s="702"/>
      <c r="AE55" s="702"/>
      <c r="AF55" s="702"/>
    </row>
    <row r="56" spans="1:32" s="598" customFormat="1" ht="13.5" customHeight="1">
      <c r="A56" s="815"/>
      <c r="B56" s="216" t="s">
        <v>559</v>
      </c>
      <c r="C56" s="608" t="s">
        <v>723</v>
      </c>
      <c r="D56" s="608" t="s">
        <v>723</v>
      </c>
      <c r="E56" s="608" t="s">
        <v>723</v>
      </c>
      <c r="F56" s="608" t="s">
        <v>723</v>
      </c>
      <c r="G56" s="608" t="s">
        <v>723</v>
      </c>
      <c r="H56" s="608" t="s">
        <v>723</v>
      </c>
      <c r="I56" s="608" t="s">
        <v>723</v>
      </c>
      <c r="J56" s="608" t="s">
        <v>723</v>
      </c>
      <c r="K56" s="608" t="s">
        <v>723</v>
      </c>
      <c r="L56" s="608" t="s">
        <v>723</v>
      </c>
      <c r="M56" s="608" t="s">
        <v>723</v>
      </c>
      <c r="N56" s="608" t="s">
        <v>723</v>
      </c>
      <c r="O56" s="608" t="s">
        <v>723</v>
      </c>
      <c r="P56" s="608" t="s">
        <v>723</v>
      </c>
      <c r="Q56" s="608" t="s">
        <v>723</v>
      </c>
      <c r="R56" s="608" t="s">
        <v>723</v>
      </c>
    </row>
    <row r="57" spans="1:32" s="598" customFormat="1" ht="13.5" customHeight="1">
      <c r="A57" s="792" t="s">
        <v>190</v>
      </c>
      <c r="B57" s="793"/>
      <c r="C57" s="610">
        <v>97.715648027741651</v>
      </c>
      <c r="D57" s="610">
        <v>97.789330867816787</v>
      </c>
      <c r="E57" s="610">
        <v>96.546945374754586</v>
      </c>
      <c r="F57" s="610">
        <v>97.714406064590491</v>
      </c>
      <c r="G57" s="610">
        <v>98.14915623298856</v>
      </c>
      <c r="H57" s="610">
        <v>98.049820304657032</v>
      </c>
      <c r="I57" s="610">
        <v>94.737489241362354</v>
      </c>
      <c r="J57" s="610">
        <v>93.760758980956965</v>
      </c>
      <c r="K57" s="610" t="s">
        <v>723</v>
      </c>
      <c r="L57" s="610" t="s">
        <v>723</v>
      </c>
      <c r="M57" s="610">
        <v>99.062604620020096</v>
      </c>
      <c r="N57" s="610">
        <v>96.40677519319128</v>
      </c>
      <c r="O57" s="610" t="s">
        <v>723</v>
      </c>
      <c r="P57" s="610" t="s">
        <v>723</v>
      </c>
      <c r="Q57" s="610">
        <v>103.58047016274865</v>
      </c>
      <c r="R57" s="610">
        <v>106.06601342578892</v>
      </c>
    </row>
    <row r="58" spans="1:32" s="598" customFormat="1">
      <c r="A58" s="792" t="s">
        <v>705</v>
      </c>
      <c r="B58" s="793"/>
      <c r="C58" s="610">
        <v>94.027115387856213</v>
      </c>
      <c r="D58" s="610">
        <v>88.534287263979209</v>
      </c>
      <c r="E58" s="610">
        <v>88.324384423473262</v>
      </c>
      <c r="F58" s="610">
        <v>84.42280298056491</v>
      </c>
      <c r="G58" s="610">
        <v>92.035794183445191</v>
      </c>
      <c r="H58" s="610">
        <v>87.751920935190725</v>
      </c>
      <c r="I58" s="610">
        <v>88.208398003271952</v>
      </c>
      <c r="J58" s="610">
        <v>84.075745854457665</v>
      </c>
      <c r="K58" s="610">
        <v>200</v>
      </c>
      <c r="L58" s="610" t="s">
        <v>723</v>
      </c>
      <c r="M58" s="610">
        <v>96.595965770171148</v>
      </c>
      <c r="N58" s="610">
        <v>90.159830845645814</v>
      </c>
      <c r="O58" s="610" t="s">
        <v>723</v>
      </c>
      <c r="P58" s="610" t="s">
        <v>723</v>
      </c>
      <c r="Q58" s="610">
        <v>166.66666666666669</v>
      </c>
      <c r="R58" s="610">
        <v>142.08701563562204</v>
      </c>
    </row>
    <row r="59" spans="1:32" s="598" customFormat="1" hidden="1">
      <c r="A59" s="792" t="s">
        <v>557</v>
      </c>
      <c r="B59" s="793"/>
      <c r="C59" s="610" t="s">
        <v>723</v>
      </c>
      <c r="D59" s="610" t="s">
        <v>723</v>
      </c>
      <c r="E59" s="610" t="s">
        <v>723</v>
      </c>
      <c r="F59" s="610" t="s">
        <v>723</v>
      </c>
      <c r="G59" s="610" t="s">
        <v>723</v>
      </c>
      <c r="H59" s="610" t="s">
        <v>723</v>
      </c>
      <c r="I59" s="610" t="s">
        <v>723</v>
      </c>
      <c r="J59" s="610" t="s">
        <v>723</v>
      </c>
      <c r="K59" s="610" t="s">
        <v>723</v>
      </c>
      <c r="L59" s="610" t="s">
        <v>723</v>
      </c>
      <c r="M59" s="610" t="s">
        <v>723</v>
      </c>
      <c r="N59" s="610" t="s">
        <v>723</v>
      </c>
      <c r="O59" s="610" t="s">
        <v>723</v>
      </c>
      <c r="P59" s="610" t="s">
        <v>723</v>
      </c>
      <c r="Q59" s="610" t="s">
        <v>723</v>
      </c>
      <c r="R59" s="610" t="s">
        <v>723</v>
      </c>
    </row>
    <row r="60" spans="1:32" s="598" customFormat="1">
      <c r="A60" s="791" t="s">
        <v>214</v>
      </c>
      <c r="B60" s="791"/>
      <c r="C60" s="610">
        <v>98.666324631505091</v>
      </c>
      <c r="D60" s="610">
        <v>102.61654938008471</v>
      </c>
      <c r="E60" s="610">
        <v>98.381400446067374</v>
      </c>
      <c r="F60" s="610">
        <v>100.82680722952782</v>
      </c>
      <c r="G60" s="610">
        <v>100.18810251587115</v>
      </c>
      <c r="H60" s="610">
        <v>101.2542650609668</v>
      </c>
      <c r="I60" s="610">
        <v>98.347896609460022</v>
      </c>
      <c r="J60" s="610">
        <v>100.72220839158183</v>
      </c>
      <c r="K60" s="610">
        <v>111.26436781609195</v>
      </c>
      <c r="L60" s="610">
        <v>119.25792122046018</v>
      </c>
      <c r="M60" s="610">
        <v>99.056251231493619</v>
      </c>
      <c r="N60" s="610">
        <v>106.14674044746401</v>
      </c>
      <c r="O60" s="610">
        <v>101.31415819489213</v>
      </c>
      <c r="P60" s="610">
        <v>98.736835398342862</v>
      </c>
      <c r="Q60" s="610">
        <v>93.963254593175847</v>
      </c>
      <c r="R60" s="610">
        <v>96.963393394740109</v>
      </c>
    </row>
    <row r="61" spans="1:32" s="598" customFormat="1" ht="13.5" customHeight="1">
      <c r="A61" s="791" t="s">
        <v>556</v>
      </c>
      <c r="B61" s="791"/>
      <c r="C61" s="610">
        <v>103.29431199738366</v>
      </c>
      <c r="D61" s="610">
        <v>104.05554431081316</v>
      </c>
      <c r="E61" s="610">
        <v>102.10455624733288</v>
      </c>
      <c r="F61" s="610">
        <v>101.32657042402695</v>
      </c>
      <c r="G61" s="610">
        <v>101.93099190561119</v>
      </c>
      <c r="H61" s="610">
        <v>98.566942868765778</v>
      </c>
      <c r="I61" s="610">
        <v>102.12814218686886</v>
      </c>
      <c r="J61" s="610">
        <v>103.41616081893787</v>
      </c>
      <c r="K61" s="610">
        <v>115.19999999999999</v>
      </c>
      <c r="L61" s="610">
        <v>101.48853746475896</v>
      </c>
      <c r="M61" s="610">
        <v>103.59879775729395</v>
      </c>
      <c r="N61" s="610">
        <v>109.41828654771639</v>
      </c>
      <c r="O61" s="610">
        <v>101.14695137492566</v>
      </c>
      <c r="P61" s="610">
        <v>96.209593637378461</v>
      </c>
      <c r="Q61" s="610">
        <v>111.8889312384421</v>
      </c>
      <c r="R61" s="610">
        <v>113.91973653322989</v>
      </c>
    </row>
    <row r="62" spans="1:32" s="598" customFormat="1" ht="13.5" customHeight="1">
      <c r="A62" s="791" t="s">
        <v>215</v>
      </c>
      <c r="B62" s="791"/>
      <c r="C62" s="610">
        <v>103.27503074011135</v>
      </c>
      <c r="D62" s="610">
        <v>109.80171507666252</v>
      </c>
      <c r="E62" s="610">
        <v>102.85761887902795</v>
      </c>
      <c r="F62" s="610">
        <v>109.9228144080614</v>
      </c>
      <c r="G62" s="610">
        <v>108.06887035814985</v>
      </c>
      <c r="H62" s="610">
        <v>112.59634556117642</v>
      </c>
      <c r="I62" s="610">
        <v>102.58569416184066</v>
      </c>
      <c r="J62" s="610">
        <v>102.65119351985574</v>
      </c>
      <c r="K62" s="610">
        <v>102.58573135974993</v>
      </c>
      <c r="L62" s="610">
        <v>102.17814667622082</v>
      </c>
      <c r="M62" s="610">
        <v>104.1222155841939</v>
      </c>
      <c r="N62" s="610">
        <v>110.88578860536037</v>
      </c>
      <c r="O62" s="610">
        <v>107.52493200362647</v>
      </c>
      <c r="P62" s="610">
        <v>109.8146653734573</v>
      </c>
      <c r="Q62" s="610">
        <v>109.91379310344827</v>
      </c>
      <c r="R62" s="610">
        <v>127.12799467016531</v>
      </c>
    </row>
    <row r="63" spans="1:32" s="598" customFormat="1" ht="13.5" customHeight="1">
      <c r="A63" s="792" t="s">
        <v>166</v>
      </c>
      <c r="B63" s="793"/>
      <c r="C63" s="610">
        <v>104.04592312119631</v>
      </c>
      <c r="D63" s="610">
        <v>114.21235559564573</v>
      </c>
      <c r="E63" s="610">
        <v>103.72067457991155</v>
      </c>
      <c r="F63" s="610">
        <v>113.93353245051672</v>
      </c>
      <c r="G63" s="610">
        <v>103.70636667896819</v>
      </c>
      <c r="H63" s="610">
        <v>111.35089943933076</v>
      </c>
      <c r="I63" s="610">
        <v>103.72147893357047</v>
      </c>
      <c r="J63" s="610">
        <v>115.28277671126128</v>
      </c>
      <c r="K63" s="610">
        <v>114.79111986001749</v>
      </c>
      <c r="L63" s="610">
        <v>120.54702617600954</v>
      </c>
      <c r="M63" s="610">
        <v>104.06201463811229</v>
      </c>
      <c r="N63" s="610">
        <v>113.04013166472409</v>
      </c>
      <c r="O63" s="610">
        <v>110.32533985031311</v>
      </c>
      <c r="P63" s="610">
        <v>115.04041431088801</v>
      </c>
      <c r="Q63" s="610">
        <v>111.07143200916363</v>
      </c>
      <c r="R63" s="610">
        <v>124.58242013531824</v>
      </c>
    </row>
    <row r="64" spans="1:32" s="598" customFormat="1" ht="13.5" customHeight="1">
      <c r="A64" s="792" t="s">
        <v>152</v>
      </c>
      <c r="B64" s="793"/>
      <c r="C64" s="610">
        <v>129.98546622810372</v>
      </c>
      <c r="D64" s="610">
        <v>130.7273435491019</v>
      </c>
      <c r="E64" s="610">
        <v>129.97016752084448</v>
      </c>
      <c r="F64" s="610">
        <v>130.69260073153316</v>
      </c>
      <c r="G64" s="610">
        <v>100</v>
      </c>
      <c r="H64" s="610">
        <v>61.580066194871243</v>
      </c>
      <c r="I64" s="610">
        <v>129.99311031156702</v>
      </c>
      <c r="J64" s="610">
        <v>130.81566725152894</v>
      </c>
      <c r="K64" s="610" t="s">
        <v>723</v>
      </c>
      <c r="L64" s="610" t="s">
        <v>723</v>
      </c>
      <c r="M64" s="610" t="s">
        <v>723</v>
      </c>
      <c r="N64" s="610">
        <v>18.613983639450531</v>
      </c>
      <c r="O64" s="610" t="s">
        <v>723</v>
      </c>
      <c r="P64" s="610" t="s">
        <v>723</v>
      </c>
      <c r="Q64" s="610" t="s">
        <v>723</v>
      </c>
      <c r="R64" s="610" t="s">
        <v>723</v>
      </c>
    </row>
    <row r="65" spans="1:18" s="598" customFormat="1" ht="13.5" customHeight="1">
      <c r="A65" s="792" t="s">
        <v>192</v>
      </c>
      <c r="B65" s="793"/>
      <c r="C65" s="610">
        <v>115.16867766559962</v>
      </c>
      <c r="D65" s="610">
        <v>106.86495801717552</v>
      </c>
      <c r="E65" s="610">
        <v>113.63808084624102</v>
      </c>
      <c r="F65" s="610">
        <v>107.38384201922619</v>
      </c>
      <c r="G65" s="610">
        <v>110.84812623274163</v>
      </c>
      <c r="H65" s="610">
        <v>85.873255595301259</v>
      </c>
      <c r="I65" s="610">
        <v>114.29906542056074</v>
      </c>
      <c r="J65" s="610">
        <v>127.25461158532964</v>
      </c>
      <c r="K65" s="610">
        <v>277.77777777777777</v>
      </c>
      <c r="L65" s="610">
        <v>129.41023826374146</v>
      </c>
      <c r="M65" s="610">
        <v>115.625</v>
      </c>
      <c r="N65" s="610">
        <v>94.081066150310562</v>
      </c>
      <c r="O65" s="610">
        <v>107.69230769230769</v>
      </c>
      <c r="P65" s="610">
        <v>97.78423642989388</v>
      </c>
      <c r="Q65" s="610">
        <v>136.55913978494624</v>
      </c>
      <c r="R65" s="610">
        <v>154.25451757308559</v>
      </c>
    </row>
    <row r="66" spans="1:18" s="598" customFormat="1">
      <c r="A66" s="791" t="s">
        <v>680</v>
      </c>
      <c r="B66" s="791"/>
      <c r="C66" s="610">
        <v>110.55755484351867</v>
      </c>
      <c r="D66" s="610">
        <v>112.99608344611475</v>
      </c>
      <c r="E66" s="610">
        <v>110.21675422449324</v>
      </c>
      <c r="F66" s="610">
        <v>112.42423682685347</v>
      </c>
      <c r="G66" s="610">
        <v>114.40776493080722</v>
      </c>
      <c r="H66" s="610">
        <v>114.70639220258141</v>
      </c>
      <c r="I66" s="610">
        <v>110.17057973859885</v>
      </c>
      <c r="J66" s="610">
        <v>111.78937311048738</v>
      </c>
      <c r="K66" s="610">
        <v>116.7845789140455</v>
      </c>
      <c r="L66" s="610">
        <v>117.11627519914813</v>
      </c>
      <c r="M66" s="610">
        <v>109.11071167754076</v>
      </c>
      <c r="N66" s="610">
        <v>112.24194687631079</v>
      </c>
      <c r="O66" s="610">
        <v>100.80900998942536</v>
      </c>
      <c r="P66" s="610">
        <v>99.428798724526402</v>
      </c>
      <c r="Q66" s="610">
        <v>119.86134850002948</v>
      </c>
      <c r="R66" s="610">
        <v>118.95908112307238</v>
      </c>
    </row>
    <row r="67" spans="1:18" ht="24.9" customHeight="1">
      <c r="B67" s="261" t="s">
        <v>432</v>
      </c>
      <c r="C67" s="217"/>
    </row>
  </sheetData>
  <customSheetViews>
    <customSheetView guid="{6F28069D-A7F4-41D2-AA1B-4487F97E36F1}" showRuler="0" topLeftCell="A55">
      <selection activeCell="B24" sqref="B24"/>
      <pageMargins left="0.78740157480314965" right="0.78740157480314965" top="0.39370078740157483" bottom="0.39370078740157483" header="0.51181102362204722" footer="0.39370078740157483"/>
      <pageSetup paperSize="8" scale="95" orientation="landscape" horizontalDpi="4294967292" r:id="rId1"/>
      <headerFooter alignWithMargins="0"/>
    </customSheetView>
  </customSheetViews>
  <mergeCells count="30">
    <mergeCell ref="Q3:R4"/>
    <mergeCell ref="K3:L4"/>
    <mergeCell ref="M3:N4"/>
    <mergeCell ref="A63:B63"/>
    <mergeCell ref="A62:B62"/>
    <mergeCell ref="A50:B50"/>
    <mergeCell ref="A51:B51"/>
    <mergeCell ref="O3:P4"/>
    <mergeCell ref="A57:B57"/>
    <mergeCell ref="A41:A44"/>
    <mergeCell ref="A38:B38"/>
    <mergeCell ref="A39:B39"/>
    <mergeCell ref="A40:B40"/>
    <mergeCell ref="A47:A48"/>
    <mergeCell ref="A45:A46"/>
    <mergeCell ref="A53:A56"/>
    <mergeCell ref="A66:B66"/>
    <mergeCell ref="E3:J3"/>
    <mergeCell ref="A59:B59"/>
    <mergeCell ref="G4:H4"/>
    <mergeCell ref="C3:D4"/>
    <mergeCell ref="E4:F4"/>
    <mergeCell ref="A61:B61"/>
    <mergeCell ref="I4:J4"/>
    <mergeCell ref="A60:B60"/>
    <mergeCell ref="A3:B5"/>
    <mergeCell ref="A65:B65"/>
    <mergeCell ref="A52:B52"/>
    <mergeCell ref="A58:B58"/>
    <mergeCell ref="A64:B64"/>
  </mergeCells>
  <phoneticPr fontId="2"/>
  <printOptions horizontalCentered="1"/>
  <pageMargins left="0.78740157480314965" right="0.78740157480314965" top="0.59055118110236227" bottom="0.39370078740157483" header="0.51181102362204722" footer="0.39370078740157483"/>
  <pageSetup paperSize="8" scale="95" orientation="landscape" horizontalDpi="4294967292"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F57"/>
  <sheetViews>
    <sheetView zoomScale="80" zoomScaleNormal="80" workbookViewId="0">
      <pane xSplit="1" ySplit="9" topLeftCell="B10" activePane="bottomRight" state="frozen"/>
      <selection sqref="A1:R1"/>
      <selection pane="topRight" sqref="A1:R1"/>
      <selection pane="bottomLeft" sqref="A1:R1"/>
      <selection pane="bottomRight"/>
    </sheetView>
  </sheetViews>
  <sheetFormatPr defaultColWidth="9" defaultRowHeight="13.2"/>
  <cols>
    <col min="1" max="1" width="14.44140625" style="187" customWidth="1"/>
    <col min="2" max="2" width="17.88671875" style="186" bestFit="1" customWidth="1"/>
    <col min="3" max="3" width="19.109375" style="186" bestFit="1" customWidth="1"/>
    <col min="4" max="4" width="15.77734375" style="186" customWidth="1"/>
    <col min="5" max="5" width="19.109375" style="186" bestFit="1" customWidth="1"/>
    <col min="6" max="6" width="15.77734375" style="186" customWidth="1"/>
    <col min="7" max="7" width="17.88671875" style="186" bestFit="1" customWidth="1"/>
    <col min="8" max="10" width="15.77734375" style="186" customWidth="1"/>
    <col min="11" max="11" width="17.88671875" style="186" bestFit="1" customWidth="1"/>
    <col min="12" max="12" width="15.77734375" style="186" customWidth="1"/>
    <col min="13" max="13" width="17.88671875" style="186" bestFit="1" customWidth="1"/>
    <col min="14" max="15" width="13.77734375" style="186" customWidth="1"/>
    <col min="16" max="16" width="12.77734375" style="186" customWidth="1"/>
    <col min="17" max="17" width="14.109375" style="186" bestFit="1" customWidth="1"/>
    <col min="18" max="18" width="14.21875" style="186" bestFit="1" customWidth="1"/>
    <col min="19" max="19" width="17.88671875" style="186" bestFit="1" customWidth="1"/>
    <col min="20" max="21" width="11.44140625" style="186" customWidth="1"/>
    <col min="22" max="22" width="13.77734375" style="186" customWidth="1"/>
    <col min="23" max="23" width="15.44140625" style="186" bestFit="1" customWidth="1"/>
    <col min="24" max="25" width="11.77734375" style="186" customWidth="1"/>
    <col min="26" max="26" width="13" style="186" customWidth="1"/>
    <col min="27" max="27" width="15.44140625" style="186" bestFit="1" customWidth="1"/>
    <col min="28" max="28" width="11.109375" style="186" customWidth="1"/>
    <col min="29" max="29" width="18" style="186" bestFit="1" customWidth="1"/>
    <col min="30" max="45" width="12.44140625" style="186" customWidth="1"/>
    <col min="46" max="47" width="10.109375" style="186" customWidth="1"/>
    <col min="48" max="48" width="11.109375" style="186" customWidth="1"/>
    <col min="49" max="49" width="13" style="186" bestFit="1" customWidth="1"/>
    <col min="50" max="51" width="10.33203125" style="186" customWidth="1"/>
    <col min="52" max="52" width="10.44140625" style="186" customWidth="1"/>
    <col min="53" max="53" width="14.109375" style="186" bestFit="1" customWidth="1"/>
    <col min="54" max="54" width="9.6640625" style="186" customWidth="1"/>
    <col min="55" max="55" width="14.21875" style="186" bestFit="1" customWidth="1"/>
    <col min="56" max="57" width="11.109375" style="186" customWidth="1"/>
    <col min="58" max="58" width="13" style="186" bestFit="1" customWidth="1"/>
    <col min="59" max="59" width="12.77734375" style="186" bestFit="1" customWidth="1"/>
    <col min="60" max="60" width="13" style="186" bestFit="1" customWidth="1"/>
    <col min="61" max="61" width="14.109375" style="186" bestFit="1" customWidth="1"/>
    <col min="62" max="62" width="11.109375" style="186" customWidth="1"/>
    <col min="63" max="63" width="18" style="186" bestFit="1" customWidth="1"/>
    <col min="64" max="64" width="13" style="186" customWidth="1"/>
    <col min="65" max="65" width="15.44140625" style="186" bestFit="1" customWidth="1"/>
    <col min="66" max="67" width="11.109375" style="186" customWidth="1"/>
    <col min="68" max="68" width="11.6640625" style="186" customWidth="1"/>
    <col min="69" max="69" width="11.6640625" style="487" customWidth="1"/>
    <col min="70" max="71" width="15.44140625" style="186" bestFit="1" customWidth="1"/>
    <col min="72" max="72" width="1.88671875" style="186" customWidth="1"/>
    <col min="73" max="74" width="12.44140625" style="186" customWidth="1"/>
    <col min="75" max="16384" width="9" style="186"/>
  </cols>
  <sheetData>
    <row r="1" spans="1:84" ht="24" customHeight="1">
      <c r="A1" s="551"/>
      <c r="B1" s="184" t="s">
        <v>677</v>
      </c>
      <c r="C1" s="185"/>
      <c r="D1" s="185"/>
      <c r="E1" s="185"/>
      <c r="F1" s="185"/>
      <c r="G1" s="185"/>
      <c r="H1" s="185"/>
      <c r="I1" s="185"/>
      <c r="J1" s="185"/>
      <c r="K1" s="185"/>
      <c r="L1" s="185"/>
      <c r="M1" s="185"/>
      <c r="N1" s="184" t="s">
        <v>678</v>
      </c>
      <c r="O1" s="185"/>
      <c r="P1" s="185"/>
      <c r="Q1" s="185"/>
      <c r="R1" s="185"/>
      <c r="S1" s="185"/>
      <c r="T1" s="185"/>
      <c r="U1" s="408"/>
      <c r="V1" s="185"/>
      <c r="W1" s="185"/>
      <c r="X1" s="184"/>
      <c r="Y1" s="184"/>
      <c r="Z1" s="184"/>
      <c r="AA1" s="184"/>
      <c r="AB1" s="408"/>
      <c r="AC1" s="185"/>
      <c r="AD1" s="184" t="s">
        <v>678</v>
      </c>
      <c r="AE1" s="185"/>
      <c r="AF1" s="185"/>
      <c r="AG1" s="185"/>
      <c r="AH1" s="185"/>
      <c r="AI1" s="408"/>
      <c r="AJ1" s="185"/>
      <c r="AK1" s="185"/>
      <c r="AL1" s="184"/>
      <c r="AM1" s="184"/>
      <c r="AN1" s="184"/>
      <c r="AO1" s="184"/>
      <c r="AP1" s="184"/>
      <c r="AQ1" s="184"/>
      <c r="AR1" s="184"/>
      <c r="AS1" s="184"/>
      <c r="AT1" s="184" t="s">
        <v>678</v>
      </c>
      <c r="AU1" s="185"/>
      <c r="AV1" s="185"/>
      <c r="AW1" s="185"/>
      <c r="AX1" s="408"/>
      <c r="AY1" s="185"/>
      <c r="AZ1" s="185"/>
      <c r="BA1" s="408"/>
      <c r="BB1" s="185"/>
      <c r="BC1" s="408"/>
      <c r="BD1" s="185"/>
      <c r="BE1" s="185"/>
      <c r="BF1" s="184"/>
      <c r="BG1" s="184"/>
      <c r="BH1" s="184"/>
      <c r="BI1" s="184"/>
      <c r="BJ1" s="184"/>
      <c r="BK1" s="184"/>
      <c r="BL1" s="500"/>
      <c r="BM1" s="184"/>
      <c r="BN1" s="500" t="s">
        <v>434</v>
      </c>
      <c r="BO1" s="184"/>
      <c r="BP1" s="500"/>
      <c r="BQ1" s="552"/>
      <c r="BR1" s="184"/>
      <c r="BS1" s="184"/>
      <c r="BT1" s="408"/>
      <c r="BU1" s="408"/>
      <c r="BV1" s="408"/>
      <c r="BW1" s="408"/>
      <c r="BX1" s="408"/>
      <c r="BY1" s="408"/>
      <c r="BZ1" s="408"/>
      <c r="CA1" s="408"/>
      <c r="CB1" s="408"/>
      <c r="CC1" s="408"/>
      <c r="CD1" s="408"/>
      <c r="CE1" s="408"/>
      <c r="CF1" s="408"/>
    </row>
    <row r="2" spans="1:84">
      <c r="M2" s="189" t="s">
        <v>719</v>
      </c>
      <c r="V2" s="378"/>
      <c r="W2" s="378"/>
      <c r="AA2" s="189"/>
      <c r="AC2" s="189" t="s">
        <v>719</v>
      </c>
      <c r="AI2" s="378"/>
      <c r="AQ2" s="189"/>
      <c r="AS2" s="189" t="s">
        <v>719</v>
      </c>
      <c r="AU2" s="189"/>
      <c r="BK2" s="189" t="s">
        <v>719</v>
      </c>
      <c r="BL2" s="189"/>
      <c r="BM2" s="189"/>
      <c r="BN2" s="189"/>
      <c r="BO2" s="189"/>
      <c r="BR2" s="215"/>
      <c r="BS2" s="189"/>
      <c r="BV2" s="189" t="s">
        <v>719</v>
      </c>
    </row>
    <row r="3" spans="1:84" ht="20.25" customHeight="1">
      <c r="A3" s="814" t="s">
        <v>679</v>
      </c>
      <c r="B3" s="791" t="s">
        <v>537</v>
      </c>
      <c r="C3" s="791"/>
      <c r="D3" s="820" t="s">
        <v>543</v>
      </c>
      <c r="E3" s="821"/>
      <c r="F3" s="820" t="s">
        <v>457</v>
      </c>
      <c r="G3" s="821"/>
      <c r="H3" s="820" t="s">
        <v>545</v>
      </c>
      <c r="I3" s="821"/>
      <c r="J3" s="820" t="s">
        <v>475</v>
      </c>
      <c r="K3" s="821"/>
      <c r="L3" s="820" t="s">
        <v>476</v>
      </c>
      <c r="M3" s="821"/>
      <c r="N3" s="820" t="s">
        <v>478</v>
      </c>
      <c r="O3" s="821"/>
      <c r="P3" s="820" t="s">
        <v>549</v>
      </c>
      <c r="Q3" s="821"/>
      <c r="R3" s="820" t="s">
        <v>477</v>
      </c>
      <c r="S3" s="821"/>
      <c r="T3" s="820" t="s">
        <v>546</v>
      </c>
      <c r="U3" s="821"/>
      <c r="V3" s="817" t="s">
        <v>396</v>
      </c>
      <c r="W3" s="818"/>
      <c r="X3" s="818"/>
      <c r="Y3" s="818"/>
      <c r="Z3" s="818"/>
      <c r="AA3" s="818"/>
      <c r="AB3" s="818"/>
      <c r="AC3" s="819"/>
      <c r="AD3" s="817" t="s">
        <v>397</v>
      </c>
      <c r="AE3" s="818"/>
      <c r="AF3" s="818"/>
      <c r="AG3" s="819"/>
      <c r="AH3" s="817" t="s">
        <v>398</v>
      </c>
      <c r="AI3" s="818"/>
      <c r="AJ3" s="818"/>
      <c r="AK3" s="819"/>
      <c r="AL3" s="825" t="s">
        <v>235</v>
      </c>
      <c r="AM3" s="826"/>
      <c r="AN3" s="820" t="s">
        <v>554</v>
      </c>
      <c r="AO3" s="821"/>
      <c r="AP3" s="820" t="s">
        <v>555</v>
      </c>
      <c r="AQ3" s="821"/>
      <c r="AR3" s="820" t="s">
        <v>411</v>
      </c>
      <c r="AS3" s="821"/>
      <c r="AT3" s="817" t="s">
        <v>399</v>
      </c>
      <c r="AU3" s="818"/>
      <c r="AV3" s="818"/>
      <c r="AW3" s="818"/>
      <c r="AX3" s="818"/>
      <c r="AY3" s="819"/>
      <c r="AZ3" s="820" t="s">
        <v>185</v>
      </c>
      <c r="BA3" s="821"/>
      <c r="BB3" s="820" t="s">
        <v>705</v>
      </c>
      <c r="BC3" s="821"/>
      <c r="BD3" s="820" t="s">
        <v>557</v>
      </c>
      <c r="BE3" s="821"/>
      <c r="BF3" s="820" t="s">
        <v>214</v>
      </c>
      <c r="BG3" s="821"/>
      <c r="BH3" s="820" t="s">
        <v>556</v>
      </c>
      <c r="BI3" s="821"/>
      <c r="BJ3" s="820" t="s">
        <v>138</v>
      </c>
      <c r="BK3" s="821"/>
      <c r="BL3" s="820" t="s">
        <v>166</v>
      </c>
      <c r="BM3" s="821"/>
      <c r="BN3" s="820" t="s">
        <v>153</v>
      </c>
      <c r="BO3" s="821"/>
      <c r="BP3" s="820" t="s">
        <v>192</v>
      </c>
      <c r="BQ3" s="821"/>
      <c r="BR3" s="820" t="s">
        <v>680</v>
      </c>
      <c r="BS3" s="821"/>
      <c r="BT3" s="274"/>
      <c r="BU3" s="820" t="s">
        <v>681</v>
      </c>
      <c r="BV3" s="821"/>
    </row>
    <row r="4" spans="1:84" ht="20.25" customHeight="1">
      <c r="A4" s="816"/>
      <c r="B4" s="791"/>
      <c r="C4" s="791"/>
      <c r="D4" s="822"/>
      <c r="E4" s="823"/>
      <c r="F4" s="822"/>
      <c r="G4" s="823"/>
      <c r="H4" s="822"/>
      <c r="I4" s="823"/>
      <c r="J4" s="822"/>
      <c r="K4" s="823"/>
      <c r="L4" s="822"/>
      <c r="M4" s="823"/>
      <c r="N4" s="822"/>
      <c r="O4" s="823"/>
      <c r="P4" s="822"/>
      <c r="Q4" s="823"/>
      <c r="R4" s="822"/>
      <c r="S4" s="823"/>
      <c r="T4" s="822"/>
      <c r="U4" s="823"/>
      <c r="V4" s="822" t="s">
        <v>229</v>
      </c>
      <c r="W4" s="823"/>
      <c r="X4" s="792" t="s">
        <v>547</v>
      </c>
      <c r="Y4" s="793"/>
      <c r="Z4" s="824" t="s">
        <v>230</v>
      </c>
      <c r="AA4" s="793"/>
      <c r="AB4" s="792" t="s">
        <v>250</v>
      </c>
      <c r="AC4" s="793"/>
      <c r="AD4" s="792" t="s">
        <v>193</v>
      </c>
      <c r="AE4" s="793"/>
      <c r="AF4" s="792" t="s">
        <v>149</v>
      </c>
      <c r="AG4" s="793"/>
      <c r="AH4" s="792" t="s">
        <v>233</v>
      </c>
      <c r="AI4" s="793"/>
      <c r="AJ4" s="792" t="s">
        <v>234</v>
      </c>
      <c r="AK4" s="793"/>
      <c r="AL4" s="792" t="s">
        <v>236</v>
      </c>
      <c r="AM4" s="793"/>
      <c r="AN4" s="822"/>
      <c r="AO4" s="823"/>
      <c r="AP4" s="822"/>
      <c r="AQ4" s="823"/>
      <c r="AR4" s="822"/>
      <c r="AS4" s="823"/>
      <c r="AT4" s="792" t="s">
        <v>394</v>
      </c>
      <c r="AU4" s="793"/>
      <c r="AV4" s="822" t="s">
        <v>395</v>
      </c>
      <c r="AW4" s="823"/>
      <c r="AX4" s="817" t="s">
        <v>400</v>
      </c>
      <c r="AY4" s="819"/>
      <c r="AZ4" s="822"/>
      <c r="BA4" s="823"/>
      <c r="BB4" s="822"/>
      <c r="BC4" s="823"/>
      <c r="BD4" s="822"/>
      <c r="BE4" s="823"/>
      <c r="BF4" s="822"/>
      <c r="BG4" s="823"/>
      <c r="BH4" s="822"/>
      <c r="BI4" s="823"/>
      <c r="BJ4" s="822"/>
      <c r="BK4" s="823"/>
      <c r="BL4" s="822"/>
      <c r="BM4" s="823"/>
      <c r="BN4" s="822"/>
      <c r="BO4" s="823"/>
      <c r="BP4" s="822"/>
      <c r="BQ4" s="823"/>
      <c r="BR4" s="822"/>
      <c r="BS4" s="823"/>
      <c r="BT4" s="274"/>
      <c r="BU4" s="822"/>
      <c r="BV4" s="823"/>
    </row>
    <row r="5" spans="1:84" ht="20.25" customHeight="1">
      <c r="A5" s="815"/>
      <c r="B5" s="192" t="s">
        <v>538</v>
      </c>
      <c r="C5" s="194" t="s">
        <v>539</v>
      </c>
      <c r="D5" s="192" t="s">
        <v>538</v>
      </c>
      <c r="E5" s="193" t="s">
        <v>539</v>
      </c>
      <c r="F5" s="192" t="s">
        <v>538</v>
      </c>
      <c r="G5" s="194" t="s">
        <v>539</v>
      </c>
      <c r="H5" s="192" t="s">
        <v>538</v>
      </c>
      <c r="I5" s="194" t="s">
        <v>539</v>
      </c>
      <c r="J5" s="192" t="s">
        <v>538</v>
      </c>
      <c r="K5" s="194" t="s">
        <v>539</v>
      </c>
      <c r="L5" s="192" t="s">
        <v>538</v>
      </c>
      <c r="M5" s="280" t="s">
        <v>539</v>
      </c>
      <c r="N5" s="192" t="s">
        <v>538</v>
      </c>
      <c r="O5" s="194" t="s">
        <v>539</v>
      </c>
      <c r="P5" s="192" t="s">
        <v>538</v>
      </c>
      <c r="Q5" s="194" t="s">
        <v>539</v>
      </c>
      <c r="R5" s="192" t="s">
        <v>538</v>
      </c>
      <c r="S5" s="192" t="s">
        <v>539</v>
      </c>
      <c r="T5" s="192" t="s">
        <v>538</v>
      </c>
      <c r="U5" s="194" t="s">
        <v>539</v>
      </c>
      <c r="V5" s="192" t="s">
        <v>538</v>
      </c>
      <c r="W5" s="280" t="s">
        <v>539</v>
      </c>
      <c r="X5" s="192" t="s">
        <v>538</v>
      </c>
      <c r="Y5" s="280" t="s">
        <v>539</v>
      </c>
      <c r="Z5" s="280" t="s">
        <v>538</v>
      </c>
      <c r="AA5" s="194" t="s">
        <v>539</v>
      </c>
      <c r="AB5" s="192" t="s">
        <v>538</v>
      </c>
      <c r="AC5" s="280" t="s">
        <v>539</v>
      </c>
      <c r="AD5" s="192" t="s">
        <v>538</v>
      </c>
      <c r="AE5" s="194" t="s">
        <v>539</v>
      </c>
      <c r="AF5" s="192" t="s">
        <v>538</v>
      </c>
      <c r="AG5" s="194" t="s">
        <v>539</v>
      </c>
      <c r="AH5" s="192" t="s">
        <v>538</v>
      </c>
      <c r="AI5" s="192" t="s">
        <v>539</v>
      </c>
      <c r="AJ5" s="192" t="s">
        <v>538</v>
      </c>
      <c r="AK5" s="194" t="s">
        <v>539</v>
      </c>
      <c r="AL5" s="192" t="s">
        <v>538</v>
      </c>
      <c r="AM5" s="192" t="s">
        <v>539</v>
      </c>
      <c r="AN5" s="192" t="s">
        <v>538</v>
      </c>
      <c r="AO5" s="194" t="s">
        <v>539</v>
      </c>
      <c r="AP5" s="192" t="s">
        <v>538</v>
      </c>
      <c r="AQ5" s="280" t="s">
        <v>539</v>
      </c>
      <c r="AR5" s="192" t="s">
        <v>538</v>
      </c>
      <c r="AS5" s="280" t="s">
        <v>539</v>
      </c>
      <c r="AT5" s="192" t="s">
        <v>538</v>
      </c>
      <c r="AU5" s="194" t="s">
        <v>539</v>
      </c>
      <c r="AV5" s="192" t="s">
        <v>538</v>
      </c>
      <c r="AW5" s="280" t="s">
        <v>539</v>
      </c>
      <c r="AX5" s="192" t="s">
        <v>538</v>
      </c>
      <c r="AY5" s="192" t="s">
        <v>539</v>
      </c>
      <c r="AZ5" s="192" t="s">
        <v>538</v>
      </c>
      <c r="BA5" s="192" t="s">
        <v>539</v>
      </c>
      <c r="BB5" s="192" t="s">
        <v>538</v>
      </c>
      <c r="BC5" s="192" t="s">
        <v>539</v>
      </c>
      <c r="BD5" s="192" t="s">
        <v>538</v>
      </c>
      <c r="BE5" s="192" t="s">
        <v>539</v>
      </c>
      <c r="BF5" s="192" t="s">
        <v>538</v>
      </c>
      <c r="BG5" s="280" t="s">
        <v>539</v>
      </c>
      <c r="BH5" s="192" t="s">
        <v>538</v>
      </c>
      <c r="BI5" s="194" t="s">
        <v>539</v>
      </c>
      <c r="BJ5" s="192" t="s">
        <v>538</v>
      </c>
      <c r="BK5" s="280" t="s">
        <v>539</v>
      </c>
      <c r="BL5" s="192" t="s">
        <v>538</v>
      </c>
      <c r="BM5" s="194" t="s">
        <v>539</v>
      </c>
      <c r="BN5" s="192" t="s">
        <v>538</v>
      </c>
      <c r="BO5" s="194" t="s">
        <v>539</v>
      </c>
      <c r="BP5" s="192" t="s">
        <v>538</v>
      </c>
      <c r="BQ5" s="194" t="s">
        <v>539</v>
      </c>
      <c r="BR5" s="192" t="s">
        <v>538</v>
      </c>
      <c r="BS5" s="192" t="s">
        <v>539</v>
      </c>
      <c r="BT5" s="489"/>
      <c r="BU5" s="192" t="s">
        <v>538</v>
      </c>
      <c r="BV5" s="192" t="s">
        <v>539</v>
      </c>
    </row>
    <row r="6" spans="1:84">
      <c r="A6" s="190"/>
      <c r="B6" s="197" t="s">
        <v>540</v>
      </c>
      <c r="C6" s="197" t="s">
        <v>542</v>
      </c>
      <c r="D6" s="197" t="s">
        <v>540</v>
      </c>
      <c r="E6" s="197" t="s">
        <v>542</v>
      </c>
      <c r="F6" s="197" t="s">
        <v>540</v>
      </c>
      <c r="G6" s="197" t="s">
        <v>542</v>
      </c>
      <c r="H6" s="197" t="s">
        <v>540</v>
      </c>
      <c r="I6" s="197" t="s">
        <v>542</v>
      </c>
      <c r="J6" s="197" t="s">
        <v>540</v>
      </c>
      <c r="K6" s="197" t="s">
        <v>542</v>
      </c>
      <c r="L6" s="197" t="s">
        <v>540</v>
      </c>
      <c r="M6" s="197" t="s">
        <v>542</v>
      </c>
      <c r="N6" s="197" t="s">
        <v>540</v>
      </c>
      <c r="O6" s="197" t="s">
        <v>542</v>
      </c>
      <c r="P6" s="197" t="s">
        <v>540</v>
      </c>
      <c r="Q6" s="197" t="s">
        <v>542</v>
      </c>
      <c r="R6" s="197" t="s">
        <v>540</v>
      </c>
      <c r="S6" s="197" t="s">
        <v>542</v>
      </c>
      <c r="T6" s="197" t="s">
        <v>540</v>
      </c>
      <c r="U6" s="197" t="s">
        <v>542</v>
      </c>
      <c r="V6" s="197" t="s">
        <v>540</v>
      </c>
      <c r="W6" s="197" t="s">
        <v>542</v>
      </c>
      <c r="X6" s="197" t="s">
        <v>540</v>
      </c>
      <c r="Y6" s="197" t="s">
        <v>542</v>
      </c>
      <c r="Z6" s="197" t="s">
        <v>540</v>
      </c>
      <c r="AA6" s="197" t="s">
        <v>542</v>
      </c>
      <c r="AB6" s="197" t="s">
        <v>540</v>
      </c>
      <c r="AC6" s="197" t="s">
        <v>542</v>
      </c>
      <c r="AD6" s="197" t="s">
        <v>540</v>
      </c>
      <c r="AE6" s="197" t="s">
        <v>542</v>
      </c>
      <c r="AF6" s="197" t="s">
        <v>540</v>
      </c>
      <c r="AG6" s="197" t="s">
        <v>542</v>
      </c>
      <c r="AH6" s="197" t="s">
        <v>540</v>
      </c>
      <c r="AI6" s="197" t="s">
        <v>542</v>
      </c>
      <c r="AJ6" s="197" t="s">
        <v>540</v>
      </c>
      <c r="AK6" s="197" t="s">
        <v>542</v>
      </c>
      <c r="AL6" s="197" t="s">
        <v>540</v>
      </c>
      <c r="AM6" s="197" t="s">
        <v>542</v>
      </c>
      <c r="AN6" s="197" t="s">
        <v>540</v>
      </c>
      <c r="AO6" s="197" t="s">
        <v>542</v>
      </c>
      <c r="AP6" s="197" t="s">
        <v>540</v>
      </c>
      <c r="AQ6" s="197" t="s">
        <v>542</v>
      </c>
      <c r="AR6" s="197" t="s">
        <v>540</v>
      </c>
      <c r="AS6" s="197" t="s">
        <v>542</v>
      </c>
      <c r="AT6" s="197" t="s">
        <v>540</v>
      </c>
      <c r="AU6" s="197" t="s">
        <v>542</v>
      </c>
      <c r="AV6" s="197" t="s">
        <v>540</v>
      </c>
      <c r="AW6" s="197" t="s">
        <v>542</v>
      </c>
      <c r="AX6" s="197" t="s">
        <v>540</v>
      </c>
      <c r="AY6" s="197" t="s">
        <v>542</v>
      </c>
      <c r="AZ6" s="197" t="s">
        <v>540</v>
      </c>
      <c r="BA6" s="197" t="s">
        <v>542</v>
      </c>
      <c r="BB6" s="197" t="s">
        <v>540</v>
      </c>
      <c r="BC6" s="197" t="s">
        <v>542</v>
      </c>
      <c r="BD6" s="197" t="s">
        <v>540</v>
      </c>
      <c r="BE6" s="197" t="s">
        <v>542</v>
      </c>
      <c r="BF6" s="197" t="s">
        <v>540</v>
      </c>
      <c r="BG6" s="197" t="s">
        <v>542</v>
      </c>
      <c r="BH6" s="197" t="s">
        <v>540</v>
      </c>
      <c r="BI6" s="197" t="s">
        <v>542</v>
      </c>
      <c r="BJ6" s="197" t="s">
        <v>540</v>
      </c>
      <c r="BK6" s="197" t="s">
        <v>542</v>
      </c>
      <c r="BL6" s="197" t="s">
        <v>540</v>
      </c>
      <c r="BM6" s="197" t="s">
        <v>542</v>
      </c>
      <c r="BN6" s="197" t="s">
        <v>540</v>
      </c>
      <c r="BO6" s="197" t="s">
        <v>542</v>
      </c>
      <c r="BP6" s="197" t="s">
        <v>540</v>
      </c>
      <c r="BQ6" s="197" t="s">
        <v>542</v>
      </c>
      <c r="BR6" s="197" t="s">
        <v>540</v>
      </c>
      <c r="BS6" s="197" t="s">
        <v>542</v>
      </c>
      <c r="BT6" s="458"/>
      <c r="BU6" s="195" t="s">
        <v>637</v>
      </c>
      <c r="BV6" s="197" t="s">
        <v>637</v>
      </c>
    </row>
    <row r="7" spans="1:84" s="200" customFormat="1" ht="18.899999999999999" customHeight="1">
      <c r="A7" s="384" t="s">
        <v>720</v>
      </c>
      <c r="B7" s="223">
        <v>1093369276</v>
      </c>
      <c r="C7" s="223">
        <v>12298080851.684999</v>
      </c>
      <c r="D7" s="223">
        <v>898793345</v>
      </c>
      <c r="E7" s="223">
        <v>9757322473.3080006</v>
      </c>
      <c r="F7" s="223">
        <v>452724817</v>
      </c>
      <c r="G7" s="223">
        <v>5260967009.2650003</v>
      </c>
      <c r="H7" s="223">
        <v>1362643</v>
      </c>
      <c r="I7" s="223">
        <v>19134713.138999999</v>
      </c>
      <c r="J7" s="223">
        <v>102203855</v>
      </c>
      <c r="K7" s="223">
        <v>1013966974.223</v>
      </c>
      <c r="L7" s="223">
        <v>342502030</v>
      </c>
      <c r="M7" s="223">
        <v>3463253776.6810002</v>
      </c>
      <c r="N7" s="223">
        <v>-33</v>
      </c>
      <c r="O7" s="223">
        <v>-728.84199999999998</v>
      </c>
      <c r="P7" s="223">
        <v>943236</v>
      </c>
      <c r="Q7" s="223">
        <v>11570117.882999999</v>
      </c>
      <c r="R7" s="223">
        <v>47691646</v>
      </c>
      <c r="S7" s="223">
        <v>1764113644.938</v>
      </c>
      <c r="T7" s="223">
        <v>39</v>
      </c>
      <c r="U7" s="223">
        <v>372.11</v>
      </c>
      <c r="V7" s="223">
        <v>1134259</v>
      </c>
      <c r="W7" s="223">
        <v>160689289.74000001</v>
      </c>
      <c r="X7" s="223">
        <v>89835</v>
      </c>
      <c r="Y7" s="223">
        <v>1954786.4720000001</v>
      </c>
      <c r="Z7" s="223">
        <v>19285143</v>
      </c>
      <c r="AA7" s="223">
        <v>191804002.91800001</v>
      </c>
      <c r="AB7" s="223">
        <v>34865</v>
      </c>
      <c r="AC7" s="223">
        <v>3972329.5150000001</v>
      </c>
      <c r="AD7" s="223">
        <v>2</v>
      </c>
      <c r="AE7" s="223">
        <v>224.12100000000001</v>
      </c>
      <c r="AF7" s="223">
        <v>45364</v>
      </c>
      <c r="AG7" s="223">
        <v>3486925.9109999998</v>
      </c>
      <c r="AH7" s="223">
        <v>15224</v>
      </c>
      <c r="AI7" s="223">
        <v>749252.25399999996</v>
      </c>
      <c r="AJ7" s="223">
        <v>254981</v>
      </c>
      <c r="AK7" s="223">
        <v>4956670.6260000002</v>
      </c>
      <c r="AL7" s="223">
        <v>13878</v>
      </c>
      <c r="AM7" s="223">
        <v>5080190.5410000002</v>
      </c>
      <c r="AN7" s="223">
        <v>0</v>
      </c>
      <c r="AO7" s="223">
        <v>0</v>
      </c>
      <c r="AP7" s="223">
        <v>57655</v>
      </c>
      <c r="AQ7" s="223">
        <v>6691971.4139999999</v>
      </c>
      <c r="AR7" s="223">
        <v>218859</v>
      </c>
      <c r="AS7" s="223">
        <v>6261497.9289999995</v>
      </c>
      <c r="AT7" s="223">
        <v>85290</v>
      </c>
      <c r="AU7" s="223">
        <v>329211.14600000001</v>
      </c>
      <c r="AV7" s="223">
        <v>6572</v>
      </c>
      <c r="AW7" s="223">
        <v>2070865.24</v>
      </c>
      <c r="AX7" s="223">
        <v>1</v>
      </c>
      <c r="AY7" s="223">
        <v>27.018000000000001</v>
      </c>
      <c r="AZ7" s="223">
        <v>23048</v>
      </c>
      <c r="BA7" s="223">
        <v>16207746.720000001</v>
      </c>
      <c r="BB7" s="223">
        <v>265446</v>
      </c>
      <c r="BC7" s="223">
        <v>5956299.9359999998</v>
      </c>
      <c r="BD7" s="223">
        <v>-4</v>
      </c>
      <c r="BE7" s="223">
        <v>-2.5680000000000001</v>
      </c>
      <c r="BF7" s="223">
        <v>389729</v>
      </c>
      <c r="BG7" s="223">
        <v>2088938.6680000001</v>
      </c>
      <c r="BH7" s="223">
        <v>1149015</v>
      </c>
      <c r="BI7" s="223">
        <v>24161325.048999999</v>
      </c>
      <c r="BJ7" s="223">
        <v>561453</v>
      </c>
      <c r="BK7" s="223">
        <v>9949355.3359999992</v>
      </c>
      <c r="BL7" s="223">
        <v>5382269</v>
      </c>
      <c r="BM7" s="223">
        <v>81866995.692000002</v>
      </c>
      <c r="BN7" s="223">
        <v>9695</v>
      </c>
      <c r="BO7" s="223">
        <v>47193.107000000004</v>
      </c>
      <c r="BP7" s="223">
        <v>3830</v>
      </c>
      <c r="BQ7" s="223">
        <v>137419.677</v>
      </c>
      <c r="BR7" s="223">
        <v>116914634</v>
      </c>
      <c r="BS7" s="223">
        <v>236612455.82600001</v>
      </c>
      <c r="BT7" s="223"/>
      <c r="BU7" s="221">
        <v>103.36126925805536</v>
      </c>
      <c r="BV7" s="221">
        <v>103.6444283546891</v>
      </c>
    </row>
    <row r="8" spans="1:84" s="200" customFormat="1" ht="18.899999999999999" customHeight="1">
      <c r="A8" s="384" t="s">
        <v>721</v>
      </c>
      <c r="B8" s="223">
        <v>1125852881</v>
      </c>
      <c r="C8" s="223">
        <v>12544512967.245001</v>
      </c>
      <c r="D8" s="223">
        <v>918410379</v>
      </c>
      <c r="E8" s="223">
        <v>9976789737.2320004</v>
      </c>
      <c r="F8" s="223">
        <v>467043006</v>
      </c>
      <c r="G8" s="223">
        <v>5427513963.4359999</v>
      </c>
      <c r="H8" s="223">
        <v>1353842</v>
      </c>
      <c r="I8" s="223">
        <v>18549852.712000001</v>
      </c>
      <c r="J8" s="223">
        <v>102723817</v>
      </c>
      <c r="K8" s="223">
        <v>1014142140.848</v>
      </c>
      <c r="L8" s="223">
        <v>347289714</v>
      </c>
      <c r="M8" s="223">
        <v>3516583780.2360001</v>
      </c>
      <c r="N8" s="223">
        <v>-51</v>
      </c>
      <c r="O8" s="223">
        <v>-2159.384</v>
      </c>
      <c r="P8" s="223">
        <v>944035</v>
      </c>
      <c r="Q8" s="223">
        <v>11611306.862</v>
      </c>
      <c r="R8" s="223">
        <v>47702791</v>
      </c>
      <c r="S8" s="223">
        <v>1762415740.0769999</v>
      </c>
      <c r="T8" s="223">
        <v>30</v>
      </c>
      <c r="U8" s="223">
        <v>2956.4</v>
      </c>
      <c r="V8" s="223">
        <v>1178932</v>
      </c>
      <c r="W8" s="223">
        <v>160868028.23800001</v>
      </c>
      <c r="X8" s="223">
        <v>80908</v>
      </c>
      <c r="Y8" s="223">
        <v>1690506.27</v>
      </c>
      <c r="Z8" s="223">
        <v>20435764</v>
      </c>
      <c r="AA8" s="223">
        <v>193273961.59200001</v>
      </c>
      <c r="AB8" s="223">
        <v>35775</v>
      </c>
      <c r="AC8" s="223">
        <v>4103297.4909999999</v>
      </c>
      <c r="AD8" s="223">
        <v>10</v>
      </c>
      <c r="AE8" s="223">
        <v>587.66800000000001</v>
      </c>
      <c r="AF8" s="223">
        <v>44180</v>
      </c>
      <c r="AG8" s="223">
        <v>3519623.1090000002</v>
      </c>
      <c r="AH8" s="223">
        <v>14163</v>
      </c>
      <c r="AI8" s="223">
        <v>699665.10699999996</v>
      </c>
      <c r="AJ8" s="223">
        <v>206863</v>
      </c>
      <c r="AK8" s="223">
        <v>4447421.1840000004</v>
      </c>
      <c r="AL8" s="223">
        <v>14100</v>
      </c>
      <c r="AM8" s="223">
        <v>5352021.5839999998</v>
      </c>
      <c r="AN8" s="223">
        <v>0</v>
      </c>
      <c r="AO8" s="223">
        <v>0</v>
      </c>
      <c r="AP8" s="223">
        <v>60039</v>
      </c>
      <c r="AQ8" s="223">
        <v>7068712.8150000004</v>
      </c>
      <c r="AR8" s="223">
        <v>215049</v>
      </c>
      <c r="AS8" s="223">
        <v>6144761.7529999996</v>
      </c>
      <c r="AT8" s="223">
        <v>80492</v>
      </c>
      <c r="AU8" s="223">
        <v>333933.95400000003</v>
      </c>
      <c r="AV8" s="223">
        <v>6024</v>
      </c>
      <c r="AW8" s="223">
        <v>1917313.037</v>
      </c>
      <c r="AX8" s="223">
        <v>1</v>
      </c>
      <c r="AY8" s="223">
        <v>119.18</v>
      </c>
      <c r="AZ8" s="223">
        <v>23070</v>
      </c>
      <c r="BA8" s="223">
        <v>16190814.119999999</v>
      </c>
      <c r="BB8" s="223">
        <v>237356</v>
      </c>
      <c r="BC8" s="223">
        <v>4671327.4380000001</v>
      </c>
      <c r="BD8" s="223">
        <v>0</v>
      </c>
      <c r="BE8" s="223">
        <v>0</v>
      </c>
      <c r="BF8" s="223">
        <v>382027</v>
      </c>
      <c r="BG8" s="223">
        <v>2097589.1919999998</v>
      </c>
      <c r="BH8" s="223">
        <v>1192510</v>
      </c>
      <c r="BI8" s="223">
        <v>24815281.202</v>
      </c>
      <c r="BJ8" s="223">
        <v>579048</v>
      </c>
      <c r="BK8" s="223">
        <v>10200440.588</v>
      </c>
      <c r="BL8" s="223">
        <v>5188062</v>
      </c>
      <c r="BM8" s="223">
        <v>88147702.079999998</v>
      </c>
      <c r="BN8" s="223">
        <v>13073</v>
      </c>
      <c r="BO8" s="223">
        <v>62702.803999999996</v>
      </c>
      <c r="BP8" s="223">
        <v>4061</v>
      </c>
      <c r="BQ8" s="223">
        <v>156483.04</v>
      </c>
      <c r="BR8" s="223">
        <v>128804190</v>
      </c>
      <c r="BS8" s="223">
        <v>257933092.61199999</v>
      </c>
      <c r="BT8" s="223"/>
      <c r="BU8" s="221">
        <v>102.97096376430463</v>
      </c>
      <c r="BV8" s="221">
        <v>102.00382578820204</v>
      </c>
    </row>
    <row r="9" spans="1:84" s="200" customFormat="1" ht="18.899999999999999" customHeight="1">
      <c r="A9" s="389" t="s">
        <v>722</v>
      </c>
      <c r="B9" s="228">
        <v>1149541498</v>
      </c>
      <c r="C9" s="228">
        <v>12974177266.135</v>
      </c>
      <c r="D9" s="228">
        <v>927117258</v>
      </c>
      <c r="E9" s="228">
        <v>10325061372.506001</v>
      </c>
      <c r="F9" s="228">
        <v>483243149</v>
      </c>
      <c r="G9" s="228">
        <v>5736797681.5699997</v>
      </c>
      <c r="H9" s="228">
        <v>1343476</v>
      </c>
      <c r="I9" s="228">
        <v>18951266.416000001</v>
      </c>
      <c r="J9" s="228">
        <v>102605467</v>
      </c>
      <c r="K9" s="228">
        <v>1032956228.605</v>
      </c>
      <c r="L9" s="228">
        <v>339925166</v>
      </c>
      <c r="M9" s="228">
        <v>3536356195.915</v>
      </c>
      <c r="N9" s="228">
        <v>-41</v>
      </c>
      <c r="O9" s="228">
        <v>-827.70299999999997</v>
      </c>
      <c r="P9" s="228">
        <v>962857</v>
      </c>
      <c r="Q9" s="228">
        <v>11960478.585999999</v>
      </c>
      <c r="R9" s="228">
        <v>47677633</v>
      </c>
      <c r="S9" s="228">
        <v>1787739119.4760001</v>
      </c>
      <c r="T9" s="228">
        <v>33</v>
      </c>
      <c r="U9" s="228">
        <v>162.63999999999999</v>
      </c>
      <c r="V9" s="228">
        <v>1212257</v>
      </c>
      <c r="W9" s="228">
        <v>164158587.75600001</v>
      </c>
      <c r="X9" s="228">
        <v>71747</v>
      </c>
      <c r="Y9" s="228">
        <v>1423128.5919999999</v>
      </c>
      <c r="Z9" s="228">
        <v>21605330</v>
      </c>
      <c r="AA9" s="228">
        <v>199403853.60299999</v>
      </c>
      <c r="AB9" s="228">
        <v>35445</v>
      </c>
      <c r="AC9" s="228">
        <v>4006449.4750000001</v>
      </c>
      <c r="AD9" s="228">
        <v>7</v>
      </c>
      <c r="AE9" s="228">
        <v>591.03300000000002</v>
      </c>
      <c r="AF9" s="228">
        <v>41506</v>
      </c>
      <c r="AG9" s="228">
        <v>3453751.66</v>
      </c>
      <c r="AH9" s="228">
        <v>13060</v>
      </c>
      <c r="AI9" s="228">
        <v>730702.11899999995</v>
      </c>
      <c r="AJ9" s="228">
        <v>161462</v>
      </c>
      <c r="AK9" s="228">
        <v>4147026.662</v>
      </c>
      <c r="AL9" s="228">
        <v>14345</v>
      </c>
      <c r="AM9" s="228">
        <v>5518036.2230000002</v>
      </c>
      <c r="AN9" s="228">
        <v>0</v>
      </c>
      <c r="AO9" s="228">
        <v>0</v>
      </c>
      <c r="AP9" s="228">
        <v>59550</v>
      </c>
      <c r="AQ9" s="228">
        <v>7065933.6109999996</v>
      </c>
      <c r="AR9" s="228">
        <v>209369</v>
      </c>
      <c r="AS9" s="228">
        <v>5995783.5460000001</v>
      </c>
      <c r="AT9" s="228">
        <v>79092</v>
      </c>
      <c r="AU9" s="228">
        <v>356403.07299999997</v>
      </c>
      <c r="AV9" s="228">
        <v>5281</v>
      </c>
      <c r="AW9" s="228">
        <v>1576037.3740000001</v>
      </c>
      <c r="AX9" s="228">
        <v>446</v>
      </c>
      <c r="AY9" s="228">
        <v>58597.616000000002</v>
      </c>
      <c r="AZ9" s="228">
        <v>22543</v>
      </c>
      <c r="BA9" s="228">
        <v>15832888.789999999</v>
      </c>
      <c r="BB9" s="228">
        <v>223179</v>
      </c>
      <c r="BC9" s="228">
        <v>4135726.4530000002</v>
      </c>
      <c r="BD9" s="228">
        <v>0</v>
      </c>
      <c r="BE9" s="228">
        <v>0</v>
      </c>
      <c r="BF9" s="228">
        <v>376932</v>
      </c>
      <c r="BG9" s="228">
        <v>2152473.6490000002</v>
      </c>
      <c r="BH9" s="228">
        <v>1231795</v>
      </c>
      <c r="BI9" s="228">
        <v>25821675.927000001</v>
      </c>
      <c r="BJ9" s="228">
        <v>598012</v>
      </c>
      <c r="BK9" s="228">
        <v>11200258.710999999</v>
      </c>
      <c r="BL9" s="228">
        <v>5397967</v>
      </c>
      <c r="BM9" s="228">
        <v>100675566.949</v>
      </c>
      <c r="BN9" s="228">
        <v>16993</v>
      </c>
      <c r="BO9" s="228">
        <v>81969.710000000006</v>
      </c>
      <c r="BP9" s="228">
        <v>4677</v>
      </c>
      <c r="BQ9" s="228">
        <v>167225.535</v>
      </c>
      <c r="BR9" s="228">
        <v>142402763</v>
      </c>
      <c r="BS9" s="228">
        <v>291454292.56300002</v>
      </c>
      <c r="BT9" s="508"/>
      <c r="BU9" s="226">
        <v>102.10405972216898</v>
      </c>
      <c r="BV9" s="226">
        <v>103.42511741995801</v>
      </c>
    </row>
    <row r="10" spans="1:84" s="283" customFormat="1">
      <c r="A10" s="553" t="s">
        <v>578</v>
      </c>
      <c r="B10" s="249">
        <v>46511053</v>
      </c>
      <c r="C10" s="249">
        <v>646894106.31200004</v>
      </c>
      <c r="D10" s="249">
        <v>34546135</v>
      </c>
      <c r="E10" s="249">
        <v>455528325.48000002</v>
      </c>
      <c r="F10" s="249">
        <v>21614552</v>
      </c>
      <c r="G10" s="249">
        <v>301394050.69599998</v>
      </c>
      <c r="H10" s="249">
        <v>89265</v>
      </c>
      <c r="I10" s="249">
        <v>1279793.17</v>
      </c>
      <c r="J10" s="249">
        <v>5215418</v>
      </c>
      <c r="K10" s="249">
        <v>59547267.445</v>
      </c>
      <c r="L10" s="249">
        <v>7626900</v>
      </c>
      <c r="M10" s="249">
        <v>93307214.169</v>
      </c>
      <c r="N10" s="249">
        <v>0</v>
      </c>
      <c r="O10" s="249">
        <v>0</v>
      </c>
      <c r="P10" s="249">
        <v>149645</v>
      </c>
      <c r="Q10" s="249">
        <v>2060754.584</v>
      </c>
      <c r="R10" s="249">
        <v>3722803</v>
      </c>
      <c r="S10" s="249">
        <v>141506571.75999999</v>
      </c>
      <c r="T10" s="249">
        <v>0</v>
      </c>
      <c r="U10" s="249">
        <v>0</v>
      </c>
      <c r="V10" s="249">
        <v>83599</v>
      </c>
      <c r="W10" s="249">
        <v>10903791.018999999</v>
      </c>
      <c r="X10" s="249">
        <v>3507</v>
      </c>
      <c r="Y10" s="249">
        <v>67138.210999999996</v>
      </c>
      <c r="Z10" s="249">
        <v>1224266</v>
      </c>
      <c r="AA10" s="249">
        <v>15527134.255000001</v>
      </c>
      <c r="AB10" s="249">
        <v>1310</v>
      </c>
      <c r="AC10" s="249">
        <v>116244.977</v>
      </c>
      <c r="AD10" s="249">
        <v>0</v>
      </c>
      <c r="AE10" s="249">
        <v>0</v>
      </c>
      <c r="AF10" s="249">
        <v>1894</v>
      </c>
      <c r="AG10" s="249">
        <v>298425.77799999999</v>
      </c>
      <c r="AH10" s="249">
        <v>0</v>
      </c>
      <c r="AI10" s="249">
        <v>0</v>
      </c>
      <c r="AJ10" s="249">
        <v>130</v>
      </c>
      <c r="AK10" s="249">
        <v>5133.2690000000002</v>
      </c>
      <c r="AL10" s="249">
        <v>261</v>
      </c>
      <c r="AM10" s="249">
        <v>127579.393</v>
      </c>
      <c r="AN10" s="249">
        <v>0</v>
      </c>
      <c r="AO10" s="249">
        <v>0</v>
      </c>
      <c r="AP10" s="249">
        <v>2656</v>
      </c>
      <c r="AQ10" s="249">
        <v>320193.60700000002</v>
      </c>
      <c r="AR10" s="249">
        <v>6228</v>
      </c>
      <c r="AS10" s="249">
        <v>195673.86199999999</v>
      </c>
      <c r="AT10" s="249">
        <v>1788</v>
      </c>
      <c r="AU10" s="249">
        <v>5670.1639999999998</v>
      </c>
      <c r="AV10" s="249">
        <v>69</v>
      </c>
      <c r="AW10" s="249">
        <v>16823.881000000001</v>
      </c>
      <c r="AX10" s="249">
        <v>101</v>
      </c>
      <c r="AY10" s="249">
        <v>7807.8530000000001</v>
      </c>
      <c r="AZ10" s="249">
        <v>530</v>
      </c>
      <c r="BA10" s="249">
        <v>62694.48</v>
      </c>
      <c r="BB10" s="249">
        <v>20998</v>
      </c>
      <c r="BC10" s="249">
        <v>362654.70199999999</v>
      </c>
      <c r="BD10" s="249">
        <v>0</v>
      </c>
      <c r="BE10" s="249">
        <v>0</v>
      </c>
      <c r="BF10" s="249">
        <v>2204</v>
      </c>
      <c r="BG10" s="249">
        <v>83049.820000000007</v>
      </c>
      <c r="BH10" s="249">
        <v>51824</v>
      </c>
      <c r="BI10" s="249">
        <v>1055349.716</v>
      </c>
      <c r="BJ10" s="249">
        <v>29750</v>
      </c>
      <c r="BK10" s="249">
        <v>462721.86499999999</v>
      </c>
      <c r="BL10" s="249">
        <v>285051</v>
      </c>
      <c r="BM10" s="249">
        <v>6709136.3870000001</v>
      </c>
      <c r="BN10" s="249">
        <v>2337</v>
      </c>
      <c r="BO10" s="249">
        <v>11632.473</v>
      </c>
      <c r="BP10" s="249">
        <v>187</v>
      </c>
      <c r="BQ10" s="249">
        <v>7190.1779999999999</v>
      </c>
      <c r="BR10" s="249">
        <v>6373780</v>
      </c>
      <c r="BS10" s="249">
        <v>11452408.597999999</v>
      </c>
      <c r="BT10" s="233"/>
      <c r="BU10" s="231">
        <v>104.75191542344805</v>
      </c>
      <c r="BV10" s="231">
        <v>103.49351712438948</v>
      </c>
    </row>
    <row r="11" spans="1:84" s="283" customFormat="1">
      <c r="A11" s="553" t="s">
        <v>579</v>
      </c>
      <c r="B11" s="233">
        <v>11601379</v>
      </c>
      <c r="C11" s="233">
        <v>130357090.412</v>
      </c>
      <c r="D11" s="233">
        <v>8985900</v>
      </c>
      <c r="E11" s="233">
        <v>98668183.597000003</v>
      </c>
      <c r="F11" s="233">
        <v>6042129</v>
      </c>
      <c r="G11" s="233">
        <v>69213447.534999996</v>
      </c>
      <c r="H11" s="233">
        <v>43398</v>
      </c>
      <c r="I11" s="233">
        <v>572333.88899999997</v>
      </c>
      <c r="J11" s="233">
        <v>1431546</v>
      </c>
      <c r="K11" s="233">
        <v>14096107.795</v>
      </c>
      <c r="L11" s="233">
        <v>1468827</v>
      </c>
      <c r="M11" s="233">
        <v>14786294.378</v>
      </c>
      <c r="N11" s="233">
        <v>0</v>
      </c>
      <c r="O11" s="233">
        <v>0</v>
      </c>
      <c r="P11" s="233">
        <v>42900</v>
      </c>
      <c r="Q11" s="233">
        <v>580555.07900000003</v>
      </c>
      <c r="R11" s="233">
        <v>696767</v>
      </c>
      <c r="S11" s="233">
        <v>21812056.728</v>
      </c>
      <c r="T11" s="233">
        <v>0</v>
      </c>
      <c r="U11" s="233">
        <v>0</v>
      </c>
      <c r="V11" s="233">
        <v>15395</v>
      </c>
      <c r="W11" s="233">
        <v>2445144</v>
      </c>
      <c r="X11" s="233">
        <v>1100</v>
      </c>
      <c r="Y11" s="233">
        <v>14628.096</v>
      </c>
      <c r="Z11" s="233">
        <v>207601</v>
      </c>
      <c r="AA11" s="233">
        <v>2297330.19</v>
      </c>
      <c r="AB11" s="233">
        <v>544</v>
      </c>
      <c r="AC11" s="233">
        <v>99408.695999999996</v>
      </c>
      <c r="AD11" s="233">
        <v>0</v>
      </c>
      <c r="AE11" s="233">
        <v>0</v>
      </c>
      <c r="AF11" s="233">
        <v>756</v>
      </c>
      <c r="AG11" s="233">
        <v>70786.192999999999</v>
      </c>
      <c r="AH11" s="233">
        <v>0</v>
      </c>
      <c r="AI11" s="233">
        <v>0</v>
      </c>
      <c r="AJ11" s="233">
        <v>63</v>
      </c>
      <c r="AK11" s="233">
        <v>1039.5160000000001</v>
      </c>
      <c r="AL11" s="233">
        <v>88</v>
      </c>
      <c r="AM11" s="233">
        <v>37679.813999999998</v>
      </c>
      <c r="AN11" s="233">
        <v>0</v>
      </c>
      <c r="AO11" s="233">
        <v>0</v>
      </c>
      <c r="AP11" s="233">
        <v>608</v>
      </c>
      <c r="AQ11" s="233">
        <v>61523.525000000001</v>
      </c>
      <c r="AR11" s="233">
        <v>1041</v>
      </c>
      <c r="AS11" s="233">
        <v>23777.16</v>
      </c>
      <c r="AT11" s="233">
        <v>737</v>
      </c>
      <c r="AU11" s="233">
        <v>2803.9780000000001</v>
      </c>
      <c r="AV11" s="233">
        <v>63</v>
      </c>
      <c r="AW11" s="233">
        <v>18825.217000000001</v>
      </c>
      <c r="AX11" s="233">
        <v>1</v>
      </c>
      <c r="AY11" s="233">
        <v>26.457999999999998</v>
      </c>
      <c r="AZ11" s="233">
        <v>109</v>
      </c>
      <c r="BA11" s="233">
        <v>10679.66</v>
      </c>
      <c r="BB11" s="233">
        <v>1796</v>
      </c>
      <c r="BC11" s="233">
        <v>38645.567000000003</v>
      </c>
      <c r="BD11" s="233">
        <v>0</v>
      </c>
      <c r="BE11" s="233">
        <v>0</v>
      </c>
      <c r="BF11" s="233">
        <v>346</v>
      </c>
      <c r="BG11" s="233">
        <v>2860.3319999999999</v>
      </c>
      <c r="BH11" s="233">
        <v>12944</v>
      </c>
      <c r="BI11" s="233">
        <v>197293.451</v>
      </c>
      <c r="BJ11" s="233">
        <v>4904</v>
      </c>
      <c r="BK11" s="233">
        <v>59438.902999999998</v>
      </c>
      <c r="BL11" s="233">
        <v>57783</v>
      </c>
      <c r="BM11" s="233">
        <v>1092743.2120000001</v>
      </c>
      <c r="BN11" s="233">
        <v>140</v>
      </c>
      <c r="BO11" s="233">
        <v>679.62400000000002</v>
      </c>
      <c r="BP11" s="233">
        <v>18</v>
      </c>
      <c r="BQ11" s="233">
        <v>837.79499999999996</v>
      </c>
      <c r="BR11" s="233">
        <v>1569775</v>
      </c>
      <c r="BS11" s="233">
        <v>2820143.6209999998</v>
      </c>
      <c r="BT11" s="233"/>
      <c r="BU11" s="231">
        <v>101.26849905364487</v>
      </c>
      <c r="BV11" s="231">
        <v>101.86337732746465</v>
      </c>
    </row>
    <row r="12" spans="1:84" s="283" customFormat="1">
      <c r="A12" s="553" t="s">
        <v>580</v>
      </c>
      <c r="B12" s="233">
        <v>9090867</v>
      </c>
      <c r="C12" s="233">
        <v>109708073.318</v>
      </c>
      <c r="D12" s="233">
        <v>8545226</v>
      </c>
      <c r="E12" s="233">
        <v>95879840.790000007</v>
      </c>
      <c r="F12" s="233">
        <v>5489355</v>
      </c>
      <c r="G12" s="233">
        <v>64375363.868000001</v>
      </c>
      <c r="H12" s="233">
        <v>31896</v>
      </c>
      <c r="I12" s="233">
        <v>494769.02</v>
      </c>
      <c r="J12" s="233">
        <v>1223328</v>
      </c>
      <c r="K12" s="233">
        <v>12388246.842</v>
      </c>
      <c r="L12" s="233">
        <v>1800647</v>
      </c>
      <c r="M12" s="233">
        <v>18621461.059999999</v>
      </c>
      <c r="N12" s="233">
        <v>0</v>
      </c>
      <c r="O12" s="233">
        <v>0</v>
      </c>
      <c r="P12" s="233">
        <v>9763</v>
      </c>
      <c r="Q12" s="233">
        <v>121985.662</v>
      </c>
      <c r="R12" s="233">
        <v>273846</v>
      </c>
      <c r="S12" s="233">
        <v>9501739.9580000006</v>
      </c>
      <c r="T12" s="233">
        <v>0</v>
      </c>
      <c r="U12" s="233">
        <v>0</v>
      </c>
      <c r="V12" s="233">
        <v>4015</v>
      </c>
      <c r="W12" s="233">
        <v>712238.78</v>
      </c>
      <c r="X12" s="233">
        <v>525</v>
      </c>
      <c r="Y12" s="233">
        <v>8366.4539999999997</v>
      </c>
      <c r="Z12" s="233">
        <v>179124</v>
      </c>
      <c r="AA12" s="233">
        <v>1493699.3459999999</v>
      </c>
      <c r="AB12" s="233">
        <v>787</v>
      </c>
      <c r="AC12" s="233">
        <v>73142.260999999999</v>
      </c>
      <c r="AD12" s="233">
        <v>0</v>
      </c>
      <c r="AE12" s="233">
        <v>0</v>
      </c>
      <c r="AF12" s="233">
        <v>474</v>
      </c>
      <c r="AG12" s="233">
        <v>52549.571000000004</v>
      </c>
      <c r="AH12" s="233">
        <v>0</v>
      </c>
      <c r="AI12" s="233">
        <v>0</v>
      </c>
      <c r="AJ12" s="233">
        <v>11</v>
      </c>
      <c r="AK12" s="233">
        <v>1294.3900000000001</v>
      </c>
      <c r="AL12" s="233">
        <v>52</v>
      </c>
      <c r="AM12" s="233">
        <v>21838.938999999998</v>
      </c>
      <c r="AN12" s="233">
        <v>0</v>
      </c>
      <c r="AO12" s="233">
        <v>0</v>
      </c>
      <c r="AP12" s="233">
        <v>580</v>
      </c>
      <c r="AQ12" s="233">
        <v>56602.95</v>
      </c>
      <c r="AR12" s="233">
        <v>818</v>
      </c>
      <c r="AS12" s="233">
        <v>18416.754000000001</v>
      </c>
      <c r="AT12" s="233">
        <v>537</v>
      </c>
      <c r="AU12" s="233">
        <v>836.16</v>
      </c>
      <c r="AV12" s="233">
        <v>28</v>
      </c>
      <c r="AW12" s="233">
        <v>4305.2280000000001</v>
      </c>
      <c r="AX12" s="233">
        <v>7</v>
      </c>
      <c r="AY12" s="233">
        <v>390.66</v>
      </c>
      <c r="AZ12" s="233">
        <v>485</v>
      </c>
      <c r="BA12" s="233">
        <v>579613.41</v>
      </c>
      <c r="BB12" s="233">
        <v>2084</v>
      </c>
      <c r="BC12" s="233">
        <v>32473.795999999998</v>
      </c>
      <c r="BD12" s="233">
        <v>0</v>
      </c>
      <c r="BE12" s="233">
        <v>0</v>
      </c>
      <c r="BF12" s="233">
        <v>428</v>
      </c>
      <c r="BG12" s="233">
        <v>5554.9560000000001</v>
      </c>
      <c r="BH12" s="233">
        <v>14348</v>
      </c>
      <c r="BI12" s="233">
        <v>290314.09899999999</v>
      </c>
      <c r="BJ12" s="233">
        <v>5551</v>
      </c>
      <c r="BK12" s="233">
        <v>97100.433000000005</v>
      </c>
      <c r="BL12" s="233">
        <v>51962</v>
      </c>
      <c r="BM12" s="233">
        <v>754273.353</v>
      </c>
      <c r="BN12" s="233">
        <v>194</v>
      </c>
      <c r="BO12" s="233">
        <v>923.65599999999995</v>
      </c>
      <c r="BP12" s="233">
        <v>14</v>
      </c>
      <c r="BQ12" s="233">
        <v>552.30700000000002</v>
      </c>
      <c r="BR12" s="233">
        <v>8</v>
      </c>
      <c r="BS12" s="233">
        <v>19.405000000000001</v>
      </c>
      <c r="BT12" s="233"/>
      <c r="BU12" s="231">
        <v>100.34595632773242</v>
      </c>
      <c r="BV12" s="231">
        <v>101.79997592885559</v>
      </c>
    </row>
    <row r="13" spans="1:84" s="283" customFormat="1">
      <c r="A13" s="553" t="s">
        <v>581</v>
      </c>
      <c r="B13" s="233">
        <v>19381417</v>
      </c>
      <c r="C13" s="233">
        <v>233136920.16600001</v>
      </c>
      <c r="D13" s="233">
        <v>18153423</v>
      </c>
      <c r="E13" s="233">
        <v>203579945.917</v>
      </c>
      <c r="F13" s="233">
        <v>10280568</v>
      </c>
      <c r="G13" s="233">
        <v>121615230.941</v>
      </c>
      <c r="H13" s="233">
        <v>82288</v>
      </c>
      <c r="I13" s="233">
        <v>1275114.0120000001</v>
      </c>
      <c r="J13" s="233">
        <v>2358331</v>
      </c>
      <c r="K13" s="233">
        <v>23867565.932999998</v>
      </c>
      <c r="L13" s="233">
        <v>5432236</v>
      </c>
      <c r="M13" s="233">
        <v>56822035.031000003</v>
      </c>
      <c r="N13" s="233">
        <v>-1</v>
      </c>
      <c r="O13" s="233">
        <v>-8.1</v>
      </c>
      <c r="P13" s="233">
        <v>29992</v>
      </c>
      <c r="Q13" s="233">
        <v>418193.28700000001</v>
      </c>
      <c r="R13" s="233">
        <v>659274</v>
      </c>
      <c r="S13" s="233">
        <v>21159171.721000001</v>
      </c>
      <c r="T13" s="233">
        <v>0</v>
      </c>
      <c r="U13" s="233">
        <v>0</v>
      </c>
      <c r="V13" s="233">
        <v>25255</v>
      </c>
      <c r="W13" s="233">
        <v>2395687.4610000001</v>
      </c>
      <c r="X13" s="233">
        <v>1657</v>
      </c>
      <c r="Y13" s="233">
        <v>25097.914000000001</v>
      </c>
      <c r="Z13" s="233">
        <v>337544</v>
      </c>
      <c r="AA13" s="233">
        <v>2403834.1880000001</v>
      </c>
      <c r="AB13" s="233">
        <v>819</v>
      </c>
      <c r="AC13" s="233">
        <v>93159.317999999999</v>
      </c>
      <c r="AD13" s="233">
        <v>0</v>
      </c>
      <c r="AE13" s="233">
        <v>0</v>
      </c>
      <c r="AF13" s="233">
        <v>561</v>
      </c>
      <c r="AG13" s="233">
        <v>66010.633000000002</v>
      </c>
      <c r="AH13" s="233">
        <v>0</v>
      </c>
      <c r="AI13" s="233">
        <v>0</v>
      </c>
      <c r="AJ13" s="233">
        <v>186</v>
      </c>
      <c r="AK13" s="233">
        <v>1936.6659999999999</v>
      </c>
      <c r="AL13" s="233">
        <v>234</v>
      </c>
      <c r="AM13" s="233">
        <v>75286.445000000007</v>
      </c>
      <c r="AN13" s="233">
        <v>0</v>
      </c>
      <c r="AO13" s="233">
        <v>0</v>
      </c>
      <c r="AP13" s="233">
        <v>1206</v>
      </c>
      <c r="AQ13" s="233">
        <v>141776.755</v>
      </c>
      <c r="AR13" s="233">
        <v>3254</v>
      </c>
      <c r="AS13" s="233">
        <v>86474.297000000006</v>
      </c>
      <c r="AT13" s="233">
        <v>943</v>
      </c>
      <c r="AU13" s="233">
        <v>12034.312</v>
      </c>
      <c r="AV13" s="233">
        <v>66</v>
      </c>
      <c r="AW13" s="233">
        <v>13722.956</v>
      </c>
      <c r="AX13" s="233">
        <v>0</v>
      </c>
      <c r="AY13" s="233">
        <v>0</v>
      </c>
      <c r="AZ13" s="233">
        <v>243</v>
      </c>
      <c r="BA13" s="233">
        <v>24158.19</v>
      </c>
      <c r="BB13" s="233">
        <v>2559</v>
      </c>
      <c r="BC13" s="233">
        <v>56100.391000000003</v>
      </c>
      <c r="BD13" s="233">
        <v>0</v>
      </c>
      <c r="BE13" s="233">
        <v>0</v>
      </c>
      <c r="BF13" s="233">
        <v>1000</v>
      </c>
      <c r="BG13" s="233">
        <v>16165.681</v>
      </c>
      <c r="BH13" s="233">
        <v>31224</v>
      </c>
      <c r="BI13" s="233">
        <v>528835.33299999998</v>
      </c>
      <c r="BJ13" s="233">
        <v>5620</v>
      </c>
      <c r="BK13" s="233">
        <v>77280.05</v>
      </c>
      <c r="BL13" s="233">
        <v>124949</v>
      </c>
      <c r="BM13" s="233">
        <v>1954744.2490000001</v>
      </c>
      <c r="BN13" s="233">
        <v>505</v>
      </c>
      <c r="BO13" s="233">
        <v>2473.6439999999998</v>
      </c>
      <c r="BP13" s="233">
        <v>94</v>
      </c>
      <c r="BQ13" s="233">
        <v>2258.7179999999998</v>
      </c>
      <c r="BR13" s="233">
        <v>810</v>
      </c>
      <c r="BS13" s="233">
        <v>2580.14</v>
      </c>
      <c r="BT13" s="233"/>
      <c r="BU13" s="231">
        <v>100.43645205619013</v>
      </c>
      <c r="BV13" s="231">
        <v>103.59888470069217</v>
      </c>
    </row>
    <row r="14" spans="1:84" s="283" customFormat="1">
      <c r="A14" s="553" t="s">
        <v>582</v>
      </c>
      <c r="B14" s="233">
        <v>8915890</v>
      </c>
      <c r="C14" s="233">
        <v>98206909.870000005</v>
      </c>
      <c r="D14" s="233">
        <v>7039942</v>
      </c>
      <c r="E14" s="233">
        <v>80929138.263999999</v>
      </c>
      <c r="F14" s="233">
        <v>4621963</v>
      </c>
      <c r="G14" s="233">
        <v>55664523.917999998</v>
      </c>
      <c r="H14" s="233">
        <v>7027</v>
      </c>
      <c r="I14" s="233">
        <v>100141.07799999999</v>
      </c>
      <c r="J14" s="233">
        <v>961772</v>
      </c>
      <c r="K14" s="233">
        <v>9673007.4399999995</v>
      </c>
      <c r="L14" s="233">
        <v>1449180</v>
      </c>
      <c r="M14" s="233">
        <v>15491465.828</v>
      </c>
      <c r="N14" s="233">
        <v>0</v>
      </c>
      <c r="O14" s="233">
        <v>0</v>
      </c>
      <c r="P14" s="233">
        <v>8338</v>
      </c>
      <c r="Q14" s="233">
        <v>94348.514999999999</v>
      </c>
      <c r="R14" s="233">
        <v>301924</v>
      </c>
      <c r="S14" s="233">
        <v>11045088.838</v>
      </c>
      <c r="T14" s="233">
        <v>0</v>
      </c>
      <c r="U14" s="233">
        <v>0</v>
      </c>
      <c r="V14" s="233">
        <v>7625</v>
      </c>
      <c r="W14" s="233">
        <v>699455.2</v>
      </c>
      <c r="X14" s="233">
        <v>487</v>
      </c>
      <c r="Y14" s="233">
        <v>8464.9449999999997</v>
      </c>
      <c r="Z14" s="233">
        <v>124705</v>
      </c>
      <c r="AA14" s="233">
        <v>1055832.49</v>
      </c>
      <c r="AB14" s="233">
        <v>594</v>
      </c>
      <c r="AC14" s="233">
        <v>96273.206999999995</v>
      </c>
      <c r="AD14" s="233">
        <v>0</v>
      </c>
      <c r="AE14" s="233">
        <v>0</v>
      </c>
      <c r="AF14" s="233">
        <v>515</v>
      </c>
      <c r="AG14" s="233">
        <v>49019.896000000001</v>
      </c>
      <c r="AH14" s="233">
        <v>0</v>
      </c>
      <c r="AI14" s="233">
        <v>0</v>
      </c>
      <c r="AJ14" s="233">
        <v>3</v>
      </c>
      <c r="AK14" s="233">
        <v>52.77</v>
      </c>
      <c r="AL14" s="233">
        <v>44</v>
      </c>
      <c r="AM14" s="233">
        <v>13972.407999999999</v>
      </c>
      <c r="AN14" s="233">
        <v>0</v>
      </c>
      <c r="AO14" s="233">
        <v>0</v>
      </c>
      <c r="AP14" s="233">
        <v>501</v>
      </c>
      <c r="AQ14" s="233">
        <v>50673.451000000001</v>
      </c>
      <c r="AR14" s="233">
        <v>405</v>
      </c>
      <c r="AS14" s="233">
        <v>15348.828</v>
      </c>
      <c r="AT14" s="233">
        <v>448</v>
      </c>
      <c r="AU14" s="233">
        <v>786.71199999999999</v>
      </c>
      <c r="AV14" s="233">
        <v>10</v>
      </c>
      <c r="AW14" s="233">
        <v>828.79899999999998</v>
      </c>
      <c r="AX14" s="233">
        <v>4</v>
      </c>
      <c r="AY14" s="233">
        <v>124.251</v>
      </c>
      <c r="AZ14" s="233">
        <v>6</v>
      </c>
      <c r="BA14" s="233">
        <v>430.41</v>
      </c>
      <c r="BB14" s="233">
        <v>1684</v>
      </c>
      <c r="BC14" s="233">
        <v>23321.927</v>
      </c>
      <c r="BD14" s="233">
        <v>0</v>
      </c>
      <c r="BE14" s="233">
        <v>0</v>
      </c>
      <c r="BF14" s="233">
        <v>162</v>
      </c>
      <c r="BG14" s="233">
        <v>1077.5070000000001</v>
      </c>
      <c r="BH14" s="233">
        <v>9831</v>
      </c>
      <c r="BI14" s="233">
        <v>131549.666</v>
      </c>
      <c r="BJ14" s="233">
        <v>2819</v>
      </c>
      <c r="BK14" s="233">
        <v>35064.713000000003</v>
      </c>
      <c r="BL14" s="233">
        <v>43922</v>
      </c>
      <c r="BM14" s="233">
        <v>725099.52500000002</v>
      </c>
      <c r="BN14" s="233">
        <v>83</v>
      </c>
      <c r="BO14" s="233">
        <v>362.16899999999998</v>
      </c>
      <c r="BP14" s="233">
        <v>86</v>
      </c>
      <c r="BQ14" s="233">
        <v>3391.8670000000002</v>
      </c>
      <c r="BR14" s="233">
        <v>1371752</v>
      </c>
      <c r="BS14" s="233">
        <v>3227203.5120000001</v>
      </c>
      <c r="BT14" s="233"/>
      <c r="BU14" s="231">
        <v>99.171524918932732</v>
      </c>
      <c r="BV14" s="231">
        <v>101.86677899539396</v>
      </c>
    </row>
    <row r="15" spans="1:84" s="283" customFormat="1">
      <c r="A15" s="553" t="s">
        <v>583</v>
      </c>
      <c r="B15" s="233">
        <v>8665198</v>
      </c>
      <c r="C15" s="233">
        <v>97876352.304000005</v>
      </c>
      <c r="D15" s="233">
        <v>8307062</v>
      </c>
      <c r="E15" s="233">
        <v>88428015.900000006</v>
      </c>
      <c r="F15" s="233">
        <v>5503790</v>
      </c>
      <c r="G15" s="233">
        <v>61394676.816</v>
      </c>
      <c r="H15" s="233">
        <v>7064</v>
      </c>
      <c r="I15" s="233">
        <v>79284.209000000003</v>
      </c>
      <c r="J15" s="233">
        <v>1146467</v>
      </c>
      <c r="K15" s="233">
        <v>10730427.168</v>
      </c>
      <c r="L15" s="233">
        <v>1649741</v>
      </c>
      <c r="M15" s="233">
        <v>16223627.707</v>
      </c>
      <c r="N15" s="233">
        <v>0</v>
      </c>
      <c r="O15" s="233">
        <v>-0.99</v>
      </c>
      <c r="P15" s="233">
        <v>12828</v>
      </c>
      <c r="Q15" s="233">
        <v>115757.139</v>
      </c>
      <c r="R15" s="233">
        <v>167953</v>
      </c>
      <c r="S15" s="233">
        <v>6366880.5959999999</v>
      </c>
      <c r="T15" s="233">
        <v>0</v>
      </c>
      <c r="U15" s="233">
        <v>0</v>
      </c>
      <c r="V15" s="233">
        <v>6992</v>
      </c>
      <c r="W15" s="233">
        <v>599461.65399999998</v>
      </c>
      <c r="X15" s="233">
        <v>353</v>
      </c>
      <c r="Y15" s="233">
        <v>6031.8549999999996</v>
      </c>
      <c r="Z15" s="233">
        <v>103046</v>
      </c>
      <c r="AA15" s="233">
        <v>949624.45700000005</v>
      </c>
      <c r="AB15" s="233">
        <v>484</v>
      </c>
      <c r="AC15" s="233">
        <v>47182.535000000003</v>
      </c>
      <c r="AD15" s="233">
        <v>0</v>
      </c>
      <c r="AE15" s="233">
        <v>0</v>
      </c>
      <c r="AF15" s="233">
        <v>514</v>
      </c>
      <c r="AG15" s="233">
        <v>46953.307000000001</v>
      </c>
      <c r="AH15" s="233">
        <v>0</v>
      </c>
      <c r="AI15" s="233">
        <v>0</v>
      </c>
      <c r="AJ15" s="233">
        <v>0</v>
      </c>
      <c r="AK15" s="233">
        <v>0</v>
      </c>
      <c r="AL15" s="233">
        <v>78</v>
      </c>
      <c r="AM15" s="233">
        <v>22855.412</v>
      </c>
      <c r="AN15" s="233">
        <v>0</v>
      </c>
      <c r="AO15" s="233">
        <v>0</v>
      </c>
      <c r="AP15" s="233">
        <v>361</v>
      </c>
      <c r="AQ15" s="233">
        <v>38447.972000000002</v>
      </c>
      <c r="AR15" s="233">
        <v>1964</v>
      </c>
      <c r="AS15" s="233">
        <v>56704.26</v>
      </c>
      <c r="AT15" s="233">
        <v>289</v>
      </c>
      <c r="AU15" s="233">
        <v>611.23599999999999</v>
      </c>
      <c r="AV15" s="233">
        <v>16</v>
      </c>
      <c r="AW15" s="233">
        <v>1719.6859999999999</v>
      </c>
      <c r="AX15" s="233">
        <v>0</v>
      </c>
      <c r="AY15" s="233">
        <v>0</v>
      </c>
      <c r="AZ15" s="233">
        <v>275</v>
      </c>
      <c r="BA15" s="233">
        <v>318913.84000000003</v>
      </c>
      <c r="BB15" s="233">
        <v>1199</v>
      </c>
      <c r="BC15" s="233">
        <v>22197.5</v>
      </c>
      <c r="BD15" s="233">
        <v>0</v>
      </c>
      <c r="BE15" s="233">
        <v>0</v>
      </c>
      <c r="BF15" s="233">
        <v>401</v>
      </c>
      <c r="BG15" s="233">
        <v>3063.2280000000001</v>
      </c>
      <c r="BH15" s="233">
        <v>10321</v>
      </c>
      <c r="BI15" s="233">
        <v>163069.90599999999</v>
      </c>
      <c r="BJ15" s="233">
        <v>3374</v>
      </c>
      <c r="BK15" s="233">
        <v>18931.851999999999</v>
      </c>
      <c r="BL15" s="233">
        <v>47438</v>
      </c>
      <c r="BM15" s="233">
        <v>669115.78099999996</v>
      </c>
      <c r="BN15" s="233">
        <v>142</v>
      </c>
      <c r="BO15" s="233">
        <v>638.44399999999996</v>
      </c>
      <c r="BP15" s="233">
        <v>3</v>
      </c>
      <c r="BQ15" s="233">
        <v>15.792</v>
      </c>
      <c r="BR15" s="233">
        <v>105</v>
      </c>
      <c r="BS15" s="233">
        <v>160.94200000000001</v>
      </c>
      <c r="BT15" s="233"/>
      <c r="BU15" s="231">
        <v>100.02726589768062</v>
      </c>
      <c r="BV15" s="231">
        <v>101.99745373548046</v>
      </c>
    </row>
    <row r="16" spans="1:84" s="283" customFormat="1">
      <c r="A16" s="534" t="s">
        <v>584</v>
      </c>
      <c r="B16" s="242">
        <v>15171169</v>
      </c>
      <c r="C16" s="242">
        <v>170367042.507</v>
      </c>
      <c r="D16" s="242">
        <v>13561924</v>
      </c>
      <c r="E16" s="242">
        <v>149672583.46399999</v>
      </c>
      <c r="F16" s="242">
        <v>8616654</v>
      </c>
      <c r="G16" s="242">
        <v>99797501.709000006</v>
      </c>
      <c r="H16" s="242">
        <v>16060</v>
      </c>
      <c r="I16" s="242">
        <v>193907.726</v>
      </c>
      <c r="J16" s="242">
        <v>1534262</v>
      </c>
      <c r="K16" s="242">
        <v>14906833.149</v>
      </c>
      <c r="L16" s="242">
        <v>3394948</v>
      </c>
      <c r="M16" s="242">
        <v>34774340.880000003</v>
      </c>
      <c r="N16" s="242">
        <v>0</v>
      </c>
      <c r="O16" s="242">
        <v>-22.986000000000001</v>
      </c>
      <c r="P16" s="242">
        <v>11757</v>
      </c>
      <c r="Q16" s="242">
        <v>136877.304</v>
      </c>
      <c r="R16" s="242">
        <v>347827</v>
      </c>
      <c r="S16" s="242">
        <v>13283328.796</v>
      </c>
      <c r="T16" s="242">
        <v>0</v>
      </c>
      <c r="U16" s="242">
        <v>0</v>
      </c>
      <c r="V16" s="242">
        <v>7378</v>
      </c>
      <c r="W16" s="242">
        <v>1388792.5549999999</v>
      </c>
      <c r="X16" s="242">
        <v>539</v>
      </c>
      <c r="Y16" s="242">
        <v>11260.401</v>
      </c>
      <c r="Z16" s="242">
        <v>249309</v>
      </c>
      <c r="AA16" s="242">
        <v>1967146.176</v>
      </c>
      <c r="AB16" s="242">
        <v>499</v>
      </c>
      <c r="AC16" s="242">
        <v>54969.961000000003</v>
      </c>
      <c r="AD16" s="242">
        <v>0</v>
      </c>
      <c r="AE16" s="242">
        <v>0</v>
      </c>
      <c r="AF16" s="242">
        <v>990</v>
      </c>
      <c r="AG16" s="242">
        <v>67624.41</v>
      </c>
      <c r="AH16" s="242">
        <v>6</v>
      </c>
      <c r="AI16" s="242">
        <v>1671.2</v>
      </c>
      <c r="AJ16" s="242">
        <v>61</v>
      </c>
      <c r="AK16" s="242">
        <v>267.62599999999998</v>
      </c>
      <c r="AL16" s="242">
        <v>132</v>
      </c>
      <c r="AM16" s="242">
        <v>42953.040999999997</v>
      </c>
      <c r="AN16" s="242">
        <v>0</v>
      </c>
      <c r="AO16" s="242">
        <v>0</v>
      </c>
      <c r="AP16" s="242">
        <v>792</v>
      </c>
      <c r="AQ16" s="242">
        <v>77976.620999999999</v>
      </c>
      <c r="AR16" s="242">
        <v>1630</v>
      </c>
      <c r="AS16" s="242">
        <v>60890.847999999998</v>
      </c>
      <c r="AT16" s="242">
        <v>774</v>
      </c>
      <c r="AU16" s="242">
        <v>1545.14</v>
      </c>
      <c r="AV16" s="242">
        <v>27</v>
      </c>
      <c r="AW16" s="242">
        <v>5189.0029999999997</v>
      </c>
      <c r="AX16" s="242">
        <v>3</v>
      </c>
      <c r="AY16" s="242">
        <v>536.34100000000001</v>
      </c>
      <c r="AZ16" s="242">
        <v>186</v>
      </c>
      <c r="BA16" s="242">
        <v>20038.02</v>
      </c>
      <c r="BB16" s="242">
        <v>2328</v>
      </c>
      <c r="BC16" s="242">
        <v>48562.442999999999</v>
      </c>
      <c r="BD16" s="242">
        <v>0</v>
      </c>
      <c r="BE16" s="242">
        <v>0</v>
      </c>
      <c r="BF16" s="242">
        <v>540</v>
      </c>
      <c r="BG16" s="242">
        <v>4156.6459999999997</v>
      </c>
      <c r="BH16" s="242">
        <v>12066</v>
      </c>
      <c r="BI16" s="242">
        <v>253106.49</v>
      </c>
      <c r="BJ16" s="242">
        <v>5707</v>
      </c>
      <c r="BK16" s="242">
        <v>69587.881999999998</v>
      </c>
      <c r="BL16" s="242">
        <v>73105</v>
      </c>
      <c r="BM16" s="242">
        <v>1254166.625</v>
      </c>
      <c r="BN16" s="242">
        <v>212</v>
      </c>
      <c r="BO16" s="242">
        <v>932.56500000000005</v>
      </c>
      <c r="BP16" s="242">
        <v>41</v>
      </c>
      <c r="BQ16" s="242">
        <v>701.43200000000002</v>
      </c>
      <c r="BR16" s="242">
        <v>893336</v>
      </c>
      <c r="BS16" s="242">
        <v>1942200.503</v>
      </c>
      <c r="BT16" s="233"/>
      <c r="BU16" s="240">
        <v>99.336389759934164</v>
      </c>
      <c r="BV16" s="240">
        <v>101.95524955924033</v>
      </c>
    </row>
    <row r="17" spans="1:74" s="283" customFormat="1">
      <c r="A17" s="553" t="s">
        <v>585</v>
      </c>
      <c r="B17" s="249">
        <v>24854421</v>
      </c>
      <c r="C17" s="249">
        <v>247204077.32300001</v>
      </c>
      <c r="D17" s="249">
        <v>19223987</v>
      </c>
      <c r="E17" s="249">
        <v>202975801</v>
      </c>
      <c r="F17" s="249">
        <v>9497726</v>
      </c>
      <c r="G17" s="249">
        <v>106670125.11499999</v>
      </c>
      <c r="H17" s="249">
        <v>11698</v>
      </c>
      <c r="I17" s="249">
        <v>120815.754</v>
      </c>
      <c r="J17" s="249">
        <v>2133816</v>
      </c>
      <c r="K17" s="249">
        <v>20014831.734999999</v>
      </c>
      <c r="L17" s="249">
        <v>7580747</v>
      </c>
      <c r="M17" s="249">
        <v>76170028.395999998</v>
      </c>
      <c r="N17" s="249">
        <v>0</v>
      </c>
      <c r="O17" s="249">
        <v>0</v>
      </c>
      <c r="P17" s="249">
        <v>19540</v>
      </c>
      <c r="Q17" s="249">
        <v>193005.647</v>
      </c>
      <c r="R17" s="249">
        <v>614250</v>
      </c>
      <c r="S17" s="249">
        <v>26977736.203000002</v>
      </c>
      <c r="T17" s="249">
        <v>0</v>
      </c>
      <c r="U17" s="249">
        <v>0</v>
      </c>
      <c r="V17" s="249">
        <v>10768</v>
      </c>
      <c r="W17" s="249">
        <v>2272980.4739999999</v>
      </c>
      <c r="X17" s="249">
        <v>362</v>
      </c>
      <c r="Y17" s="249">
        <v>5660.7250000000004</v>
      </c>
      <c r="Z17" s="249">
        <v>372836</v>
      </c>
      <c r="AA17" s="249">
        <v>2355673.02</v>
      </c>
      <c r="AB17" s="249">
        <v>680</v>
      </c>
      <c r="AC17" s="249">
        <v>55568.601000000002</v>
      </c>
      <c r="AD17" s="249">
        <v>0</v>
      </c>
      <c r="AE17" s="249">
        <v>0</v>
      </c>
      <c r="AF17" s="249">
        <v>506</v>
      </c>
      <c r="AG17" s="249">
        <v>74438.775999999998</v>
      </c>
      <c r="AH17" s="249">
        <v>0</v>
      </c>
      <c r="AI17" s="249">
        <v>0</v>
      </c>
      <c r="AJ17" s="249">
        <v>210</v>
      </c>
      <c r="AK17" s="249">
        <v>4776.3630000000003</v>
      </c>
      <c r="AL17" s="249">
        <v>345</v>
      </c>
      <c r="AM17" s="249">
        <v>112912.461</v>
      </c>
      <c r="AN17" s="249">
        <v>0</v>
      </c>
      <c r="AO17" s="249">
        <v>0</v>
      </c>
      <c r="AP17" s="249">
        <v>714</v>
      </c>
      <c r="AQ17" s="249">
        <v>92231.903000000006</v>
      </c>
      <c r="AR17" s="249">
        <v>1212</v>
      </c>
      <c r="AS17" s="249">
        <v>34444.506000000001</v>
      </c>
      <c r="AT17" s="249">
        <v>1754</v>
      </c>
      <c r="AU17" s="249">
        <v>3873.9679999999998</v>
      </c>
      <c r="AV17" s="249">
        <v>81</v>
      </c>
      <c r="AW17" s="249">
        <v>18958.411</v>
      </c>
      <c r="AX17" s="249">
        <v>0</v>
      </c>
      <c r="AY17" s="249">
        <v>0</v>
      </c>
      <c r="AZ17" s="249">
        <v>572</v>
      </c>
      <c r="BA17" s="249">
        <v>363721.13</v>
      </c>
      <c r="BB17" s="249">
        <v>3222</v>
      </c>
      <c r="BC17" s="249">
        <v>83556.755000000005</v>
      </c>
      <c r="BD17" s="249">
        <v>0</v>
      </c>
      <c r="BE17" s="249">
        <v>0</v>
      </c>
      <c r="BF17" s="249">
        <v>2257</v>
      </c>
      <c r="BG17" s="249">
        <v>19633.791000000001</v>
      </c>
      <c r="BH17" s="249">
        <v>20513</v>
      </c>
      <c r="BI17" s="249">
        <v>519239.42</v>
      </c>
      <c r="BJ17" s="249">
        <v>10467</v>
      </c>
      <c r="BK17" s="249">
        <v>143384.32000000001</v>
      </c>
      <c r="BL17" s="249">
        <v>98485</v>
      </c>
      <c r="BM17" s="249">
        <v>1584603.983</v>
      </c>
      <c r="BN17" s="249">
        <v>148</v>
      </c>
      <c r="BO17" s="249">
        <v>642.47699999999998</v>
      </c>
      <c r="BP17" s="249">
        <v>20</v>
      </c>
      <c r="BQ17" s="249">
        <v>1128.9960000000001</v>
      </c>
      <c r="BR17" s="249">
        <v>4471492</v>
      </c>
      <c r="BS17" s="249">
        <v>9310104.3929999992</v>
      </c>
      <c r="BT17" s="233"/>
      <c r="BU17" s="231">
        <v>100.27916222685849</v>
      </c>
      <c r="BV17" s="231">
        <v>103.28785098212599</v>
      </c>
    </row>
    <row r="18" spans="1:74" s="283" customFormat="1">
      <c r="A18" s="553" t="s">
        <v>586</v>
      </c>
      <c r="B18" s="233">
        <v>18264903</v>
      </c>
      <c r="C18" s="233">
        <v>192574980.53400001</v>
      </c>
      <c r="D18" s="233">
        <v>14289902</v>
      </c>
      <c r="E18" s="233">
        <v>160873025.83500001</v>
      </c>
      <c r="F18" s="233">
        <v>7275674</v>
      </c>
      <c r="G18" s="233">
        <v>86785666.516000003</v>
      </c>
      <c r="H18" s="233">
        <v>972</v>
      </c>
      <c r="I18" s="233">
        <v>12662.183000000001</v>
      </c>
      <c r="J18" s="233">
        <v>1420239</v>
      </c>
      <c r="K18" s="233">
        <v>14405285.192</v>
      </c>
      <c r="L18" s="233">
        <v>5593017</v>
      </c>
      <c r="M18" s="233">
        <v>59669411.943999998</v>
      </c>
      <c r="N18" s="233">
        <v>0</v>
      </c>
      <c r="O18" s="233">
        <v>0</v>
      </c>
      <c r="P18" s="233">
        <v>7946</v>
      </c>
      <c r="Q18" s="233">
        <v>135693.92800000001</v>
      </c>
      <c r="R18" s="233">
        <v>402400</v>
      </c>
      <c r="S18" s="233">
        <v>18369931.993000001</v>
      </c>
      <c r="T18" s="233">
        <v>0</v>
      </c>
      <c r="U18" s="233">
        <v>0</v>
      </c>
      <c r="V18" s="233">
        <v>21455</v>
      </c>
      <c r="W18" s="233">
        <v>2140359.548</v>
      </c>
      <c r="X18" s="233">
        <v>2161</v>
      </c>
      <c r="Y18" s="233">
        <v>32071.492999999999</v>
      </c>
      <c r="Z18" s="233">
        <v>208691</v>
      </c>
      <c r="AA18" s="233">
        <v>1745155.0630000001</v>
      </c>
      <c r="AB18" s="233">
        <v>886</v>
      </c>
      <c r="AC18" s="233">
        <v>79521.138000000006</v>
      </c>
      <c r="AD18" s="233">
        <v>0</v>
      </c>
      <c r="AE18" s="233">
        <v>0</v>
      </c>
      <c r="AF18" s="233">
        <v>647</v>
      </c>
      <c r="AG18" s="233">
        <v>58650.752999999997</v>
      </c>
      <c r="AH18" s="233">
        <v>0</v>
      </c>
      <c r="AI18" s="233">
        <v>0</v>
      </c>
      <c r="AJ18" s="233">
        <v>156</v>
      </c>
      <c r="AK18" s="233">
        <v>3597.5189999999998</v>
      </c>
      <c r="AL18" s="233">
        <v>613</v>
      </c>
      <c r="AM18" s="233">
        <v>286251.74699999997</v>
      </c>
      <c r="AN18" s="233">
        <v>0</v>
      </c>
      <c r="AO18" s="233">
        <v>0</v>
      </c>
      <c r="AP18" s="233">
        <v>881</v>
      </c>
      <c r="AQ18" s="233">
        <v>92350.974000000002</v>
      </c>
      <c r="AR18" s="233">
        <v>1631</v>
      </c>
      <c r="AS18" s="233">
        <v>49372.133999999998</v>
      </c>
      <c r="AT18" s="233">
        <v>914</v>
      </c>
      <c r="AU18" s="233">
        <v>3556.2719999999999</v>
      </c>
      <c r="AV18" s="233">
        <v>82</v>
      </c>
      <c r="AW18" s="233">
        <v>28976.815999999999</v>
      </c>
      <c r="AX18" s="233">
        <v>0</v>
      </c>
      <c r="AY18" s="233">
        <v>0</v>
      </c>
      <c r="AZ18" s="233">
        <v>379</v>
      </c>
      <c r="BA18" s="233">
        <v>400803.5</v>
      </c>
      <c r="BB18" s="233">
        <v>2470</v>
      </c>
      <c r="BC18" s="233">
        <v>60396.067000000003</v>
      </c>
      <c r="BD18" s="233">
        <v>0</v>
      </c>
      <c r="BE18" s="233">
        <v>0</v>
      </c>
      <c r="BF18" s="233">
        <v>671</v>
      </c>
      <c r="BG18" s="233">
        <v>8624.625</v>
      </c>
      <c r="BH18" s="233">
        <v>24456</v>
      </c>
      <c r="BI18" s="233">
        <v>453923.05699999997</v>
      </c>
      <c r="BJ18" s="233">
        <v>7588</v>
      </c>
      <c r="BK18" s="233">
        <v>118848.553</v>
      </c>
      <c r="BL18" s="233">
        <v>84160</v>
      </c>
      <c r="BM18" s="233">
        <v>1327590.777</v>
      </c>
      <c r="BN18" s="233">
        <v>142</v>
      </c>
      <c r="BO18" s="233">
        <v>531.66</v>
      </c>
      <c r="BP18" s="233">
        <v>58</v>
      </c>
      <c r="BQ18" s="233">
        <v>2441.6410000000001</v>
      </c>
      <c r="BR18" s="233">
        <v>3206614</v>
      </c>
      <c r="BS18" s="233">
        <v>6303305.4409999996</v>
      </c>
      <c r="BT18" s="233"/>
      <c r="BU18" s="231">
        <v>100.69487273759911</v>
      </c>
      <c r="BV18" s="231">
        <v>103.04920081695383</v>
      </c>
    </row>
    <row r="19" spans="1:74" s="283" customFormat="1">
      <c r="A19" s="553" t="s">
        <v>587</v>
      </c>
      <c r="B19" s="233">
        <v>14203935</v>
      </c>
      <c r="C19" s="233">
        <v>173736107.93900001</v>
      </c>
      <c r="D19" s="233">
        <v>13466137</v>
      </c>
      <c r="E19" s="233">
        <v>152061098.94299999</v>
      </c>
      <c r="F19" s="233">
        <v>7608623</v>
      </c>
      <c r="G19" s="233">
        <v>90528123.005999997</v>
      </c>
      <c r="H19" s="233">
        <v>900</v>
      </c>
      <c r="I19" s="233">
        <v>7107.8710000000001</v>
      </c>
      <c r="J19" s="233">
        <v>1380797</v>
      </c>
      <c r="K19" s="233">
        <v>13703922.049000001</v>
      </c>
      <c r="L19" s="233">
        <v>4475817</v>
      </c>
      <c r="M19" s="233">
        <v>47821946.016999997</v>
      </c>
      <c r="N19" s="233">
        <v>0</v>
      </c>
      <c r="O19" s="233">
        <v>0</v>
      </c>
      <c r="P19" s="233">
        <v>9796</v>
      </c>
      <c r="Q19" s="233">
        <v>112127.679</v>
      </c>
      <c r="R19" s="233">
        <v>386818</v>
      </c>
      <c r="S19" s="233">
        <v>15986417.793</v>
      </c>
      <c r="T19" s="233">
        <v>3</v>
      </c>
      <c r="U19" s="233">
        <v>4.24</v>
      </c>
      <c r="V19" s="233">
        <v>8468</v>
      </c>
      <c r="W19" s="233">
        <v>1806482.4169999999</v>
      </c>
      <c r="X19" s="233">
        <v>781</v>
      </c>
      <c r="Y19" s="233">
        <v>17216.303</v>
      </c>
      <c r="Z19" s="233">
        <v>225144</v>
      </c>
      <c r="AA19" s="233">
        <v>1482250.5719999999</v>
      </c>
      <c r="AB19" s="233">
        <v>574</v>
      </c>
      <c r="AC19" s="233">
        <v>47762.932999999997</v>
      </c>
      <c r="AD19" s="233">
        <v>0</v>
      </c>
      <c r="AE19" s="233">
        <v>0</v>
      </c>
      <c r="AF19" s="233">
        <v>455</v>
      </c>
      <c r="AG19" s="233">
        <v>50781.087</v>
      </c>
      <c r="AH19" s="233">
        <v>53</v>
      </c>
      <c r="AI19" s="233">
        <v>815.03</v>
      </c>
      <c r="AJ19" s="233">
        <v>61</v>
      </c>
      <c r="AK19" s="233">
        <v>873.346</v>
      </c>
      <c r="AL19" s="233">
        <v>217</v>
      </c>
      <c r="AM19" s="233">
        <v>74977.798999999999</v>
      </c>
      <c r="AN19" s="233">
        <v>0</v>
      </c>
      <c r="AO19" s="233">
        <v>0</v>
      </c>
      <c r="AP19" s="233">
        <v>990</v>
      </c>
      <c r="AQ19" s="233">
        <v>105578.976</v>
      </c>
      <c r="AR19" s="233">
        <v>2629</v>
      </c>
      <c r="AS19" s="233">
        <v>72851.716</v>
      </c>
      <c r="AT19" s="233">
        <v>820</v>
      </c>
      <c r="AU19" s="233">
        <v>4395.808</v>
      </c>
      <c r="AV19" s="233">
        <v>54</v>
      </c>
      <c r="AW19" s="233">
        <v>15069.696</v>
      </c>
      <c r="AX19" s="233">
        <v>19</v>
      </c>
      <c r="AY19" s="233">
        <v>5468.7569999999996</v>
      </c>
      <c r="AZ19" s="233">
        <v>292</v>
      </c>
      <c r="BA19" s="233">
        <v>325967.27</v>
      </c>
      <c r="BB19" s="233">
        <v>1801</v>
      </c>
      <c r="BC19" s="233">
        <v>43010.377999999997</v>
      </c>
      <c r="BD19" s="233">
        <v>0</v>
      </c>
      <c r="BE19" s="233">
        <v>0</v>
      </c>
      <c r="BF19" s="233">
        <v>673</v>
      </c>
      <c r="BG19" s="233">
        <v>8613.5830000000005</v>
      </c>
      <c r="BH19" s="233">
        <v>16240</v>
      </c>
      <c r="BI19" s="233">
        <v>290644.64799999999</v>
      </c>
      <c r="BJ19" s="233">
        <v>5757</v>
      </c>
      <c r="BK19" s="233">
        <v>81145.198000000004</v>
      </c>
      <c r="BL19" s="233">
        <v>75865</v>
      </c>
      <c r="BM19" s="233">
        <v>1140385.0360000001</v>
      </c>
      <c r="BN19" s="233">
        <v>126</v>
      </c>
      <c r="BO19" s="233">
        <v>520.87900000000002</v>
      </c>
      <c r="BP19" s="233">
        <v>25</v>
      </c>
      <c r="BQ19" s="233">
        <v>1390.078</v>
      </c>
      <c r="BR19" s="233">
        <v>137</v>
      </c>
      <c r="BS19" s="233">
        <v>257.774</v>
      </c>
      <c r="BT19" s="233"/>
      <c r="BU19" s="231">
        <v>100.29734159987559</v>
      </c>
      <c r="BV19" s="231">
        <v>102.11217933908439</v>
      </c>
    </row>
    <row r="20" spans="1:74" s="283" customFormat="1">
      <c r="A20" s="553" t="s">
        <v>588</v>
      </c>
      <c r="B20" s="233">
        <v>64681546</v>
      </c>
      <c r="C20" s="233">
        <v>611462113.17200005</v>
      </c>
      <c r="D20" s="233">
        <v>49634637</v>
      </c>
      <c r="E20" s="233">
        <v>487901874.03799999</v>
      </c>
      <c r="F20" s="233">
        <v>21033504</v>
      </c>
      <c r="G20" s="233">
        <v>221211008.116</v>
      </c>
      <c r="H20" s="233">
        <v>4970</v>
      </c>
      <c r="I20" s="233">
        <v>51851.548000000003</v>
      </c>
      <c r="J20" s="233">
        <v>5128155</v>
      </c>
      <c r="K20" s="233">
        <v>45318066.795000002</v>
      </c>
      <c r="L20" s="233">
        <v>23468008</v>
      </c>
      <c r="M20" s="233">
        <v>221320947.579</v>
      </c>
      <c r="N20" s="233">
        <v>-19</v>
      </c>
      <c r="O20" s="233">
        <v>-359.09300000000002</v>
      </c>
      <c r="P20" s="233">
        <v>48220</v>
      </c>
      <c r="Q20" s="233">
        <v>464368.18199999997</v>
      </c>
      <c r="R20" s="233">
        <v>2067841</v>
      </c>
      <c r="S20" s="233">
        <v>76999545.219999999</v>
      </c>
      <c r="T20" s="233">
        <v>4</v>
      </c>
      <c r="U20" s="233">
        <v>7.21</v>
      </c>
      <c r="V20" s="233">
        <v>44196</v>
      </c>
      <c r="W20" s="233">
        <v>8622886.0460000001</v>
      </c>
      <c r="X20" s="233">
        <v>3297</v>
      </c>
      <c r="Y20" s="233">
        <v>93084.048999999999</v>
      </c>
      <c r="Z20" s="233">
        <v>1011424</v>
      </c>
      <c r="AA20" s="233">
        <v>8622676.4619999994</v>
      </c>
      <c r="AB20" s="233">
        <v>1334</v>
      </c>
      <c r="AC20" s="233">
        <v>177057.66099999999</v>
      </c>
      <c r="AD20" s="233">
        <v>0</v>
      </c>
      <c r="AE20" s="233">
        <v>0</v>
      </c>
      <c r="AF20" s="233">
        <v>1277</v>
      </c>
      <c r="AG20" s="233">
        <v>75368.481</v>
      </c>
      <c r="AH20" s="233">
        <v>0</v>
      </c>
      <c r="AI20" s="233">
        <v>0</v>
      </c>
      <c r="AJ20" s="233">
        <v>1484</v>
      </c>
      <c r="AK20" s="233">
        <v>28614.434000000001</v>
      </c>
      <c r="AL20" s="233">
        <v>885</v>
      </c>
      <c r="AM20" s="233">
        <v>285264.17700000003</v>
      </c>
      <c r="AN20" s="233">
        <v>0</v>
      </c>
      <c r="AO20" s="233">
        <v>0</v>
      </c>
      <c r="AP20" s="233">
        <v>3899</v>
      </c>
      <c r="AQ20" s="233">
        <v>471438.75699999998</v>
      </c>
      <c r="AR20" s="233">
        <v>9824</v>
      </c>
      <c r="AS20" s="233">
        <v>271318.27</v>
      </c>
      <c r="AT20" s="233">
        <v>3565</v>
      </c>
      <c r="AU20" s="233">
        <v>11595.981</v>
      </c>
      <c r="AV20" s="233">
        <v>229</v>
      </c>
      <c r="AW20" s="233">
        <v>61438.845999999998</v>
      </c>
      <c r="AX20" s="233">
        <v>10</v>
      </c>
      <c r="AY20" s="233">
        <v>508.61099999999999</v>
      </c>
      <c r="AZ20" s="233">
        <v>1250</v>
      </c>
      <c r="BA20" s="233">
        <v>637201.28</v>
      </c>
      <c r="BB20" s="233">
        <v>7379</v>
      </c>
      <c r="BC20" s="233">
        <v>154824.75</v>
      </c>
      <c r="BD20" s="233">
        <v>0</v>
      </c>
      <c r="BE20" s="233">
        <v>0</v>
      </c>
      <c r="BF20" s="233">
        <v>3955</v>
      </c>
      <c r="BG20" s="233">
        <v>38241.523999999998</v>
      </c>
      <c r="BH20" s="233">
        <v>57239</v>
      </c>
      <c r="BI20" s="233">
        <v>1277893.659</v>
      </c>
      <c r="BJ20" s="233">
        <v>28937</v>
      </c>
      <c r="BK20" s="233">
        <v>616793.72100000002</v>
      </c>
      <c r="BL20" s="233">
        <v>223426</v>
      </c>
      <c r="BM20" s="233">
        <v>3886331.9610000001</v>
      </c>
      <c r="BN20" s="233">
        <v>541</v>
      </c>
      <c r="BO20" s="233">
        <v>2615.462</v>
      </c>
      <c r="BP20" s="233">
        <v>231</v>
      </c>
      <c r="BQ20" s="233">
        <v>4608.7690000000002</v>
      </c>
      <c r="BR20" s="233">
        <v>11526481</v>
      </c>
      <c r="BS20" s="233">
        <v>20756914.714000002</v>
      </c>
      <c r="BT20" s="233"/>
      <c r="BU20" s="231">
        <v>100.54174820915847</v>
      </c>
      <c r="BV20" s="231">
        <v>103.72077165553534</v>
      </c>
    </row>
    <row r="21" spans="1:74" s="283" customFormat="1">
      <c r="A21" s="534" t="s">
        <v>589</v>
      </c>
      <c r="B21" s="242">
        <v>55587972</v>
      </c>
      <c r="C21" s="242">
        <v>564298772.98699999</v>
      </c>
      <c r="D21" s="242">
        <v>42721956</v>
      </c>
      <c r="E21" s="242">
        <v>451747408.40600002</v>
      </c>
      <c r="F21" s="242">
        <v>16697038</v>
      </c>
      <c r="G21" s="242">
        <v>192727572.03799999</v>
      </c>
      <c r="H21" s="242">
        <v>47098</v>
      </c>
      <c r="I21" s="242">
        <v>634294.59600000002</v>
      </c>
      <c r="J21" s="242">
        <v>4504187</v>
      </c>
      <c r="K21" s="242">
        <v>42278388.409999996</v>
      </c>
      <c r="L21" s="242">
        <v>21473633</v>
      </c>
      <c r="M21" s="242">
        <v>216107153.36199999</v>
      </c>
      <c r="N21" s="242">
        <v>0</v>
      </c>
      <c r="O21" s="242">
        <v>-19.736999999999998</v>
      </c>
      <c r="P21" s="242">
        <v>38348</v>
      </c>
      <c r="Q21" s="242">
        <v>410502.23800000001</v>
      </c>
      <c r="R21" s="242">
        <v>1762102</v>
      </c>
      <c r="S21" s="242">
        <v>71415172.003999993</v>
      </c>
      <c r="T21" s="242">
        <v>0</v>
      </c>
      <c r="U21" s="242">
        <v>0</v>
      </c>
      <c r="V21" s="242">
        <v>45099</v>
      </c>
      <c r="W21" s="242">
        <v>7114040.5120000001</v>
      </c>
      <c r="X21" s="242">
        <v>1327</v>
      </c>
      <c r="Y21" s="242">
        <v>41797.487000000001</v>
      </c>
      <c r="Z21" s="242">
        <v>938451</v>
      </c>
      <c r="AA21" s="242">
        <v>7087336.9409999996</v>
      </c>
      <c r="AB21" s="242">
        <v>1143</v>
      </c>
      <c r="AC21" s="242">
        <v>177971.315</v>
      </c>
      <c r="AD21" s="242">
        <v>0</v>
      </c>
      <c r="AE21" s="242">
        <v>0</v>
      </c>
      <c r="AF21" s="242">
        <v>1161</v>
      </c>
      <c r="AG21" s="242">
        <v>94404.659</v>
      </c>
      <c r="AH21" s="242">
        <v>46</v>
      </c>
      <c r="AI21" s="242">
        <v>1491.54</v>
      </c>
      <c r="AJ21" s="242">
        <v>2371</v>
      </c>
      <c r="AK21" s="242">
        <v>46782.118999999999</v>
      </c>
      <c r="AL21" s="242">
        <v>546</v>
      </c>
      <c r="AM21" s="242">
        <v>257773.391</v>
      </c>
      <c r="AN21" s="242">
        <v>0</v>
      </c>
      <c r="AO21" s="242">
        <v>0</v>
      </c>
      <c r="AP21" s="242">
        <v>2209</v>
      </c>
      <c r="AQ21" s="242">
        <v>244238.14499999999</v>
      </c>
      <c r="AR21" s="242">
        <v>8788</v>
      </c>
      <c r="AS21" s="242">
        <v>216004.51300000001</v>
      </c>
      <c r="AT21" s="242">
        <v>3931</v>
      </c>
      <c r="AU21" s="242">
        <v>17151.944</v>
      </c>
      <c r="AV21" s="242">
        <v>249</v>
      </c>
      <c r="AW21" s="242">
        <v>62240.396999999997</v>
      </c>
      <c r="AX21" s="242">
        <v>6</v>
      </c>
      <c r="AY21" s="242">
        <v>2019.4929999999999</v>
      </c>
      <c r="AZ21" s="242">
        <v>1077</v>
      </c>
      <c r="BA21" s="242">
        <v>659543.27</v>
      </c>
      <c r="BB21" s="242">
        <v>6823</v>
      </c>
      <c r="BC21" s="242">
        <v>139364.46799999999</v>
      </c>
      <c r="BD21" s="242">
        <v>0</v>
      </c>
      <c r="BE21" s="242">
        <v>0</v>
      </c>
      <c r="BF21" s="242">
        <v>4730</v>
      </c>
      <c r="BG21" s="242">
        <v>35090.468999999997</v>
      </c>
      <c r="BH21" s="242">
        <v>48701</v>
      </c>
      <c r="BI21" s="242">
        <v>974510.696</v>
      </c>
      <c r="BJ21" s="242">
        <v>27757</v>
      </c>
      <c r="BK21" s="242">
        <v>636660.37300000002</v>
      </c>
      <c r="BL21" s="242">
        <v>224308</v>
      </c>
      <c r="BM21" s="242">
        <v>3921668.88</v>
      </c>
      <c r="BN21" s="242">
        <v>501</v>
      </c>
      <c r="BO21" s="242">
        <v>2344.7570000000001</v>
      </c>
      <c r="BP21" s="242">
        <v>170</v>
      </c>
      <c r="BQ21" s="242">
        <v>7246.1719999999996</v>
      </c>
      <c r="BR21" s="242">
        <v>9746172</v>
      </c>
      <c r="BS21" s="242">
        <v>18986028.535</v>
      </c>
      <c r="BT21" s="233"/>
      <c r="BU21" s="240">
        <v>99.918194947456371</v>
      </c>
      <c r="BV21" s="240">
        <v>102.74660707166115</v>
      </c>
    </row>
    <row r="22" spans="1:74" s="283" customFormat="1">
      <c r="A22" s="553" t="s">
        <v>590</v>
      </c>
      <c r="B22" s="249">
        <v>157629171</v>
      </c>
      <c r="C22" s="249">
        <v>1685736423.3570001</v>
      </c>
      <c r="D22" s="249">
        <v>121798337</v>
      </c>
      <c r="E22" s="249">
        <v>1323009921.7550001</v>
      </c>
      <c r="F22" s="249">
        <v>44161116</v>
      </c>
      <c r="G22" s="249">
        <v>511831989.37900001</v>
      </c>
      <c r="H22" s="249">
        <v>21824</v>
      </c>
      <c r="I22" s="249">
        <v>293780.79700000002</v>
      </c>
      <c r="J22" s="249">
        <v>11013177</v>
      </c>
      <c r="K22" s="249">
        <v>115009046.633</v>
      </c>
      <c r="L22" s="249">
        <v>66602220</v>
      </c>
      <c r="M22" s="249">
        <v>695875104.94599998</v>
      </c>
      <c r="N22" s="249">
        <v>0</v>
      </c>
      <c r="O22" s="249">
        <v>0</v>
      </c>
      <c r="P22" s="249">
        <v>52486</v>
      </c>
      <c r="Q22" s="249">
        <v>598478.28200000001</v>
      </c>
      <c r="R22" s="249">
        <v>6486289</v>
      </c>
      <c r="S22" s="249">
        <v>234218087.30000001</v>
      </c>
      <c r="T22" s="249">
        <v>0</v>
      </c>
      <c r="U22" s="249">
        <v>0</v>
      </c>
      <c r="V22" s="249">
        <v>135649</v>
      </c>
      <c r="W22" s="249">
        <v>22057098.954999998</v>
      </c>
      <c r="X22" s="249">
        <v>3372</v>
      </c>
      <c r="Y22" s="249">
        <v>83948.067999999999</v>
      </c>
      <c r="Z22" s="249">
        <v>2975439</v>
      </c>
      <c r="AA22" s="249">
        <v>28339351.377</v>
      </c>
      <c r="AB22" s="249">
        <v>1547</v>
      </c>
      <c r="AC22" s="249">
        <v>214753.87299999999</v>
      </c>
      <c r="AD22" s="249">
        <v>7</v>
      </c>
      <c r="AE22" s="249">
        <v>591.03300000000002</v>
      </c>
      <c r="AF22" s="249">
        <v>2952</v>
      </c>
      <c r="AG22" s="249">
        <v>146509.60399999999</v>
      </c>
      <c r="AH22" s="249">
        <v>44</v>
      </c>
      <c r="AI22" s="249">
        <v>9238.1280000000006</v>
      </c>
      <c r="AJ22" s="249">
        <v>6415</v>
      </c>
      <c r="AK22" s="249">
        <v>121792.709</v>
      </c>
      <c r="AL22" s="249">
        <v>3131</v>
      </c>
      <c r="AM22" s="249">
        <v>1258571.656</v>
      </c>
      <c r="AN22" s="249">
        <v>0</v>
      </c>
      <c r="AO22" s="249">
        <v>0</v>
      </c>
      <c r="AP22" s="249">
        <v>6000</v>
      </c>
      <c r="AQ22" s="249">
        <v>673882.47900000005</v>
      </c>
      <c r="AR22" s="249">
        <v>62554</v>
      </c>
      <c r="AS22" s="249">
        <v>1712726.648</v>
      </c>
      <c r="AT22" s="249">
        <v>13708</v>
      </c>
      <c r="AU22" s="249">
        <v>87490.555999999997</v>
      </c>
      <c r="AV22" s="249">
        <v>1072</v>
      </c>
      <c r="AW22" s="249">
        <v>345038.29399999999</v>
      </c>
      <c r="AX22" s="249">
        <v>72</v>
      </c>
      <c r="AY22" s="249">
        <v>24203.907999999999</v>
      </c>
      <c r="AZ22" s="249">
        <v>2979</v>
      </c>
      <c r="BA22" s="249">
        <v>1944989.14</v>
      </c>
      <c r="BB22" s="249">
        <v>19781</v>
      </c>
      <c r="BC22" s="249">
        <v>379118.70500000002</v>
      </c>
      <c r="BD22" s="249">
        <v>0</v>
      </c>
      <c r="BE22" s="249">
        <v>0</v>
      </c>
      <c r="BF22" s="249">
        <v>12174</v>
      </c>
      <c r="BG22" s="249">
        <v>95559.582999999999</v>
      </c>
      <c r="BH22" s="249">
        <v>107374</v>
      </c>
      <c r="BI22" s="249">
        <v>2570834.2119999998</v>
      </c>
      <c r="BJ22" s="249">
        <v>67215</v>
      </c>
      <c r="BK22" s="249">
        <v>1330418.4210000001</v>
      </c>
      <c r="BL22" s="249">
        <v>670978</v>
      </c>
      <c r="BM22" s="249">
        <v>13360111.198999999</v>
      </c>
      <c r="BN22" s="249">
        <v>1291</v>
      </c>
      <c r="BO22" s="249">
        <v>5746.3339999999998</v>
      </c>
      <c r="BP22" s="249">
        <v>694</v>
      </c>
      <c r="BQ22" s="249">
        <v>26148.588</v>
      </c>
      <c r="BR22" s="249">
        <v>25197611</v>
      </c>
      <c r="BS22" s="249">
        <v>53121812.549999997</v>
      </c>
      <c r="BT22" s="233"/>
      <c r="BU22" s="231">
        <v>100.87589509908945</v>
      </c>
      <c r="BV22" s="231">
        <v>103.86183358728861</v>
      </c>
    </row>
    <row r="23" spans="1:74" s="283" customFormat="1">
      <c r="A23" s="553" t="s">
        <v>591</v>
      </c>
      <c r="B23" s="233">
        <v>89813812</v>
      </c>
      <c r="C23" s="233">
        <v>892872996.05499995</v>
      </c>
      <c r="D23" s="233">
        <v>70076801</v>
      </c>
      <c r="E23" s="233">
        <v>706169025.75699997</v>
      </c>
      <c r="F23" s="233">
        <v>25167566</v>
      </c>
      <c r="G23" s="233">
        <v>275192617.662</v>
      </c>
      <c r="H23" s="233">
        <v>47548</v>
      </c>
      <c r="I23" s="233">
        <v>529987.66299999994</v>
      </c>
      <c r="J23" s="233">
        <v>6554771</v>
      </c>
      <c r="K23" s="233">
        <v>59964184.667000003</v>
      </c>
      <c r="L23" s="233">
        <v>38306916</v>
      </c>
      <c r="M23" s="233">
        <v>370482235.76499999</v>
      </c>
      <c r="N23" s="233">
        <v>-1</v>
      </c>
      <c r="O23" s="233">
        <v>-7.4249999999999998</v>
      </c>
      <c r="P23" s="233">
        <v>58354</v>
      </c>
      <c r="Q23" s="233">
        <v>559977.26500000001</v>
      </c>
      <c r="R23" s="233">
        <v>3555027</v>
      </c>
      <c r="S23" s="233">
        <v>119277626.565</v>
      </c>
      <c r="T23" s="233">
        <v>0</v>
      </c>
      <c r="U23" s="233">
        <v>0</v>
      </c>
      <c r="V23" s="233">
        <v>58967</v>
      </c>
      <c r="W23" s="233">
        <v>10922390.775</v>
      </c>
      <c r="X23" s="233">
        <v>2051</v>
      </c>
      <c r="Y23" s="233">
        <v>46112.857000000004</v>
      </c>
      <c r="Z23" s="233">
        <v>1661573</v>
      </c>
      <c r="AA23" s="233">
        <v>13133142.584000001</v>
      </c>
      <c r="AB23" s="233">
        <v>1871</v>
      </c>
      <c r="AC23" s="233">
        <v>246240.66</v>
      </c>
      <c r="AD23" s="233">
        <v>0</v>
      </c>
      <c r="AE23" s="233">
        <v>0</v>
      </c>
      <c r="AF23" s="233">
        <v>3266</v>
      </c>
      <c r="AG23" s="233">
        <v>134450.15700000001</v>
      </c>
      <c r="AH23" s="233">
        <v>196</v>
      </c>
      <c r="AI23" s="233">
        <v>6114.67</v>
      </c>
      <c r="AJ23" s="233">
        <v>4280</v>
      </c>
      <c r="AK23" s="233">
        <v>101011.549</v>
      </c>
      <c r="AL23" s="233">
        <v>1415</v>
      </c>
      <c r="AM23" s="233">
        <v>499321.647</v>
      </c>
      <c r="AN23" s="233">
        <v>0</v>
      </c>
      <c r="AO23" s="233">
        <v>0</v>
      </c>
      <c r="AP23" s="233">
        <v>3657</v>
      </c>
      <c r="AQ23" s="233">
        <v>411328.56099999999</v>
      </c>
      <c r="AR23" s="233">
        <v>18835</v>
      </c>
      <c r="AS23" s="233">
        <v>482466.56199999998</v>
      </c>
      <c r="AT23" s="233">
        <v>5547</v>
      </c>
      <c r="AU23" s="233">
        <v>16138.687</v>
      </c>
      <c r="AV23" s="233">
        <v>348</v>
      </c>
      <c r="AW23" s="233">
        <v>95685.460999999996</v>
      </c>
      <c r="AX23" s="233">
        <v>11</v>
      </c>
      <c r="AY23" s="233">
        <v>882.63400000000001</v>
      </c>
      <c r="AZ23" s="233">
        <v>1529</v>
      </c>
      <c r="BA23" s="233">
        <v>1507784.42</v>
      </c>
      <c r="BB23" s="233">
        <v>11323</v>
      </c>
      <c r="BC23" s="233">
        <v>223097.74100000001</v>
      </c>
      <c r="BD23" s="233">
        <v>0</v>
      </c>
      <c r="BE23" s="233">
        <v>0</v>
      </c>
      <c r="BF23" s="233">
        <v>8167</v>
      </c>
      <c r="BG23" s="233">
        <v>74472.896999999997</v>
      </c>
      <c r="BH23" s="233">
        <v>56987</v>
      </c>
      <c r="BI23" s="233">
        <v>1334086.8089999999</v>
      </c>
      <c r="BJ23" s="233">
        <v>50379</v>
      </c>
      <c r="BK23" s="233">
        <v>1053589.952</v>
      </c>
      <c r="BL23" s="233">
        <v>321165</v>
      </c>
      <c r="BM23" s="233">
        <v>5626174.7520000003</v>
      </c>
      <c r="BN23" s="233">
        <v>900</v>
      </c>
      <c r="BO23" s="233">
        <v>4162.027</v>
      </c>
      <c r="BP23" s="233">
        <v>176</v>
      </c>
      <c r="BQ23" s="233">
        <v>4576.6440000000002</v>
      </c>
      <c r="BR23" s="233">
        <v>13910988</v>
      </c>
      <c r="BS23" s="233">
        <v>30943141.846999999</v>
      </c>
      <c r="BT23" s="233"/>
      <c r="BU23" s="231">
        <v>100.74745696941964</v>
      </c>
      <c r="BV23" s="231">
        <v>103.82929484836656</v>
      </c>
    </row>
    <row r="24" spans="1:74" s="283" customFormat="1">
      <c r="A24" s="553" t="s">
        <v>592</v>
      </c>
      <c r="B24" s="233">
        <v>20675207</v>
      </c>
      <c r="C24" s="233">
        <v>198035370.20199999</v>
      </c>
      <c r="D24" s="233">
        <v>15963224</v>
      </c>
      <c r="E24" s="233">
        <v>171145154.125</v>
      </c>
      <c r="F24" s="233">
        <v>10176888</v>
      </c>
      <c r="G24" s="233">
        <v>112615843.104</v>
      </c>
      <c r="H24" s="233">
        <v>10746</v>
      </c>
      <c r="I24" s="233">
        <v>133772.59899999999</v>
      </c>
      <c r="J24" s="233">
        <v>1823274</v>
      </c>
      <c r="K24" s="233">
        <v>17733548.862</v>
      </c>
      <c r="L24" s="233">
        <v>3952316</v>
      </c>
      <c r="M24" s="233">
        <v>40661989.560000002</v>
      </c>
      <c r="N24" s="233">
        <v>0</v>
      </c>
      <c r="O24" s="233">
        <v>0</v>
      </c>
      <c r="P24" s="233">
        <v>10078</v>
      </c>
      <c r="Q24" s="233">
        <v>131213.72700000001</v>
      </c>
      <c r="R24" s="233">
        <v>412236</v>
      </c>
      <c r="S24" s="233">
        <v>13805427.15</v>
      </c>
      <c r="T24" s="233">
        <v>0</v>
      </c>
      <c r="U24" s="233">
        <v>0</v>
      </c>
      <c r="V24" s="233">
        <v>21545</v>
      </c>
      <c r="W24" s="233">
        <v>1298562.29</v>
      </c>
      <c r="X24" s="233">
        <v>1850</v>
      </c>
      <c r="Y24" s="233">
        <v>48437.928999999996</v>
      </c>
      <c r="Z24" s="233">
        <v>303532</v>
      </c>
      <c r="AA24" s="233">
        <v>1829337.2990000001</v>
      </c>
      <c r="AB24" s="233">
        <v>688</v>
      </c>
      <c r="AC24" s="233">
        <v>73911.763000000006</v>
      </c>
      <c r="AD24" s="233">
        <v>0</v>
      </c>
      <c r="AE24" s="233">
        <v>0</v>
      </c>
      <c r="AF24" s="233">
        <v>590</v>
      </c>
      <c r="AG24" s="233">
        <v>46309.319000000003</v>
      </c>
      <c r="AH24" s="233">
        <v>0</v>
      </c>
      <c r="AI24" s="233">
        <v>0</v>
      </c>
      <c r="AJ24" s="233">
        <v>10</v>
      </c>
      <c r="AK24" s="233">
        <v>65.11</v>
      </c>
      <c r="AL24" s="233">
        <v>122</v>
      </c>
      <c r="AM24" s="233">
        <v>42540.425000000003</v>
      </c>
      <c r="AN24" s="233">
        <v>0</v>
      </c>
      <c r="AO24" s="233">
        <v>0</v>
      </c>
      <c r="AP24" s="233">
        <v>864</v>
      </c>
      <c r="AQ24" s="233">
        <v>93832.596000000005</v>
      </c>
      <c r="AR24" s="233">
        <v>1632</v>
      </c>
      <c r="AS24" s="233">
        <v>26905.725999999999</v>
      </c>
      <c r="AT24" s="233">
        <v>1075</v>
      </c>
      <c r="AU24" s="233">
        <v>1907.664</v>
      </c>
      <c r="AV24" s="233">
        <v>27</v>
      </c>
      <c r="AW24" s="233">
        <v>9101.9779999999992</v>
      </c>
      <c r="AX24" s="233">
        <v>4</v>
      </c>
      <c r="AY24" s="233">
        <v>383.154</v>
      </c>
      <c r="AZ24" s="233">
        <v>518</v>
      </c>
      <c r="BA24" s="233">
        <v>423728.37</v>
      </c>
      <c r="BB24" s="233">
        <v>2874</v>
      </c>
      <c r="BC24" s="233">
        <v>50188.569000000003</v>
      </c>
      <c r="BD24" s="233">
        <v>0</v>
      </c>
      <c r="BE24" s="233">
        <v>0</v>
      </c>
      <c r="BF24" s="233">
        <v>12055</v>
      </c>
      <c r="BG24" s="233">
        <v>49791.559000000001</v>
      </c>
      <c r="BH24" s="233">
        <v>21803</v>
      </c>
      <c r="BI24" s="233">
        <v>357861.71100000001</v>
      </c>
      <c r="BJ24" s="233">
        <v>6220</v>
      </c>
      <c r="BK24" s="233">
        <v>65683.532000000007</v>
      </c>
      <c r="BL24" s="233">
        <v>92275</v>
      </c>
      <c r="BM24" s="233">
        <v>1467870.344</v>
      </c>
      <c r="BN24" s="233">
        <v>183</v>
      </c>
      <c r="BO24" s="233">
        <v>844.60799999999995</v>
      </c>
      <c r="BP24" s="233">
        <v>41</v>
      </c>
      <c r="BQ24" s="233">
        <v>1342.1289999999999</v>
      </c>
      <c r="BR24" s="233">
        <v>3821761</v>
      </c>
      <c r="BS24" s="233">
        <v>7064969.125</v>
      </c>
      <c r="BT24" s="233"/>
      <c r="BU24" s="231">
        <v>100.25488974691021</v>
      </c>
      <c r="BV24" s="231">
        <v>102.41531900746085</v>
      </c>
    </row>
    <row r="25" spans="1:74" s="283" customFormat="1">
      <c r="A25" s="553" t="s">
        <v>593</v>
      </c>
      <c r="B25" s="233">
        <v>9088027</v>
      </c>
      <c r="C25" s="233">
        <v>92954371.820999995</v>
      </c>
      <c r="D25" s="233">
        <v>7184623</v>
      </c>
      <c r="E25" s="233">
        <v>83244144.393999994</v>
      </c>
      <c r="F25" s="233">
        <v>4535405</v>
      </c>
      <c r="G25" s="233">
        <v>55099079.938000001</v>
      </c>
      <c r="H25" s="233">
        <v>3879</v>
      </c>
      <c r="I25" s="233">
        <v>49858.847000000002</v>
      </c>
      <c r="J25" s="233">
        <v>731808</v>
      </c>
      <c r="K25" s="233">
        <v>7417645.4409999996</v>
      </c>
      <c r="L25" s="233">
        <v>1913531</v>
      </c>
      <c r="M25" s="233">
        <v>20677560.168000001</v>
      </c>
      <c r="N25" s="233">
        <v>0</v>
      </c>
      <c r="O25" s="233">
        <v>0</v>
      </c>
      <c r="P25" s="233">
        <v>971</v>
      </c>
      <c r="Q25" s="233">
        <v>7042.8540000000003</v>
      </c>
      <c r="R25" s="233">
        <v>65933</v>
      </c>
      <c r="S25" s="233">
        <v>3455408.4169999999</v>
      </c>
      <c r="T25" s="233">
        <v>0</v>
      </c>
      <c r="U25" s="233">
        <v>0</v>
      </c>
      <c r="V25" s="233">
        <v>2034</v>
      </c>
      <c r="W25" s="233">
        <v>327562.02899999998</v>
      </c>
      <c r="X25" s="233">
        <v>750</v>
      </c>
      <c r="Y25" s="233">
        <v>28282.526000000002</v>
      </c>
      <c r="Z25" s="233">
        <v>89650</v>
      </c>
      <c r="AA25" s="233">
        <v>562809.16399999999</v>
      </c>
      <c r="AB25" s="233">
        <v>778</v>
      </c>
      <c r="AC25" s="233">
        <v>60909.51</v>
      </c>
      <c r="AD25" s="233">
        <v>0</v>
      </c>
      <c r="AE25" s="233">
        <v>0</v>
      </c>
      <c r="AF25" s="233">
        <v>537</v>
      </c>
      <c r="AG25" s="233">
        <v>43895.336000000003</v>
      </c>
      <c r="AH25" s="233">
        <v>0</v>
      </c>
      <c r="AI25" s="233">
        <v>0</v>
      </c>
      <c r="AJ25" s="233">
        <v>1</v>
      </c>
      <c r="AK25" s="233">
        <v>7.36</v>
      </c>
      <c r="AL25" s="233">
        <v>110</v>
      </c>
      <c r="AM25" s="233">
        <v>29312.226999999999</v>
      </c>
      <c r="AN25" s="233">
        <v>0</v>
      </c>
      <c r="AO25" s="233">
        <v>0</v>
      </c>
      <c r="AP25" s="233">
        <v>334</v>
      </c>
      <c r="AQ25" s="233">
        <v>35001.533000000003</v>
      </c>
      <c r="AR25" s="233">
        <v>153</v>
      </c>
      <c r="AS25" s="233">
        <v>3222.21</v>
      </c>
      <c r="AT25" s="233">
        <v>437</v>
      </c>
      <c r="AU25" s="233">
        <v>1113.8320000000001</v>
      </c>
      <c r="AV25" s="233">
        <v>14</v>
      </c>
      <c r="AW25" s="233">
        <v>1379.665</v>
      </c>
      <c r="AX25" s="233">
        <v>6</v>
      </c>
      <c r="AY25" s="233">
        <v>277.57499999999999</v>
      </c>
      <c r="AZ25" s="233">
        <v>423</v>
      </c>
      <c r="BA25" s="233">
        <v>530777.77</v>
      </c>
      <c r="BB25" s="233">
        <v>2413</v>
      </c>
      <c r="BC25" s="233">
        <v>40586.612999999998</v>
      </c>
      <c r="BD25" s="233">
        <v>0</v>
      </c>
      <c r="BE25" s="233">
        <v>0</v>
      </c>
      <c r="BF25" s="233">
        <v>322</v>
      </c>
      <c r="BG25" s="233">
        <v>7239.6030000000001</v>
      </c>
      <c r="BH25" s="233">
        <v>8102</v>
      </c>
      <c r="BI25" s="233">
        <v>144869.378</v>
      </c>
      <c r="BJ25" s="233">
        <v>1688</v>
      </c>
      <c r="BK25" s="233">
        <v>17608.670999999998</v>
      </c>
      <c r="BL25" s="233">
        <v>43720</v>
      </c>
      <c r="BM25" s="233">
        <v>674676.04399999999</v>
      </c>
      <c r="BN25" s="233">
        <v>96</v>
      </c>
      <c r="BO25" s="233">
        <v>492.03100000000001</v>
      </c>
      <c r="BP25" s="233">
        <v>34</v>
      </c>
      <c r="BQ25" s="233">
        <v>527.18100000000004</v>
      </c>
      <c r="BR25" s="233">
        <v>1684898</v>
      </c>
      <c r="BS25" s="233">
        <v>3737225.898</v>
      </c>
      <c r="BT25" s="233"/>
      <c r="BU25" s="231">
        <v>124.11463088366541</v>
      </c>
      <c r="BV25" s="231">
        <v>107.20116630537571</v>
      </c>
    </row>
    <row r="26" spans="1:74" s="283" customFormat="1">
      <c r="A26" s="534" t="s">
        <v>594</v>
      </c>
      <c r="B26" s="242">
        <v>9859252</v>
      </c>
      <c r="C26" s="242">
        <v>111980336.229</v>
      </c>
      <c r="D26" s="242">
        <v>7746829</v>
      </c>
      <c r="E26" s="242">
        <v>97993428.729000002</v>
      </c>
      <c r="F26" s="242">
        <v>4926265</v>
      </c>
      <c r="G26" s="242">
        <v>65751063.917999998</v>
      </c>
      <c r="H26" s="242">
        <v>15534</v>
      </c>
      <c r="I26" s="242">
        <v>346711.56</v>
      </c>
      <c r="J26" s="242">
        <v>949006</v>
      </c>
      <c r="K26" s="242">
        <v>10607287.364</v>
      </c>
      <c r="L26" s="242">
        <v>1856024</v>
      </c>
      <c r="M26" s="242">
        <v>21288365.886999998</v>
      </c>
      <c r="N26" s="242">
        <v>0</v>
      </c>
      <c r="O26" s="242">
        <v>0</v>
      </c>
      <c r="P26" s="242">
        <v>11304</v>
      </c>
      <c r="Q26" s="242">
        <v>184784.231</v>
      </c>
      <c r="R26" s="242">
        <v>137093</v>
      </c>
      <c r="S26" s="242">
        <v>6991290.3020000001</v>
      </c>
      <c r="T26" s="242">
        <v>0</v>
      </c>
      <c r="U26" s="242">
        <v>0</v>
      </c>
      <c r="V26" s="242">
        <v>14789</v>
      </c>
      <c r="W26" s="242">
        <v>791902.36499999999</v>
      </c>
      <c r="X26" s="242">
        <v>1068</v>
      </c>
      <c r="Y26" s="242">
        <v>22679.362000000001</v>
      </c>
      <c r="Z26" s="242">
        <v>153704</v>
      </c>
      <c r="AA26" s="242">
        <v>1010866.718</v>
      </c>
      <c r="AB26" s="242">
        <v>854</v>
      </c>
      <c r="AC26" s="242">
        <v>81854.634000000005</v>
      </c>
      <c r="AD26" s="242">
        <v>0</v>
      </c>
      <c r="AE26" s="242">
        <v>0</v>
      </c>
      <c r="AF26" s="242">
        <v>584</v>
      </c>
      <c r="AG26" s="242">
        <v>64845.792000000001</v>
      </c>
      <c r="AH26" s="242">
        <v>7</v>
      </c>
      <c r="AI26" s="242">
        <v>144.15</v>
      </c>
      <c r="AJ26" s="242">
        <v>26</v>
      </c>
      <c r="AK26" s="242">
        <v>857.65</v>
      </c>
      <c r="AL26" s="242">
        <v>137</v>
      </c>
      <c r="AM26" s="242">
        <v>51170.466</v>
      </c>
      <c r="AN26" s="242">
        <v>0</v>
      </c>
      <c r="AO26" s="242">
        <v>0</v>
      </c>
      <c r="AP26" s="242">
        <v>470</v>
      </c>
      <c r="AQ26" s="242">
        <v>49645.093999999997</v>
      </c>
      <c r="AR26" s="242">
        <v>541</v>
      </c>
      <c r="AS26" s="242">
        <v>28034.91</v>
      </c>
      <c r="AT26" s="242">
        <v>427</v>
      </c>
      <c r="AU26" s="242">
        <v>1116.21</v>
      </c>
      <c r="AV26" s="242">
        <v>31</v>
      </c>
      <c r="AW26" s="242">
        <v>6132.5420000000004</v>
      </c>
      <c r="AX26" s="242">
        <v>0</v>
      </c>
      <c r="AY26" s="242">
        <v>0</v>
      </c>
      <c r="AZ26" s="242">
        <v>73</v>
      </c>
      <c r="BA26" s="242">
        <v>7319.59</v>
      </c>
      <c r="BB26" s="242">
        <v>3068</v>
      </c>
      <c r="BC26" s="242">
        <v>55341.120000000003</v>
      </c>
      <c r="BD26" s="242">
        <v>0</v>
      </c>
      <c r="BE26" s="242">
        <v>0</v>
      </c>
      <c r="BF26" s="242">
        <v>555</v>
      </c>
      <c r="BG26" s="242">
        <v>11488.92</v>
      </c>
      <c r="BH26" s="242">
        <v>10053</v>
      </c>
      <c r="BI26" s="242">
        <v>188770.84400000001</v>
      </c>
      <c r="BJ26" s="242">
        <v>2983</v>
      </c>
      <c r="BK26" s="242">
        <v>49424.779000000002</v>
      </c>
      <c r="BL26" s="242">
        <v>54765</v>
      </c>
      <c r="BM26" s="242">
        <v>822950.09</v>
      </c>
      <c r="BN26" s="242">
        <v>110</v>
      </c>
      <c r="BO26" s="242">
        <v>484.63400000000001</v>
      </c>
      <c r="BP26" s="242">
        <v>31</v>
      </c>
      <c r="BQ26" s="242">
        <v>1334.979</v>
      </c>
      <c r="BR26" s="242">
        <v>1719750</v>
      </c>
      <c r="BS26" s="242">
        <v>3564468.1179999998</v>
      </c>
      <c r="BT26" s="233"/>
      <c r="BU26" s="240">
        <v>99.887420565239537</v>
      </c>
      <c r="BV26" s="240">
        <v>102.26817295846851</v>
      </c>
    </row>
    <row r="27" spans="1:74" s="283" customFormat="1">
      <c r="A27" s="553" t="s">
        <v>595</v>
      </c>
      <c r="B27" s="249">
        <v>6356682</v>
      </c>
      <c r="C27" s="249">
        <v>72705755.893000007</v>
      </c>
      <c r="D27" s="249">
        <v>5015636</v>
      </c>
      <c r="E27" s="249">
        <v>64986949.616999999</v>
      </c>
      <c r="F27" s="249">
        <v>3228431</v>
      </c>
      <c r="G27" s="249">
        <v>44024053.262999997</v>
      </c>
      <c r="H27" s="249">
        <v>7653</v>
      </c>
      <c r="I27" s="249">
        <v>120402.97199999999</v>
      </c>
      <c r="J27" s="249">
        <v>564208</v>
      </c>
      <c r="K27" s="249">
        <v>6406358.557</v>
      </c>
      <c r="L27" s="249">
        <v>1215344</v>
      </c>
      <c r="M27" s="249">
        <v>14436134.824999999</v>
      </c>
      <c r="N27" s="249">
        <v>0</v>
      </c>
      <c r="O27" s="249">
        <v>0</v>
      </c>
      <c r="P27" s="249">
        <v>1256</v>
      </c>
      <c r="Q27" s="249">
        <v>34620.597000000002</v>
      </c>
      <c r="R27" s="249">
        <v>74073</v>
      </c>
      <c r="S27" s="249">
        <v>3567682.426</v>
      </c>
      <c r="T27" s="249">
        <v>0</v>
      </c>
      <c r="U27" s="249">
        <v>0</v>
      </c>
      <c r="V27" s="249">
        <v>4045</v>
      </c>
      <c r="W27" s="249">
        <v>423521.14399999997</v>
      </c>
      <c r="X27" s="249">
        <v>485</v>
      </c>
      <c r="Y27" s="249">
        <v>5368.3710000000001</v>
      </c>
      <c r="Z27" s="249">
        <v>122810</v>
      </c>
      <c r="AA27" s="249">
        <v>654330.79500000004</v>
      </c>
      <c r="AB27" s="249">
        <v>399</v>
      </c>
      <c r="AC27" s="249">
        <v>40008.133999999998</v>
      </c>
      <c r="AD27" s="249">
        <v>0</v>
      </c>
      <c r="AE27" s="249">
        <v>0</v>
      </c>
      <c r="AF27" s="249">
        <v>245</v>
      </c>
      <c r="AG27" s="249">
        <v>26729.88</v>
      </c>
      <c r="AH27" s="249">
        <v>0</v>
      </c>
      <c r="AI27" s="249">
        <v>0</v>
      </c>
      <c r="AJ27" s="249">
        <v>13</v>
      </c>
      <c r="AK27" s="249">
        <v>255.5</v>
      </c>
      <c r="AL27" s="249">
        <v>80</v>
      </c>
      <c r="AM27" s="249">
        <v>12062.36</v>
      </c>
      <c r="AN27" s="249">
        <v>0</v>
      </c>
      <c r="AO27" s="249">
        <v>0</v>
      </c>
      <c r="AP27" s="249">
        <v>489</v>
      </c>
      <c r="AQ27" s="249">
        <v>50455.434000000001</v>
      </c>
      <c r="AR27" s="249">
        <v>196</v>
      </c>
      <c r="AS27" s="249">
        <v>11505.638000000001</v>
      </c>
      <c r="AT27" s="249">
        <v>199</v>
      </c>
      <c r="AU27" s="249">
        <v>352.709</v>
      </c>
      <c r="AV27" s="249">
        <v>10</v>
      </c>
      <c r="AW27" s="249">
        <v>4191.18</v>
      </c>
      <c r="AX27" s="249">
        <v>8</v>
      </c>
      <c r="AY27" s="249">
        <v>192.815</v>
      </c>
      <c r="AZ27" s="249">
        <v>43</v>
      </c>
      <c r="BA27" s="249">
        <v>7131.57</v>
      </c>
      <c r="BB27" s="249">
        <v>1794</v>
      </c>
      <c r="BC27" s="249">
        <v>32158.629000000001</v>
      </c>
      <c r="BD27" s="249">
        <v>0</v>
      </c>
      <c r="BE27" s="249">
        <v>0</v>
      </c>
      <c r="BF27" s="249">
        <v>362</v>
      </c>
      <c r="BG27" s="249">
        <v>2334.5410000000002</v>
      </c>
      <c r="BH27" s="249">
        <v>9380</v>
      </c>
      <c r="BI27" s="249">
        <v>159816.84400000001</v>
      </c>
      <c r="BJ27" s="249">
        <v>2830</v>
      </c>
      <c r="BK27" s="249">
        <v>49583.47</v>
      </c>
      <c r="BL27" s="249">
        <v>30538</v>
      </c>
      <c r="BM27" s="249">
        <v>512178.96299999999</v>
      </c>
      <c r="BN27" s="249">
        <v>45</v>
      </c>
      <c r="BO27" s="249">
        <v>243.804</v>
      </c>
      <c r="BP27" s="249">
        <v>7</v>
      </c>
      <c r="BQ27" s="249">
        <v>450.72300000000001</v>
      </c>
      <c r="BR27" s="249">
        <v>1091739</v>
      </c>
      <c r="BS27" s="249">
        <v>2123630.7489999998</v>
      </c>
      <c r="BT27" s="233"/>
      <c r="BU27" s="231">
        <v>101.98962724672793</v>
      </c>
      <c r="BV27" s="231">
        <v>103.47829258618006</v>
      </c>
    </row>
    <row r="28" spans="1:74" s="283" customFormat="1">
      <c r="A28" s="553" t="s">
        <v>596</v>
      </c>
      <c r="B28" s="233">
        <v>7520453</v>
      </c>
      <c r="C28" s="233">
        <v>72296548.421000004</v>
      </c>
      <c r="D28" s="233">
        <v>5776713</v>
      </c>
      <c r="E28" s="233">
        <v>60473713.516000003</v>
      </c>
      <c r="F28" s="233">
        <v>3384882</v>
      </c>
      <c r="G28" s="233">
        <v>37011795.884000003</v>
      </c>
      <c r="H28" s="233">
        <v>286</v>
      </c>
      <c r="I28" s="233">
        <v>2083.998</v>
      </c>
      <c r="J28" s="233">
        <v>732859</v>
      </c>
      <c r="K28" s="233">
        <v>6757163.5789999999</v>
      </c>
      <c r="L28" s="233">
        <v>1658686</v>
      </c>
      <c r="M28" s="233">
        <v>16702670.055</v>
      </c>
      <c r="N28" s="233">
        <v>0</v>
      </c>
      <c r="O28" s="233">
        <v>0</v>
      </c>
      <c r="P28" s="233">
        <v>2749</v>
      </c>
      <c r="Q28" s="233">
        <v>28994.708999999999</v>
      </c>
      <c r="R28" s="233">
        <v>146160</v>
      </c>
      <c r="S28" s="233">
        <v>6735684.4189999998</v>
      </c>
      <c r="T28" s="233">
        <v>0</v>
      </c>
      <c r="U28" s="233">
        <v>0</v>
      </c>
      <c r="V28" s="233">
        <v>10897</v>
      </c>
      <c r="W28" s="233">
        <v>749892.93400000001</v>
      </c>
      <c r="X28" s="233">
        <v>662</v>
      </c>
      <c r="Y28" s="233">
        <v>7629.2489999999998</v>
      </c>
      <c r="Z28" s="233">
        <v>97311</v>
      </c>
      <c r="AA28" s="233">
        <v>626450.60400000005</v>
      </c>
      <c r="AB28" s="233">
        <v>301</v>
      </c>
      <c r="AC28" s="233">
        <v>26290.123</v>
      </c>
      <c r="AD28" s="233">
        <v>0</v>
      </c>
      <c r="AE28" s="233">
        <v>0</v>
      </c>
      <c r="AF28" s="233">
        <v>341</v>
      </c>
      <c r="AG28" s="233">
        <v>30613.342000000001</v>
      </c>
      <c r="AH28" s="233">
        <v>13</v>
      </c>
      <c r="AI28" s="233">
        <v>408.91</v>
      </c>
      <c r="AJ28" s="233">
        <v>150</v>
      </c>
      <c r="AK28" s="233">
        <v>2402.0079999999998</v>
      </c>
      <c r="AL28" s="233">
        <v>39</v>
      </c>
      <c r="AM28" s="233">
        <v>7989.7330000000002</v>
      </c>
      <c r="AN28" s="233">
        <v>0</v>
      </c>
      <c r="AO28" s="233">
        <v>0</v>
      </c>
      <c r="AP28" s="233">
        <v>331</v>
      </c>
      <c r="AQ28" s="233">
        <v>35465.364999999998</v>
      </c>
      <c r="AR28" s="233">
        <v>1120</v>
      </c>
      <c r="AS28" s="233">
        <v>29718.68</v>
      </c>
      <c r="AT28" s="233">
        <v>328</v>
      </c>
      <c r="AU28" s="233">
        <v>1363.999</v>
      </c>
      <c r="AV28" s="233">
        <v>14</v>
      </c>
      <c r="AW28" s="233">
        <v>5737.4160000000002</v>
      </c>
      <c r="AX28" s="233">
        <v>3</v>
      </c>
      <c r="AY28" s="233">
        <v>770.11</v>
      </c>
      <c r="AZ28" s="233">
        <v>157</v>
      </c>
      <c r="BA28" s="233">
        <v>84971.29</v>
      </c>
      <c r="BB28" s="233">
        <v>1308</v>
      </c>
      <c r="BC28" s="233">
        <v>24272.087</v>
      </c>
      <c r="BD28" s="233">
        <v>0</v>
      </c>
      <c r="BE28" s="233">
        <v>0</v>
      </c>
      <c r="BF28" s="233">
        <v>149</v>
      </c>
      <c r="BG28" s="233">
        <v>667.40499999999997</v>
      </c>
      <c r="BH28" s="233">
        <v>5279</v>
      </c>
      <c r="BI28" s="233">
        <v>97872.381999999998</v>
      </c>
      <c r="BJ28" s="233">
        <v>4175</v>
      </c>
      <c r="BK28" s="233">
        <v>47407.553</v>
      </c>
      <c r="BL28" s="233">
        <v>25698</v>
      </c>
      <c r="BM28" s="233">
        <v>431214.57199999999</v>
      </c>
      <c r="BN28" s="233">
        <v>54</v>
      </c>
      <c r="BO28" s="233">
        <v>281.262</v>
      </c>
      <c r="BP28" s="233">
        <v>22</v>
      </c>
      <c r="BQ28" s="233">
        <v>937.13400000000001</v>
      </c>
      <c r="BR28" s="233">
        <v>1446479</v>
      </c>
      <c r="BS28" s="233">
        <v>2845799.6189999999</v>
      </c>
      <c r="BT28" s="233"/>
      <c r="BU28" s="231">
        <v>100.13804102909074</v>
      </c>
      <c r="BV28" s="231">
        <v>102.68277232517416</v>
      </c>
    </row>
    <row r="29" spans="1:74" s="283" customFormat="1">
      <c r="A29" s="553" t="s">
        <v>597</v>
      </c>
      <c r="B29" s="233">
        <v>16609994</v>
      </c>
      <c r="C29" s="233">
        <v>173323025.42399999</v>
      </c>
      <c r="D29" s="233">
        <v>13506451</v>
      </c>
      <c r="E29" s="233">
        <v>154678185.29100001</v>
      </c>
      <c r="F29" s="233">
        <v>7622965</v>
      </c>
      <c r="G29" s="233">
        <v>91029888.172000006</v>
      </c>
      <c r="H29" s="233">
        <v>996</v>
      </c>
      <c r="I29" s="233">
        <v>7570.335</v>
      </c>
      <c r="J29" s="233">
        <v>1471870</v>
      </c>
      <c r="K29" s="233">
        <v>15711295.756999999</v>
      </c>
      <c r="L29" s="233">
        <v>4410620</v>
      </c>
      <c r="M29" s="233">
        <v>47929431.027000003</v>
      </c>
      <c r="N29" s="233">
        <v>0</v>
      </c>
      <c r="O29" s="233">
        <v>0</v>
      </c>
      <c r="P29" s="233">
        <v>3798</v>
      </c>
      <c r="Q29" s="233">
        <v>31061.934000000001</v>
      </c>
      <c r="R29" s="233">
        <v>209653</v>
      </c>
      <c r="S29" s="233">
        <v>8673958.1630000006</v>
      </c>
      <c r="T29" s="233">
        <v>0</v>
      </c>
      <c r="U29" s="233">
        <v>0</v>
      </c>
      <c r="V29" s="233">
        <v>7517</v>
      </c>
      <c r="W29" s="233">
        <v>1133352.9180000001</v>
      </c>
      <c r="X29" s="233">
        <v>1340</v>
      </c>
      <c r="Y29" s="233">
        <v>18993.741000000002</v>
      </c>
      <c r="Z29" s="233">
        <v>301779</v>
      </c>
      <c r="AA29" s="233">
        <v>1457783.987</v>
      </c>
      <c r="AB29" s="233">
        <v>1142</v>
      </c>
      <c r="AC29" s="233">
        <v>102846.10400000001</v>
      </c>
      <c r="AD29" s="233">
        <v>0</v>
      </c>
      <c r="AE29" s="233">
        <v>0</v>
      </c>
      <c r="AF29" s="233">
        <v>1500</v>
      </c>
      <c r="AG29" s="233">
        <v>149527.26199999999</v>
      </c>
      <c r="AH29" s="233">
        <v>0</v>
      </c>
      <c r="AI29" s="233">
        <v>0</v>
      </c>
      <c r="AJ29" s="233">
        <v>82</v>
      </c>
      <c r="AK29" s="233">
        <v>1883.98</v>
      </c>
      <c r="AL29" s="233">
        <v>369</v>
      </c>
      <c r="AM29" s="233">
        <v>118788.781</v>
      </c>
      <c r="AN29" s="233">
        <v>0</v>
      </c>
      <c r="AO29" s="233">
        <v>0</v>
      </c>
      <c r="AP29" s="233">
        <v>1054</v>
      </c>
      <c r="AQ29" s="233">
        <v>116221.66800000001</v>
      </c>
      <c r="AR29" s="233">
        <v>5706</v>
      </c>
      <c r="AS29" s="233">
        <v>175525.01300000001</v>
      </c>
      <c r="AT29" s="233">
        <v>930</v>
      </c>
      <c r="AU29" s="233">
        <v>2445.91</v>
      </c>
      <c r="AV29" s="233">
        <v>67</v>
      </c>
      <c r="AW29" s="233">
        <v>12678.421</v>
      </c>
      <c r="AX29" s="233">
        <v>0</v>
      </c>
      <c r="AY29" s="233">
        <v>0</v>
      </c>
      <c r="AZ29" s="233">
        <v>529</v>
      </c>
      <c r="BA29" s="233">
        <v>412200.84</v>
      </c>
      <c r="BB29" s="233">
        <v>2498</v>
      </c>
      <c r="BC29" s="233">
        <v>50308.347999999998</v>
      </c>
      <c r="BD29" s="233">
        <v>0</v>
      </c>
      <c r="BE29" s="233">
        <v>0</v>
      </c>
      <c r="BF29" s="233">
        <v>845</v>
      </c>
      <c r="BG29" s="233">
        <v>6777.3739999999998</v>
      </c>
      <c r="BH29" s="233">
        <v>27955</v>
      </c>
      <c r="BI29" s="233">
        <v>472288.96</v>
      </c>
      <c r="BJ29" s="233">
        <v>7843</v>
      </c>
      <c r="BK29" s="233">
        <v>146532.56</v>
      </c>
      <c r="BL29" s="233">
        <v>80989</v>
      </c>
      <c r="BM29" s="233">
        <v>1242798.9269999999</v>
      </c>
      <c r="BN29" s="233">
        <v>111</v>
      </c>
      <c r="BO29" s="233">
        <v>510.45699999999999</v>
      </c>
      <c r="BP29" s="233">
        <v>43</v>
      </c>
      <c r="BQ29" s="233">
        <v>602.98900000000003</v>
      </c>
      <c r="BR29" s="233">
        <v>2447793</v>
      </c>
      <c r="BS29" s="233">
        <v>4317751.7960000001</v>
      </c>
      <c r="BT29" s="233"/>
      <c r="BU29" s="231">
        <v>105.59306515863696</v>
      </c>
      <c r="BV29" s="231">
        <v>103.91862188801542</v>
      </c>
    </row>
    <row r="30" spans="1:74" s="283" customFormat="1">
      <c r="A30" s="553" t="s">
        <v>598</v>
      </c>
      <c r="B30" s="233">
        <v>15379735</v>
      </c>
      <c r="C30" s="233">
        <v>168444552.72</v>
      </c>
      <c r="D30" s="233">
        <v>14804991</v>
      </c>
      <c r="E30" s="233">
        <v>154406216.06099999</v>
      </c>
      <c r="F30" s="233">
        <v>9371388</v>
      </c>
      <c r="G30" s="233">
        <v>101910224.814</v>
      </c>
      <c r="H30" s="233">
        <v>679</v>
      </c>
      <c r="I30" s="233">
        <v>8785.7639999999992</v>
      </c>
      <c r="J30" s="233">
        <v>1613745</v>
      </c>
      <c r="K30" s="233">
        <v>14985477.798</v>
      </c>
      <c r="L30" s="233">
        <v>3819179</v>
      </c>
      <c r="M30" s="233">
        <v>37501727.685000002</v>
      </c>
      <c r="N30" s="233">
        <v>0</v>
      </c>
      <c r="O30" s="233">
        <v>-7.992</v>
      </c>
      <c r="P30" s="233">
        <v>6777</v>
      </c>
      <c r="Q30" s="233">
        <v>84710.993000000002</v>
      </c>
      <c r="R30" s="233">
        <v>273247</v>
      </c>
      <c r="S30" s="233">
        <v>10452875.747</v>
      </c>
      <c r="T30" s="233">
        <v>0</v>
      </c>
      <c r="U30" s="233">
        <v>0</v>
      </c>
      <c r="V30" s="233">
        <v>9498</v>
      </c>
      <c r="W30" s="233">
        <v>881937.17</v>
      </c>
      <c r="X30" s="233">
        <v>555</v>
      </c>
      <c r="Y30" s="233">
        <v>7166.7650000000003</v>
      </c>
      <c r="Z30" s="233">
        <v>189368</v>
      </c>
      <c r="AA30" s="233">
        <v>939573.10800000001</v>
      </c>
      <c r="AB30" s="233">
        <v>385</v>
      </c>
      <c r="AC30" s="233">
        <v>34492.283000000003</v>
      </c>
      <c r="AD30" s="233">
        <v>0</v>
      </c>
      <c r="AE30" s="233">
        <v>0</v>
      </c>
      <c r="AF30" s="233">
        <v>1195</v>
      </c>
      <c r="AG30" s="233">
        <v>38370.334000000003</v>
      </c>
      <c r="AH30" s="233">
        <v>27</v>
      </c>
      <c r="AI30" s="233">
        <v>634.61</v>
      </c>
      <c r="AJ30" s="233">
        <v>293</v>
      </c>
      <c r="AK30" s="233">
        <v>8451.3189999999995</v>
      </c>
      <c r="AL30" s="233">
        <v>53</v>
      </c>
      <c r="AM30" s="233">
        <v>15307.254999999999</v>
      </c>
      <c r="AN30" s="233">
        <v>0</v>
      </c>
      <c r="AO30" s="233">
        <v>0</v>
      </c>
      <c r="AP30" s="233">
        <v>852</v>
      </c>
      <c r="AQ30" s="233">
        <v>90671.65</v>
      </c>
      <c r="AR30" s="233">
        <v>1847</v>
      </c>
      <c r="AS30" s="233">
        <v>64998.74</v>
      </c>
      <c r="AT30" s="233">
        <v>1095</v>
      </c>
      <c r="AU30" s="233">
        <v>2587.4169999999999</v>
      </c>
      <c r="AV30" s="233">
        <v>55</v>
      </c>
      <c r="AW30" s="233">
        <v>11998.656000000001</v>
      </c>
      <c r="AX30" s="233">
        <v>0</v>
      </c>
      <c r="AY30" s="233">
        <v>0</v>
      </c>
      <c r="AZ30" s="233">
        <v>209</v>
      </c>
      <c r="BA30" s="233">
        <v>20616.52</v>
      </c>
      <c r="BB30" s="233">
        <v>4410</v>
      </c>
      <c r="BC30" s="233">
        <v>72507.608999999997</v>
      </c>
      <c r="BD30" s="233">
        <v>0</v>
      </c>
      <c r="BE30" s="233">
        <v>0</v>
      </c>
      <c r="BF30" s="233">
        <v>2952</v>
      </c>
      <c r="BG30" s="233">
        <v>15486.744000000001</v>
      </c>
      <c r="BH30" s="233">
        <v>13126</v>
      </c>
      <c r="BI30" s="233">
        <v>243109.92800000001</v>
      </c>
      <c r="BJ30" s="233">
        <v>5933</v>
      </c>
      <c r="BK30" s="233">
        <v>62232.2</v>
      </c>
      <c r="BL30" s="233">
        <v>62472</v>
      </c>
      <c r="BM30" s="233">
        <v>987622.99899999995</v>
      </c>
      <c r="BN30" s="233">
        <v>285</v>
      </c>
      <c r="BO30" s="233">
        <v>1342.7460000000001</v>
      </c>
      <c r="BP30" s="233">
        <v>71</v>
      </c>
      <c r="BQ30" s="233">
        <v>1566.5809999999999</v>
      </c>
      <c r="BR30" s="233">
        <v>39</v>
      </c>
      <c r="BS30" s="233">
        <v>83.277000000000001</v>
      </c>
      <c r="BT30" s="233"/>
      <c r="BU30" s="231">
        <v>100.61644005443327</v>
      </c>
      <c r="BV30" s="231">
        <v>102.41130419786981</v>
      </c>
    </row>
    <row r="31" spans="1:74" s="283" customFormat="1">
      <c r="A31" s="534" t="s">
        <v>599</v>
      </c>
      <c r="B31" s="242">
        <v>28321144</v>
      </c>
      <c r="C31" s="242">
        <v>324222162.616</v>
      </c>
      <c r="D31" s="242">
        <v>26769197</v>
      </c>
      <c r="E31" s="242">
        <v>287967221.85900003</v>
      </c>
      <c r="F31" s="242">
        <v>13238410</v>
      </c>
      <c r="G31" s="242">
        <v>149771747.55399999</v>
      </c>
      <c r="H31" s="242">
        <v>28571</v>
      </c>
      <c r="I31" s="242">
        <v>330018.47499999998</v>
      </c>
      <c r="J31" s="242">
        <v>2446207</v>
      </c>
      <c r="K31" s="242">
        <v>23414265.903999999</v>
      </c>
      <c r="L31" s="242">
        <v>11056009</v>
      </c>
      <c r="M31" s="242">
        <v>114451189.926</v>
      </c>
      <c r="N31" s="242">
        <v>0</v>
      </c>
      <c r="O31" s="242">
        <v>0</v>
      </c>
      <c r="P31" s="242">
        <v>31063</v>
      </c>
      <c r="Q31" s="242">
        <v>383415.41399999999</v>
      </c>
      <c r="R31" s="242">
        <v>655486</v>
      </c>
      <c r="S31" s="242">
        <v>25691894.594000001</v>
      </c>
      <c r="T31" s="242">
        <v>0</v>
      </c>
      <c r="U31" s="242">
        <v>0</v>
      </c>
      <c r="V31" s="242">
        <v>18436</v>
      </c>
      <c r="W31" s="242">
        <v>2632673.1830000002</v>
      </c>
      <c r="X31" s="242">
        <v>1643</v>
      </c>
      <c r="Y31" s="242">
        <v>25914.268</v>
      </c>
      <c r="Z31" s="242">
        <v>470107</v>
      </c>
      <c r="AA31" s="242">
        <v>2776069.3149999999</v>
      </c>
      <c r="AB31" s="242">
        <v>940</v>
      </c>
      <c r="AC31" s="242">
        <v>108329.182</v>
      </c>
      <c r="AD31" s="242">
        <v>0</v>
      </c>
      <c r="AE31" s="242">
        <v>0</v>
      </c>
      <c r="AF31" s="242">
        <v>798</v>
      </c>
      <c r="AG31" s="242">
        <v>119828.85400000001</v>
      </c>
      <c r="AH31" s="242">
        <v>9</v>
      </c>
      <c r="AI31" s="242">
        <v>593.87</v>
      </c>
      <c r="AJ31" s="242">
        <v>456</v>
      </c>
      <c r="AK31" s="242">
        <v>13822.402</v>
      </c>
      <c r="AL31" s="242">
        <v>254</v>
      </c>
      <c r="AM31" s="242">
        <v>63072.235999999997</v>
      </c>
      <c r="AN31" s="242">
        <v>0</v>
      </c>
      <c r="AO31" s="242">
        <v>0</v>
      </c>
      <c r="AP31" s="242">
        <v>1394</v>
      </c>
      <c r="AQ31" s="242">
        <v>167203.75700000001</v>
      </c>
      <c r="AR31" s="242">
        <v>1175</v>
      </c>
      <c r="AS31" s="242">
        <v>42061.442999999999</v>
      </c>
      <c r="AT31" s="242">
        <v>1619</v>
      </c>
      <c r="AU31" s="242">
        <v>3980.2820000000002</v>
      </c>
      <c r="AV31" s="242">
        <v>75</v>
      </c>
      <c r="AW31" s="242">
        <v>15047.846</v>
      </c>
      <c r="AX31" s="242">
        <v>2</v>
      </c>
      <c r="AY31" s="242">
        <v>139.47900000000001</v>
      </c>
      <c r="AZ31" s="242">
        <v>533</v>
      </c>
      <c r="BA31" s="242">
        <v>230234.07</v>
      </c>
      <c r="BB31" s="242">
        <v>5025</v>
      </c>
      <c r="BC31" s="242">
        <v>96688.85</v>
      </c>
      <c r="BD31" s="242">
        <v>0</v>
      </c>
      <c r="BE31" s="242">
        <v>0</v>
      </c>
      <c r="BF31" s="242">
        <v>2315</v>
      </c>
      <c r="BG31" s="242">
        <v>37408.603999999999</v>
      </c>
      <c r="BH31" s="242">
        <v>37278</v>
      </c>
      <c r="BI31" s="242">
        <v>725127.40599999996</v>
      </c>
      <c r="BJ31" s="242">
        <v>15570</v>
      </c>
      <c r="BK31" s="242">
        <v>371041.23100000003</v>
      </c>
      <c r="BL31" s="242">
        <v>137933</v>
      </c>
      <c r="BM31" s="242">
        <v>2058739.7350000001</v>
      </c>
      <c r="BN31" s="242">
        <v>352</v>
      </c>
      <c r="BO31" s="242">
        <v>1526.521</v>
      </c>
      <c r="BP31" s="242">
        <v>114</v>
      </c>
      <c r="BQ31" s="242">
        <v>3602.0920000000001</v>
      </c>
      <c r="BR31" s="242">
        <v>169370</v>
      </c>
      <c r="BS31" s="242">
        <v>686526.12300000002</v>
      </c>
      <c r="BT31" s="233"/>
      <c r="BU31" s="240">
        <v>100.96731479217651</v>
      </c>
      <c r="BV31" s="240">
        <v>103.47372243827961</v>
      </c>
    </row>
    <row r="32" spans="1:74" s="283" customFormat="1">
      <c r="A32" s="553" t="s">
        <v>600</v>
      </c>
      <c r="B32" s="249">
        <v>62070285</v>
      </c>
      <c r="C32" s="249">
        <v>721060397.02100003</v>
      </c>
      <c r="D32" s="249">
        <v>58620002</v>
      </c>
      <c r="E32" s="249">
        <v>631548076.63</v>
      </c>
      <c r="F32" s="249">
        <v>28177776</v>
      </c>
      <c r="G32" s="249">
        <v>323644967.29900002</v>
      </c>
      <c r="H32" s="249">
        <v>19055</v>
      </c>
      <c r="I32" s="249">
        <v>223159.99900000001</v>
      </c>
      <c r="J32" s="249">
        <v>5245713</v>
      </c>
      <c r="K32" s="249">
        <v>51595597.792000003</v>
      </c>
      <c r="L32" s="249">
        <v>25177458</v>
      </c>
      <c r="M32" s="249">
        <v>256084351.53999999</v>
      </c>
      <c r="N32" s="249">
        <v>-8</v>
      </c>
      <c r="O32" s="249">
        <v>-92.025000000000006</v>
      </c>
      <c r="P32" s="249">
        <v>31914</v>
      </c>
      <c r="Q32" s="249">
        <v>365735.06</v>
      </c>
      <c r="R32" s="249">
        <v>1632192</v>
      </c>
      <c r="S32" s="249">
        <v>63641582.601000004</v>
      </c>
      <c r="T32" s="249">
        <v>0</v>
      </c>
      <c r="U32" s="249">
        <v>0</v>
      </c>
      <c r="V32" s="249">
        <v>63228</v>
      </c>
      <c r="W32" s="249">
        <v>7302010.2230000002</v>
      </c>
      <c r="X32" s="249">
        <v>6438</v>
      </c>
      <c r="Y32" s="249">
        <v>73033.976999999999</v>
      </c>
      <c r="Z32" s="249">
        <v>1302469</v>
      </c>
      <c r="AA32" s="249">
        <v>8275175.4720000001</v>
      </c>
      <c r="AB32" s="249">
        <v>1243</v>
      </c>
      <c r="AC32" s="249">
        <v>105429.019</v>
      </c>
      <c r="AD32" s="249">
        <v>0</v>
      </c>
      <c r="AE32" s="249">
        <v>0</v>
      </c>
      <c r="AF32" s="249">
        <v>1261</v>
      </c>
      <c r="AG32" s="249">
        <v>80601.042000000001</v>
      </c>
      <c r="AH32" s="249">
        <v>36</v>
      </c>
      <c r="AI32" s="249">
        <v>8393.61</v>
      </c>
      <c r="AJ32" s="249">
        <v>2538</v>
      </c>
      <c r="AK32" s="249">
        <v>98146.123000000007</v>
      </c>
      <c r="AL32" s="249">
        <v>532</v>
      </c>
      <c r="AM32" s="249">
        <v>185573.48800000001</v>
      </c>
      <c r="AN32" s="249">
        <v>0</v>
      </c>
      <c r="AO32" s="249">
        <v>0</v>
      </c>
      <c r="AP32" s="249">
        <v>3903</v>
      </c>
      <c r="AQ32" s="249">
        <v>496229.68099999998</v>
      </c>
      <c r="AR32" s="249">
        <v>10406</v>
      </c>
      <c r="AS32" s="249">
        <v>297463.94</v>
      </c>
      <c r="AT32" s="249">
        <v>5032</v>
      </c>
      <c r="AU32" s="249">
        <v>24506.914000000001</v>
      </c>
      <c r="AV32" s="249">
        <v>380</v>
      </c>
      <c r="AW32" s="249">
        <v>120316.679</v>
      </c>
      <c r="AX32" s="249">
        <v>0</v>
      </c>
      <c r="AY32" s="249">
        <v>0</v>
      </c>
      <c r="AZ32" s="249">
        <v>978</v>
      </c>
      <c r="BA32" s="249">
        <v>926935.38</v>
      </c>
      <c r="BB32" s="249">
        <v>9739</v>
      </c>
      <c r="BC32" s="249">
        <v>176993.18400000001</v>
      </c>
      <c r="BD32" s="249">
        <v>0</v>
      </c>
      <c r="BE32" s="249">
        <v>0</v>
      </c>
      <c r="BF32" s="249">
        <v>14980</v>
      </c>
      <c r="BG32" s="249">
        <v>96126.451000000001</v>
      </c>
      <c r="BH32" s="249">
        <v>59398</v>
      </c>
      <c r="BI32" s="249">
        <v>1529232.3740000001</v>
      </c>
      <c r="BJ32" s="249">
        <v>35759</v>
      </c>
      <c r="BK32" s="249">
        <v>854125.38500000001</v>
      </c>
      <c r="BL32" s="249">
        <v>266146</v>
      </c>
      <c r="BM32" s="249">
        <v>4832057.0750000002</v>
      </c>
      <c r="BN32" s="249">
        <v>723</v>
      </c>
      <c r="BO32" s="249">
        <v>3411.9670000000001</v>
      </c>
      <c r="BP32" s="249">
        <v>317</v>
      </c>
      <c r="BQ32" s="249">
        <v>8783.4740000000002</v>
      </c>
      <c r="BR32" s="249">
        <v>679</v>
      </c>
      <c r="BS32" s="249">
        <v>10549.297</v>
      </c>
      <c r="BT32" s="233"/>
      <c r="BU32" s="231">
        <v>100.97314762666774</v>
      </c>
      <c r="BV32" s="231">
        <v>103.66009156047559</v>
      </c>
    </row>
    <row r="33" spans="1:74" s="283" customFormat="1">
      <c r="A33" s="553" t="s">
        <v>601</v>
      </c>
      <c r="B33" s="233">
        <v>14593299</v>
      </c>
      <c r="C33" s="233">
        <v>153025354.38</v>
      </c>
      <c r="D33" s="233">
        <v>12907683</v>
      </c>
      <c r="E33" s="233">
        <v>131778144.08499999</v>
      </c>
      <c r="F33" s="233">
        <v>6846096</v>
      </c>
      <c r="G33" s="233">
        <v>73504956.708000004</v>
      </c>
      <c r="H33" s="233">
        <v>26974</v>
      </c>
      <c r="I33" s="233">
        <v>317894.24099999998</v>
      </c>
      <c r="J33" s="233">
        <v>1390330</v>
      </c>
      <c r="K33" s="233">
        <v>12847837.064999999</v>
      </c>
      <c r="L33" s="233">
        <v>4644283</v>
      </c>
      <c r="M33" s="233">
        <v>45107456.071000002</v>
      </c>
      <c r="N33" s="233">
        <v>0</v>
      </c>
      <c r="O33" s="233">
        <v>0</v>
      </c>
      <c r="P33" s="233">
        <v>8919</v>
      </c>
      <c r="Q33" s="233">
        <v>97027.76</v>
      </c>
      <c r="R33" s="233">
        <v>328572</v>
      </c>
      <c r="S33" s="233">
        <v>13881494.082</v>
      </c>
      <c r="T33" s="233">
        <v>0</v>
      </c>
      <c r="U33" s="233">
        <v>0</v>
      </c>
      <c r="V33" s="233">
        <v>8522</v>
      </c>
      <c r="W33" s="233">
        <v>1269706.5360000001</v>
      </c>
      <c r="X33" s="233">
        <v>1474</v>
      </c>
      <c r="Y33" s="233">
        <v>35470.328000000001</v>
      </c>
      <c r="Z33" s="233">
        <v>282137</v>
      </c>
      <c r="AA33" s="233">
        <v>1873041.122</v>
      </c>
      <c r="AB33" s="233">
        <v>517</v>
      </c>
      <c r="AC33" s="233">
        <v>59992.27</v>
      </c>
      <c r="AD33" s="233">
        <v>0</v>
      </c>
      <c r="AE33" s="233">
        <v>0</v>
      </c>
      <c r="AF33" s="233">
        <v>363</v>
      </c>
      <c r="AG33" s="233">
        <v>41471.478999999999</v>
      </c>
      <c r="AH33" s="233">
        <v>10</v>
      </c>
      <c r="AI33" s="233">
        <v>1125.548</v>
      </c>
      <c r="AJ33" s="233">
        <v>333</v>
      </c>
      <c r="AK33" s="233">
        <v>9027.3320000000003</v>
      </c>
      <c r="AL33" s="233">
        <v>255</v>
      </c>
      <c r="AM33" s="233">
        <v>109674.97500000001</v>
      </c>
      <c r="AN33" s="233">
        <v>0</v>
      </c>
      <c r="AO33" s="233">
        <v>0</v>
      </c>
      <c r="AP33" s="233">
        <v>942</v>
      </c>
      <c r="AQ33" s="233">
        <v>121889.522</v>
      </c>
      <c r="AR33" s="233">
        <v>407</v>
      </c>
      <c r="AS33" s="233">
        <v>12772.036</v>
      </c>
      <c r="AT33" s="233">
        <v>744</v>
      </c>
      <c r="AU33" s="233">
        <v>1724.655</v>
      </c>
      <c r="AV33" s="233">
        <v>44</v>
      </c>
      <c r="AW33" s="233">
        <v>8598.4140000000007</v>
      </c>
      <c r="AX33" s="233">
        <v>2</v>
      </c>
      <c r="AY33" s="233">
        <v>697.74</v>
      </c>
      <c r="AZ33" s="233">
        <v>393</v>
      </c>
      <c r="BA33" s="233">
        <v>381156.53</v>
      </c>
      <c r="BB33" s="233">
        <v>2775</v>
      </c>
      <c r="BC33" s="233">
        <v>47938.659</v>
      </c>
      <c r="BD33" s="233">
        <v>0</v>
      </c>
      <c r="BE33" s="233">
        <v>0</v>
      </c>
      <c r="BF33" s="233">
        <v>2059</v>
      </c>
      <c r="BG33" s="233">
        <v>14334.748</v>
      </c>
      <c r="BH33" s="233">
        <v>18029</v>
      </c>
      <c r="BI33" s="233">
        <v>332102.29700000002</v>
      </c>
      <c r="BJ33" s="233">
        <v>10950</v>
      </c>
      <c r="BK33" s="233">
        <v>240396.226</v>
      </c>
      <c r="BL33" s="233">
        <v>75678</v>
      </c>
      <c r="BM33" s="233">
        <v>1184412.983</v>
      </c>
      <c r="BN33" s="233">
        <v>179</v>
      </c>
      <c r="BO33" s="233">
        <v>999.59900000000005</v>
      </c>
      <c r="BP33" s="233">
        <v>7</v>
      </c>
      <c r="BQ33" s="233">
        <v>2298.8470000000002</v>
      </c>
      <c r="BR33" s="233">
        <v>942305</v>
      </c>
      <c r="BS33" s="233">
        <v>1519856.6070000001</v>
      </c>
      <c r="BT33" s="233"/>
      <c r="BU33" s="231">
        <v>103.46478331013169</v>
      </c>
      <c r="BV33" s="231">
        <v>103.40003447727224</v>
      </c>
    </row>
    <row r="34" spans="1:74" s="283" customFormat="1">
      <c r="A34" s="553" t="s">
        <v>602</v>
      </c>
      <c r="B34" s="233">
        <v>10742418</v>
      </c>
      <c r="C34" s="233">
        <v>121316444.61499999</v>
      </c>
      <c r="D34" s="233">
        <v>10201404</v>
      </c>
      <c r="E34" s="233">
        <v>108304005.26000001</v>
      </c>
      <c r="F34" s="233">
        <v>5152255</v>
      </c>
      <c r="G34" s="233">
        <v>58227791.688000001</v>
      </c>
      <c r="H34" s="233">
        <v>895</v>
      </c>
      <c r="I34" s="233">
        <v>7350.87</v>
      </c>
      <c r="J34" s="233">
        <v>1092706</v>
      </c>
      <c r="K34" s="233">
        <v>10242909.390000001</v>
      </c>
      <c r="L34" s="233">
        <v>3955548</v>
      </c>
      <c r="M34" s="233">
        <v>39825953.311999999</v>
      </c>
      <c r="N34" s="233">
        <v>0</v>
      </c>
      <c r="O34" s="233">
        <v>0</v>
      </c>
      <c r="P34" s="233">
        <v>4923</v>
      </c>
      <c r="Q34" s="233">
        <v>43927.938999999998</v>
      </c>
      <c r="R34" s="233">
        <v>232296</v>
      </c>
      <c r="S34" s="233">
        <v>8667410.2530000005</v>
      </c>
      <c r="T34" s="233">
        <v>0</v>
      </c>
      <c r="U34" s="233">
        <v>0</v>
      </c>
      <c r="V34" s="233">
        <v>12038</v>
      </c>
      <c r="W34" s="233">
        <v>1042998.482</v>
      </c>
      <c r="X34" s="233">
        <v>846</v>
      </c>
      <c r="Y34" s="233">
        <v>14738.634</v>
      </c>
      <c r="Z34" s="233">
        <v>205865</v>
      </c>
      <c r="AA34" s="233">
        <v>1236673.801</v>
      </c>
      <c r="AB34" s="233">
        <v>358</v>
      </c>
      <c r="AC34" s="233">
        <v>31282.880000000001</v>
      </c>
      <c r="AD34" s="233">
        <v>0</v>
      </c>
      <c r="AE34" s="233">
        <v>0</v>
      </c>
      <c r="AF34" s="233">
        <v>241</v>
      </c>
      <c r="AG34" s="233">
        <v>52257.446000000004</v>
      </c>
      <c r="AH34" s="233">
        <v>3</v>
      </c>
      <c r="AI34" s="233">
        <v>40.14</v>
      </c>
      <c r="AJ34" s="233">
        <v>178</v>
      </c>
      <c r="AK34" s="233">
        <v>2910.5059999999999</v>
      </c>
      <c r="AL34" s="233">
        <v>165</v>
      </c>
      <c r="AM34" s="233">
        <v>49738.735999999997</v>
      </c>
      <c r="AN34" s="233">
        <v>0</v>
      </c>
      <c r="AO34" s="233">
        <v>0</v>
      </c>
      <c r="AP34" s="233">
        <v>768</v>
      </c>
      <c r="AQ34" s="233">
        <v>80089.642999999996</v>
      </c>
      <c r="AR34" s="233">
        <v>706</v>
      </c>
      <c r="AS34" s="233">
        <v>17039.866000000002</v>
      </c>
      <c r="AT34" s="233">
        <v>791</v>
      </c>
      <c r="AU34" s="233">
        <v>1982.857</v>
      </c>
      <c r="AV34" s="233">
        <v>36</v>
      </c>
      <c r="AW34" s="233">
        <v>13124.742</v>
      </c>
      <c r="AX34" s="233">
        <v>17</v>
      </c>
      <c r="AY34" s="233">
        <v>698.80200000000002</v>
      </c>
      <c r="AZ34" s="233">
        <v>430</v>
      </c>
      <c r="BA34" s="233">
        <v>452529.51</v>
      </c>
      <c r="BB34" s="233">
        <v>1937</v>
      </c>
      <c r="BC34" s="233">
        <v>37386.47</v>
      </c>
      <c r="BD34" s="233">
        <v>0</v>
      </c>
      <c r="BE34" s="233">
        <v>0</v>
      </c>
      <c r="BF34" s="233">
        <v>2642</v>
      </c>
      <c r="BG34" s="233">
        <v>19067.401999999998</v>
      </c>
      <c r="BH34" s="233">
        <v>18935</v>
      </c>
      <c r="BI34" s="233">
        <v>391898.22600000002</v>
      </c>
      <c r="BJ34" s="233">
        <v>4013</v>
      </c>
      <c r="BK34" s="233">
        <v>78984.516000000003</v>
      </c>
      <c r="BL34" s="233">
        <v>53503</v>
      </c>
      <c r="BM34" s="233">
        <v>773560.63500000001</v>
      </c>
      <c r="BN34" s="233">
        <v>228</v>
      </c>
      <c r="BO34" s="233">
        <v>1076.7329999999999</v>
      </c>
      <c r="BP34" s="233">
        <v>95</v>
      </c>
      <c r="BQ34" s="233">
        <v>3021.136</v>
      </c>
      <c r="BR34" s="233">
        <v>0</v>
      </c>
      <c r="BS34" s="233">
        <v>0</v>
      </c>
      <c r="BT34" s="233"/>
      <c r="BU34" s="231">
        <v>101.27905319177822</v>
      </c>
      <c r="BV34" s="231">
        <v>103.04110726434401</v>
      </c>
    </row>
    <row r="35" spans="1:74" s="283" customFormat="1">
      <c r="A35" s="553" t="s">
        <v>603</v>
      </c>
      <c r="B35" s="233">
        <v>18059285</v>
      </c>
      <c r="C35" s="233">
        <v>260894735.014</v>
      </c>
      <c r="D35" s="233">
        <v>16118201</v>
      </c>
      <c r="E35" s="233">
        <v>202222643.76699999</v>
      </c>
      <c r="F35" s="233">
        <v>9405794</v>
      </c>
      <c r="G35" s="233">
        <v>124200910.523</v>
      </c>
      <c r="H35" s="233">
        <v>4119</v>
      </c>
      <c r="I35" s="233">
        <v>59671.83</v>
      </c>
      <c r="J35" s="233">
        <v>2241324</v>
      </c>
      <c r="K35" s="233">
        <v>25019268.175999999</v>
      </c>
      <c r="L35" s="233">
        <v>4466964</v>
      </c>
      <c r="M35" s="233">
        <v>52942793.237999998</v>
      </c>
      <c r="N35" s="233">
        <v>0</v>
      </c>
      <c r="O35" s="233">
        <v>0</v>
      </c>
      <c r="P35" s="233">
        <v>21772</v>
      </c>
      <c r="Q35" s="233">
        <v>266747.85600000003</v>
      </c>
      <c r="R35" s="233">
        <v>1164457</v>
      </c>
      <c r="S35" s="233">
        <v>44490351.776000001</v>
      </c>
      <c r="T35" s="233">
        <v>0</v>
      </c>
      <c r="U35" s="233">
        <v>0</v>
      </c>
      <c r="V35" s="233">
        <v>43265</v>
      </c>
      <c r="W35" s="233">
        <v>4556409.7259999998</v>
      </c>
      <c r="X35" s="233">
        <v>2485</v>
      </c>
      <c r="Y35" s="233">
        <v>15618.696</v>
      </c>
      <c r="Z35" s="233">
        <v>489131</v>
      </c>
      <c r="AA35" s="233">
        <v>5338276.1229999997</v>
      </c>
      <c r="AB35" s="233">
        <v>412</v>
      </c>
      <c r="AC35" s="233">
        <v>45449.381000000001</v>
      </c>
      <c r="AD35" s="233">
        <v>0</v>
      </c>
      <c r="AE35" s="233">
        <v>0</v>
      </c>
      <c r="AF35" s="233">
        <v>642</v>
      </c>
      <c r="AG35" s="233">
        <v>51970.201999999997</v>
      </c>
      <c r="AH35" s="233">
        <v>0</v>
      </c>
      <c r="AI35" s="233">
        <v>0</v>
      </c>
      <c r="AJ35" s="233">
        <v>1042</v>
      </c>
      <c r="AK35" s="233">
        <v>42231.097000000002</v>
      </c>
      <c r="AL35" s="233">
        <v>161</v>
      </c>
      <c r="AM35" s="233">
        <v>61582.42</v>
      </c>
      <c r="AN35" s="233">
        <v>0</v>
      </c>
      <c r="AO35" s="233">
        <v>0</v>
      </c>
      <c r="AP35" s="233">
        <v>1347</v>
      </c>
      <c r="AQ35" s="233">
        <v>158503.46799999999</v>
      </c>
      <c r="AR35" s="233">
        <v>5487</v>
      </c>
      <c r="AS35" s="233">
        <v>214505.467</v>
      </c>
      <c r="AT35" s="233">
        <v>1809</v>
      </c>
      <c r="AU35" s="233">
        <v>2285.8359999999998</v>
      </c>
      <c r="AV35" s="233">
        <v>75</v>
      </c>
      <c r="AW35" s="233">
        <v>24625.054</v>
      </c>
      <c r="AX35" s="233">
        <v>4</v>
      </c>
      <c r="AY35" s="233">
        <v>186.6</v>
      </c>
      <c r="AZ35" s="233">
        <v>210</v>
      </c>
      <c r="BA35" s="233">
        <v>23325.5</v>
      </c>
      <c r="BB35" s="233">
        <v>3498</v>
      </c>
      <c r="BC35" s="233">
        <v>67152.289000000004</v>
      </c>
      <c r="BD35" s="233">
        <v>0</v>
      </c>
      <c r="BE35" s="233">
        <v>0</v>
      </c>
      <c r="BF35" s="233">
        <v>2848</v>
      </c>
      <c r="BG35" s="233">
        <v>39075.773999999998</v>
      </c>
      <c r="BH35" s="233">
        <v>27533</v>
      </c>
      <c r="BI35" s="233">
        <v>574193.04799999995</v>
      </c>
      <c r="BJ35" s="233">
        <v>10698</v>
      </c>
      <c r="BK35" s="233">
        <v>153777.16</v>
      </c>
      <c r="BL35" s="233">
        <v>126929</v>
      </c>
      <c r="BM35" s="233">
        <v>2472254.7310000001</v>
      </c>
      <c r="BN35" s="233">
        <v>429</v>
      </c>
      <c r="BO35" s="233">
        <v>1841.7860000000001</v>
      </c>
      <c r="BP35" s="233">
        <v>66</v>
      </c>
      <c r="BQ35" s="233">
        <v>1830.857</v>
      </c>
      <c r="BR35" s="233">
        <v>36784</v>
      </c>
      <c r="BS35" s="233">
        <v>69896.399999999994</v>
      </c>
      <c r="BT35" s="233"/>
      <c r="BU35" s="231">
        <v>101.64143343508573</v>
      </c>
      <c r="BV35" s="231">
        <v>102.93698829185296</v>
      </c>
    </row>
    <row r="36" spans="1:74" s="283" customFormat="1">
      <c r="A36" s="534" t="s">
        <v>604</v>
      </c>
      <c r="B36" s="242">
        <v>88375178</v>
      </c>
      <c r="C36" s="242">
        <v>1123725065.9030001</v>
      </c>
      <c r="D36" s="242">
        <v>63587383</v>
      </c>
      <c r="E36" s="242">
        <v>772529363.77699995</v>
      </c>
      <c r="F36" s="242">
        <v>34704679</v>
      </c>
      <c r="G36" s="242">
        <v>441123479.23100001</v>
      </c>
      <c r="H36" s="242">
        <v>23334</v>
      </c>
      <c r="I36" s="242">
        <v>337003.41600000003</v>
      </c>
      <c r="J36" s="242">
        <v>5987467</v>
      </c>
      <c r="K36" s="242">
        <v>66692410.733000003</v>
      </c>
      <c r="L36" s="242">
        <v>22871903</v>
      </c>
      <c r="M36" s="242">
        <v>264376470.39700001</v>
      </c>
      <c r="N36" s="242">
        <v>0</v>
      </c>
      <c r="O36" s="242">
        <v>0</v>
      </c>
      <c r="P36" s="242">
        <v>12379</v>
      </c>
      <c r="Q36" s="242">
        <v>155797.019</v>
      </c>
      <c r="R36" s="242">
        <v>7168685</v>
      </c>
      <c r="S36" s="242">
        <v>256454914.671</v>
      </c>
      <c r="T36" s="242">
        <v>0</v>
      </c>
      <c r="U36" s="242">
        <v>0</v>
      </c>
      <c r="V36" s="242">
        <v>105376</v>
      </c>
      <c r="W36" s="242">
        <v>18706413.103</v>
      </c>
      <c r="X36" s="242">
        <v>5742</v>
      </c>
      <c r="Y36" s="242">
        <v>170857.17800000001</v>
      </c>
      <c r="Z36" s="242">
        <v>2104823</v>
      </c>
      <c r="AA36" s="242">
        <v>25281669.535999998</v>
      </c>
      <c r="AB36" s="242">
        <v>737</v>
      </c>
      <c r="AC36" s="242">
        <v>92781.339000000007</v>
      </c>
      <c r="AD36" s="242">
        <v>0</v>
      </c>
      <c r="AE36" s="242">
        <v>0</v>
      </c>
      <c r="AF36" s="242">
        <v>3797</v>
      </c>
      <c r="AG36" s="242">
        <v>210385.46</v>
      </c>
      <c r="AH36" s="242">
        <v>82</v>
      </c>
      <c r="AI36" s="242">
        <v>5419.1239999999998</v>
      </c>
      <c r="AJ36" s="242">
        <v>10684</v>
      </c>
      <c r="AK36" s="242">
        <v>377589.86599999998</v>
      </c>
      <c r="AL36" s="242">
        <v>972</v>
      </c>
      <c r="AM36" s="242">
        <v>397130.33199999999</v>
      </c>
      <c r="AN36" s="242">
        <v>0</v>
      </c>
      <c r="AO36" s="242">
        <v>0</v>
      </c>
      <c r="AP36" s="242">
        <v>3968</v>
      </c>
      <c r="AQ36" s="242">
        <v>502873.79</v>
      </c>
      <c r="AR36" s="242">
        <v>24100</v>
      </c>
      <c r="AS36" s="242">
        <v>727223.28099999996</v>
      </c>
      <c r="AT36" s="242">
        <v>10716</v>
      </c>
      <c r="AU36" s="242">
        <v>77448.016000000003</v>
      </c>
      <c r="AV36" s="242">
        <v>891</v>
      </c>
      <c r="AW36" s="242">
        <v>324917.28899999999</v>
      </c>
      <c r="AX36" s="242">
        <v>59</v>
      </c>
      <c r="AY36" s="242">
        <v>5111.5510000000004</v>
      </c>
      <c r="AZ36" s="242">
        <v>1832</v>
      </c>
      <c r="BA36" s="242">
        <v>723796.76</v>
      </c>
      <c r="BB36" s="242">
        <v>17280</v>
      </c>
      <c r="BC36" s="242">
        <v>327643.28600000002</v>
      </c>
      <c r="BD36" s="242">
        <v>0</v>
      </c>
      <c r="BE36" s="242">
        <v>0</v>
      </c>
      <c r="BF36" s="242">
        <v>26890</v>
      </c>
      <c r="BG36" s="242">
        <v>135350.027</v>
      </c>
      <c r="BH36" s="242">
        <v>116892</v>
      </c>
      <c r="BI36" s="242">
        <v>2639692.7119999998</v>
      </c>
      <c r="BJ36" s="242">
        <v>54422</v>
      </c>
      <c r="BK36" s="242">
        <v>1216218.264</v>
      </c>
      <c r="BL36" s="242">
        <v>415434</v>
      </c>
      <c r="BM36" s="242">
        <v>9992629.6129999999</v>
      </c>
      <c r="BN36" s="242">
        <v>1488</v>
      </c>
      <c r="BO36" s="242">
        <v>7132.076</v>
      </c>
      <c r="BP36" s="242">
        <v>366</v>
      </c>
      <c r="BQ36" s="242">
        <v>19755.777999999998</v>
      </c>
      <c r="BR36" s="242">
        <v>14700180</v>
      </c>
      <c r="BS36" s="242">
        <v>32642952.055</v>
      </c>
      <c r="BT36" s="233"/>
      <c r="BU36" s="240">
        <v>101.88331167282159</v>
      </c>
      <c r="BV36" s="240">
        <v>103.54384824035085</v>
      </c>
    </row>
    <row r="37" spans="1:74" s="283" customFormat="1">
      <c r="A37" s="553" t="s">
        <v>605</v>
      </c>
      <c r="B37" s="249">
        <v>52685934</v>
      </c>
      <c r="C37" s="249">
        <v>574717303.76300001</v>
      </c>
      <c r="D37" s="249">
        <v>40116222</v>
      </c>
      <c r="E37" s="249">
        <v>443943246.65399998</v>
      </c>
      <c r="F37" s="249">
        <v>20960771</v>
      </c>
      <c r="G37" s="249">
        <v>245984034.912</v>
      </c>
      <c r="H37" s="249">
        <v>63351</v>
      </c>
      <c r="I37" s="249">
        <v>824140.11600000004</v>
      </c>
      <c r="J37" s="249">
        <v>4369600</v>
      </c>
      <c r="K37" s="249">
        <v>43334312.979000002</v>
      </c>
      <c r="L37" s="249">
        <v>14722500</v>
      </c>
      <c r="M37" s="249">
        <v>153800758.64700001</v>
      </c>
      <c r="N37" s="249">
        <v>0</v>
      </c>
      <c r="O37" s="249">
        <v>0</v>
      </c>
      <c r="P37" s="249">
        <v>20686</v>
      </c>
      <c r="Q37" s="249">
        <v>268537.13900000002</v>
      </c>
      <c r="R37" s="249">
        <v>2523682</v>
      </c>
      <c r="S37" s="249">
        <v>86889227.772</v>
      </c>
      <c r="T37" s="249">
        <v>0</v>
      </c>
      <c r="U37" s="249">
        <v>0</v>
      </c>
      <c r="V37" s="249">
        <v>52673</v>
      </c>
      <c r="W37" s="249">
        <v>7818518.5690000001</v>
      </c>
      <c r="X37" s="249">
        <v>1712</v>
      </c>
      <c r="Y37" s="249">
        <v>22963.678</v>
      </c>
      <c r="Z37" s="249">
        <v>950165</v>
      </c>
      <c r="AA37" s="249">
        <v>8512553.9450000003</v>
      </c>
      <c r="AB37" s="249">
        <v>1630</v>
      </c>
      <c r="AC37" s="249">
        <v>215872.34099999999</v>
      </c>
      <c r="AD37" s="249">
        <v>0</v>
      </c>
      <c r="AE37" s="249">
        <v>0</v>
      </c>
      <c r="AF37" s="249">
        <v>2074</v>
      </c>
      <c r="AG37" s="249">
        <v>111894.351</v>
      </c>
      <c r="AH37" s="249">
        <v>38</v>
      </c>
      <c r="AI37" s="249">
        <v>430.26</v>
      </c>
      <c r="AJ37" s="249">
        <v>4357</v>
      </c>
      <c r="AK37" s="249">
        <v>111090.807</v>
      </c>
      <c r="AL37" s="249">
        <v>254</v>
      </c>
      <c r="AM37" s="249">
        <v>104350.531</v>
      </c>
      <c r="AN37" s="249">
        <v>0</v>
      </c>
      <c r="AO37" s="249">
        <v>0</v>
      </c>
      <c r="AP37" s="249">
        <v>2242</v>
      </c>
      <c r="AQ37" s="249">
        <v>289875.03399999999</v>
      </c>
      <c r="AR37" s="249">
        <v>6829</v>
      </c>
      <c r="AS37" s="249">
        <v>184979.88200000001</v>
      </c>
      <c r="AT37" s="249">
        <v>3293</v>
      </c>
      <c r="AU37" s="249">
        <v>11020.153</v>
      </c>
      <c r="AV37" s="249">
        <v>222</v>
      </c>
      <c r="AW37" s="249">
        <v>66373.451000000001</v>
      </c>
      <c r="AX37" s="249">
        <v>28</v>
      </c>
      <c r="AY37" s="249">
        <v>4290.9629999999997</v>
      </c>
      <c r="AZ37" s="249">
        <v>360</v>
      </c>
      <c r="BA37" s="249">
        <v>42593.09</v>
      </c>
      <c r="BB37" s="249">
        <v>11949</v>
      </c>
      <c r="BC37" s="249">
        <v>217713.55499999999</v>
      </c>
      <c r="BD37" s="249">
        <v>0</v>
      </c>
      <c r="BE37" s="249">
        <v>0</v>
      </c>
      <c r="BF37" s="249">
        <v>10233</v>
      </c>
      <c r="BG37" s="249">
        <v>94577.683000000005</v>
      </c>
      <c r="BH37" s="249">
        <v>46320</v>
      </c>
      <c r="BI37" s="249">
        <v>1188819.736</v>
      </c>
      <c r="BJ37" s="249">
        <v>27946</v>
      </c>
      <c r="BK37" s="249">
        <v>503861.16200000001</v>
      </c>
      <c r="BL37" s="249">
        <v>247422</v>
      </c>
      <c r="BM37" s="249">
        <v>4900377.0379999997</v>
      </c>
      <c r="BN37" s="249">
        <v>1047</v>
      </c>
      <c r="BO37" s="249">
        <v>5080.2420000000002</v>
      </c>
      <c r="BP37" s="249">
        <v>668</v>
      </c>
      <c r="BQ37" s="249">
        <v>19771.298999999999</v>
      </c>
      <c r="BR37" s="249">
        <v>8653882</v>
      </c>
      <c r="BS37" s="249">
        <v>19189284.427999999</v>
      </c>
      <c r="BT37" s="233"/>
      <c r="BU37" s="231">
        <v>119.00258067378142</v>
      </c>
      <c r="BV37" s="231">
        <v>106.62360511982433</v>
      </c>
    </row>
    <row r="38" spans="1:74" s="283" customFormat="1">
      <c r="A38" s="553" t="s">
        <v>606</v>
      </c>
      <c r="B38" s="233">
        <v>9925214</v>
      </c>
      <c r="C38" s="233">
        <v>126171744.03200001</v>
      </c>
      <c r="D38" s="233">
        <v>8688086</v>
      </c>
      <c r="E38" s="233">
        <v>103271373.92</v>
      </c>
      <c r="F38" s="233">
        <v>4829548</v>
      </c>
      <c r="G38" s="233">
        <v>61091121.840000004</v>
      </c>
      <c r="H38" s="233">
        <v>1410</v>
      </c>
      <c r="I38" s="233">
        <v>22674.192999999999</v>
      </c>
      <c r="J38" s="233">
        <v>1197298</v>
      </c>
      <c r="K38" s="233">
        <v>12621675.366</v>
      </c>
      <c r="L38" s="233">
        <v>2659830</v>
      </c>
      <c r="M38" s="233">
        <v>29535902.521000002</v>
      </c>
      <c r="N38" s="233">
        <v>-5</v>
      </c>
      <c r="O38" s="233">
        <v>-65.97</v>
      </c>
      <c r="P38" s="233">
        <v>1911</v>
      </c>
      <c r="Q38" s="233">
        <v>36041.364999999998</v>
      </c>
      <c r="R38" s="233">
        <v>444106</v>
      </c>
      <c r="S38" s="233">
        <v>16301914.208000001</v>
      </c>
      <c r="T38" s="233">
        <v>0</v>
      </c>
      <c r="U38" s="233">
        <v>0</v>
      </c>
      <c r="V38" s="233">
        <v>12267</v>
      </c>
      <c r="W38" s="233">
        <v>1648779.4669999999</v>
      </c>
      <c r="X38" s="233">
        <v>767</v>
      </c>
      <c r="Y38" s="233">
        <v>14657.027</v>
      </c>
      <c r="Z38" s="233">
        <v>162700</v>
      </c>
      <c r="AA38" s="233">
        <v>1496149.379</v>
      </c>
      <c r="AB38" s="233">
        <v>550</v>
      </c>
      <c r="AC38" s="233">
        <v>102323.923</v>
      </c>
      <c r="AD38" s="233">
        <v>0</v>
      </c>
      <c r="AE38" s="233">
        <v>0</v>
      </c>
      <c r="AF38" s="233">
        <v>312</v>
      </c>
      <c r="AG38" s="233">
        <v>43696.963000000003</v>
      </c>
      <c r="AH38" s="233">
        <v>0</v>
      </c>
      <c r="AI38" s="233">
        <v>0</v>
      </c>
      <c r="AJ38" s="233">
        <v>542</v>
      </c>
      <c r="AK38" s="233">
        <v>14410.99</v>
      </c>
      <c r="AL38" s="233">
        <v>65</v>
      </c>
      <c r="AM38" s="233">
        <v>24924.986000000001</v>
      </c>
      <c r="AN38" s="233">
        <v>0</v>
      </c>
      <c r="AO38" s="233">
        <v>0</v>
      </c>
      <c r="AP38" s="233">
        <v>896</v>
      </c>
      <c r="AQ38" s="233">
        <v>105206.257</v>
      </c>
      <c r="AR38" s="233">
        <v>727</v>
      </c>
      <c r="AS38" s="233">
        <v>37080.495999999999</v>
      </c>
      <c r="AT38" s="233">
        <v>808</v>
      </c>
      <c r="AU38" s="233">
        <v>2896.7890000000002</v>
      </c>
      <c r="AV38" s="233">
        <v>55</v>
      </c>
      <c r="AW38" s="233">
        <v>18322.54</v>
      </c>
      <c r="AX38" s="233">
        <v>0</v>
      </c>
      <c r="AY38" s="233">
        <v>0</v>
      </c>
      <c r="AZ38" s="233">
        <v>526</v>
      </c>
      <c r="BA38" s="233">
        <v>618627.87</v>
      </c>
      <c r="BB38" s="233">
        <v>2427</v>
      </c>
      <c r="BC38" s="233">
        <v>45792.978999999999</v>
      </c>
      <c r="BD38" s="233">
        <v>0</v>
      </c>
      <c r="BE38" s="233">
        <v>0</v>
      </c>
      <c r="BF38" s="233">
        <v>2379</v>
      </c>
      <c r="BG38" s="233">
        <v>19253.534</v>
      </c>
      <c r="BH38" s="233">
        <v>16602</v>
      </c>
      <c r="BI38" s="233">
        <v>368858.45299999998</v>
      </c>
      <c r="BJ38" s="233">
        <v>5083</v>
      </c>
      <c r="BK38" s="233">
        <v>156331.53099999999</v>
      </c>
      <c r="BL38" s="233">
        <v>49289</v>
      </c>
      <c r="BM38" s="233">
        <v>1022496.439</v>
      </c>
      <c r="BN38" s="233">
        <v>200</v>
      </c>
      <c r="BO38" s="233">
        <v>998.51300000000003</v>
      </c>
      <c r="BP38" s="233">
        <v>35</v>
      </c>
      <c r="BQ38" s="233">
        <v>613.56399999999996</v>
      </c>
      <c r="BR38" s="233">
        <v>534886</v>
      </c>
      <c r="BS38" s="233">
        <v>821058.80900000001</v>
      </c>
      <c r="BT38" s="233"/>
      <c r="BU38" s="231">
        <v>106.7257722935116</v>
      </c>
      <c r="BV38" s="231">
        <v>103.58779371471705</v>
      </c>
    </row>
    <row r="39" spans="1:74" s="283" customFormat="1">
      <c r="A39" s="553" t="s">
        <v>607</v>
      </c>
      <c r="B39" s="233">
        <v>7957311</v>
      </c>
      <c r="C39" s="233">
        <v>90177286.496999994</v>
      </c>
      <c r="D39" s="233">
        <v>5973132</v>
      </c>
      <c r="E39" s="233">
        <v>69068128.297999993</v>
      </c>
      <c r="F39" s="233">
        <v>3723279</v>
      </c>
      <c r="G39" s="233">
        <v>45043302.077</v>
      </c>
      <c r="H39" s="233">
        <v>9103</v>
      </c>
      <c r="I39" s="233">
        <v>126267.53599999999</v>
      </c>
      <c r="J39" s="233">
        <v>902149</v>
      </c>
      <c r="K39" s="233">
        <v>9090207.2410000004</v>
      </c>
      <c r="L39" s="233">
        <v>1338601</v>
      </c>
      <c r="M39" s="233">
        <v>14808351.444</v>
      </c>
      <c r="N39" s="233">
        <v>0</v>
      </c>
      <c r="O39" s="233">
        <v>0</v>
      </c>
      <c r="P39" s="233">
        <v>1869</v>
      </c>
      <c r="Q39" s="233">
        <v>25254.486000000001</v>
      </c>
      <c r="R39" s="233">
        <v>362230</v>
      </c>
      <c r="S39" s="233">
        <v>13973589.816</v>
      </c>
      <c r="T39" s="233">
        <v>0</v>
      </c>
      <c r="U39" s="233">
        <v>0</v>
      </c>
      <c r="V39" s="233">
        <v>10998</v>
      </c>
      <c r="W39" s="233">
        <v>1538046.9080000001</v>
      </c>
      <c r="X39" s="233">
        <v>147</v>
      </c>
      <c r="Y39" s="233">
        <v>2315.8220000000001</v>
      </c>
      <c r="Z39" s="233">
        <v>102666</v>
      </c>
      <c r="AA39" s="233">
        <v>872484.83600000001</v>
      </c>
      <c r="AB39" s="233">
        <v>473</v>
      </c>
      <c r="AC39" s="233">
        <v>40376.701000000001</v>
      </c>
      <c r="AD39" s="233">
        <v>0</v>
      </c>
      <c r="AE39" s="233">
        <v>0</v>
      </c>
      <c r="AF39" s="233">
        <v>171</v>
      </c>
      <c r="AG39" s="233">
        <v>19186.001</v>
      </c>
      <c r="AH39" s="233">
        <v>0</v>
      </c>
      <c r="AI39" s="233">
        <v>0</v>
      </c>
      <c r="AJ39" s="233">
        <v>400</v>
      </c>
      <c r="AK39" s="233">
        <v>21964.473999999998</v>
      </c>
      <c r="AL39" s="233">
        <v>28</v>
      </c>
      <c r="AM39" s="233">
        <v>10072.752</v>
      </c>
      <c r="AN39" s="233">
        <v>0</v>
      </c>
      <c r="AO39" s="233">
        <v>0</v>
      </c>
      <c r="AP39" s="233">
        <v>266</v>
      </c>
      <c r="AQ39" s="233">
        <v>29287.488000000001</v>
      </c>
      <c r="AR39" s="233">
        <v>218</v>
      </c>
      <c r="AS39" s="233">
        <v>6152.27</v>
      </c>
      <c r="AT39" s="233">
        <v>456</v>
      </c>
      <c r="AU39" s="233">
        <v>1210.1590000000001</v>
      </c>
      <c r="AV39" s="233">
        <v>29</v>
      </c>
      <c r="AW39" s="233">
        <v>3653.3789999999999</v>
      </c>
      <c r="AX39" s="233">
        <v>3</v>
      </c>
      <c r="AY39" s="233">
        <v>257.923</v>
      </c>
      <c r="AZ39" s="233">
        <v>116</v>
      </c>
      <c r="BA39" s="233">
        <v>10508.45</v>
      </c>
      <c r="BB39" s="233">
        <v>1949</v>
      </c>
      <c r="BC39" s="233">
        <v>38618.158000000003</v>
      </c>
      <c r="BD39" s="233">
        <v>0</v>
      </c>
      <c r="BE39" s="233">
        <v>0</v>
      </c>
      <c r="BF39" s="233">
        <v>869</v>
      </c>
      <c r="BG39" s="233">
        <v>6515.6779999999999</v>
      </c>
      <c r="BH39" s="233">
        <v>7063</v>
      </c>
      <c r="BI39" s="233">
        <v>147336.63800000001</v>
      </c>
      <c r="BJ39" s="233">
        <v>5231</v>
      </c>
      <c r="BK39" s="233">
        <v>146226.04999999999</v>
      </c>
      <c r="BL39" s="233">
        <v>41354</v>
      </c>
      <c r="BM39" s="233">
        <v>742482.57799999998</v>
      </c>
      <c r="BN39" s="233">
        <v>145</v>
      </c>
      <c r="BO39" s="233">
        <v>739.86400000000003</v>
      </c>
      <c r="BP39" s="233">
        <v>1</v>
      </c>
      <c r="BQ39" s="233">
        <v>2.5499999999999998</v>
      </c>
      <c r="BR39" s="233">
        <v>1447497</v>
      </c>
      <c r="BS39" s="233">
        <v>3472875.2179999999</v>
      </c>
      <c r="BT39" s="233"/>
      <c r="BU39" s="231">
        <v>100.88523747991755</v>
      </c>
      <c r="BV39" s="231">
        <v>103.15595808301723</v>
      </c>
    </row>
    <row r="40" spans="1:74" s="283" customFormat="1">
      <c r="A40" s="553" t="s">
        <v>608</v>
      </c>
      <c r="B40" s="233">
        <v>5398798</v>
      </c>
      <c r="C40" s="233">
        <v>57699401.575999998</v>
      </c>
      <c r="D40" s="233">
        <v>4063384</v>
      </c>
      <c r="E40" s="233">
        <v>47984630.912</v>
      </c>
      <c r="F40" s="233">
        <v>2727757</v>
      </c>
      <c r="G40" s="233">
        <v>33778645.579000004</v>
      </c>
      <c r="H40" s="233">
        <v>14085</v>
      </c>
      <c r="I40" s="233">
        <v>200213.52900000001</v>
      </c>
      <c r="J40" s="233">
        <v>643574</v>
      </c>
      <c r="K40" s="233">
        <v>6404048.9529999997</v>
      </c>
      <c r="L40" s="233">
        <v>677968</v>
      </c>
      <c r="M40" s="233">
        <v>7601722.8509999998</v>
      </c>
      <c r="N40" s="233">
        <v>0</v>
      </c>
      <c r="O40" s="233">
        <v>0</v>
      </c>
      <c r="P40" s="233">
        <v>8292</v>
      </c>
      <c r="Q40" s="233">
        <v>105987.359</v>
      </c>
      <c r="R40" s="233">
        <v>141631</v>
      </c>
      <c r="S40" s="233">
        <v>5200055.3779999996</v>
      </c>
      <c r="T40" s="233">
        <v>0</v>
      </c>
      <c r="U40" s="233">
        <v>0</v>
      </c>
      <c r="V40" s="233">
        <v>9151</v>
      </c>
      <c r="W40" s="233">
        <v>639865.26699999999</v>
      </c>
      <c r="X40" s="233">
        <v>396</v>
      </c>
      <c r="Y40" s="233">
        <v>5842.625</v>
      </c>
      <c r="Z40" s="233">
        <v>104639</v>
      </c>
      <c r="AA40" s="233">
        <v>786998.03700000001</v>
      </c>
      <c r="AB40" s="233">
        <v>282</v>
      </c>
      <c r="AC40" s="233">
        <v>22809.542000000001</v>
      </c>
      <c r="AD40" s="233">
        <v>0</v>
      </c>
      <c r="AE40" s="233">
        <v>0</v>
      </c>
      <c r="AF40" s="233">
        <v>631</v>
      </c>
      <c r="AG40" s="233">
        <v>15716.291999999999</v>
      </c>
      <c r="AH40" s="233">
        <v>0</v>
      </c>
      <c r="AI40" s="233">
        <v>0</v>
      </c>
      <c r="AJ40" s="233">
        <v>198</v>
      </c>
      <c r="AK40" s="233">
        <v>1008.546</v>
      </c>
      <c r="AL40" s="233">
        <v>26</v>
      </c>
      <c r="AM40" s="233">
        <v>3649.2550000000001</v>
      </c>
      <c r="AN40" s="233">
        <v>0</v>
      </c>
      <c r="AO40" s="233">
        <v>0</v>
      </c>
      <c r="AP40" s="233">
        <v>213</v>
      </c>
      <c r="AQ40" s="233">
        <v>27694.986000000001</v>
      </c>
      <c r="AR40" s="233">
        <v>111</v>
      </c>
      <c r="AS40" s="233">
        <v>1781.94</v>
      </c>
      <c r="AT40" s="233">
        <v>154</v>
      </c>
      <c r="AU40" s="233">
        <v>1196.4949999999999</v>
      </c>
      <c r="AV40" s="233">
        <v>7</v>
      </c>
      <c r="AW40" s="233">
        <v>688.79600000000005</v>
      </c>
      <c r="AX40" s="233">
        <v>0</v>
      </c>
      <c r="AY40" s="233">
        <v>0</v>
      </c>
      <c r="AZ40" s="233">
        <v>187</v>
      </c>
      <c r="BA40" s="233">
        <v>288038.09000000003</v>
      </c>
      <c r="BB40" s="233">
        <v>2696</v>
      </c>
      <c r="BC40" s="233">
        <v>37696.347000000002</v>
      </c>
      <c r="BD40" s="233">
        <v>0</v>
      </c>
      <c r="BE40" s="233">
        <v>0</v>
      </c>
      <c r="BF40" s="233">
        <v>410</v>
      </c>
      <c r="BG40" s="233">
        <v>5903.433</v>
      </c>
      <c r="BH40" s="233">
        <v>7546</v>
      </c>
      <c r="BI40" s="233">
        <v>124253.777</v>
      </c>
      <c r="BJ40" s="233">
        <v>4386</v>
      </c>
      <c r="BK40" s="233">
        <v>39851.417999999998</v>
      </c>
      <c r="BL40" s="233">
        <v>27348</v>
      </c>
      <c r="BM40" s="233">
        <v>422685.859</v>
      </c>
      <c r="BN40" s="233">
        <v>221</v>
      </c>
      <c r="BO40" s="233">
        <v>1095.422</v>
      </c>
      <c r="BP40" s="233">
        <v>0</v>
      </c>
      <c r="BQ40" s="233">
        <v>0</v>
      </c>
      <c r="BR40" s="233">
        <v>1026889</v>
      </c>
      <c r="BS40" s="233">
        <v>1981951.8</v>
      </c>
      <c r="BT40" s="233"/>
      <c r="BU40" s="231">
        <v>100.71365917849351</v>
      </c>
      <c r="BV40" s="231">
        <v>102.69089768922579</v>
      </c>
    </row>
    <row r="41" spans="1:74" s="283" customFormat="1">
      <c r="A41" s="534" t="s">
        <v>609</v>
      </c>
      <c r="B41" s="242">
        <v>5413386</v>
      </c>
      <c r="C41" s="242">
        <v>62367642.713</v>
      </c>
      <c r="D41" s="242">
        <v>5058073</v>
      </c>
      <c r="E41" s="242">
        <v>55406874.821000002</v>
      </c>
      <c r="F41" s="242">
        <v>3364860</v>
      </c>
      <c r="G41" s="242">
        <v>38468471.215000004</v>
      </c>
      <c r="H41" s="242">
        <v>22484</v>
      </c>
      <c r="I41" s="242">
        <v>344229.35600000003</v>
      </c>
      <c r="J41" s="242">
        <v>767592</v>
      </c>
      <c r="K41" s="242">
        <v>7668116.3219999997</v>
      </c>
      <c r="L41" s="242">
        <v>903137</v>
      </c>
      <c r="M41" s="242">
        <v>8926057.9279999994</v>
      </c>
      <c r="N41" s="242">
        <v>0</v>
      </c>
      <c r="O41" s="242">
        <v>0</v>
      </c>
      <c r="P41" s="242">
        <v>2533</v>
      </c>
      <c r="Q41" s="242">
        <v>47758.142999999996</v>
      </c>
      <c r="R41" s="242">
        <v>115362</v>
      </c>
      <c r="S41" s="242">
        <v>4519788.9840000002</v>
      </c>
      <c r="T41" s="242">
        <v>0</v>
      </c>
      <c r="U41" s="242">
        <v>0</v>
      </c>
      <c r="V41" s="242">
        <v>5974</v>
      </c>
      <c r="W41" s="242">
        <v>381991.77100000001</v>
      </c>
      <c r="X41" s="242">
        <v>512</v>
      </c>
      <c r="Y41" s="242">
        <v>18205.791000000001</v>
      </c>
      <c r="Z41" s="242">
        <v>164043</v>
      </c>
      <c r="AA41" s="242">
        <v>897214.99600000004</v>
      </c>
      <c r="AB41" s="242">
        <v>658</v>
      </c>
      <c r="AC41" s="242">
        <v>64407.567999999999</v>
      </c>
      <c r="AD41" s="242">
        <v>0</v>
      </c>
      <c r="AE41" s="242">
        <v>0</v>
      </c>
      <c r="AF41" s="242">
        <v>235</v>
      </c>
      <c r="AG41" s="242">
        <v>27780.400000000001</v>
      </c>
      <c r="AH41" s="242">
        <v>32</v>
      </c>
      <c r="AI41" s="242">
        <v>831.2</v>
      </c>
      <c r="AJ41" s="242">
        <v>325</v>
      </c>
      <c r="AK41" s="242">
        <v>13525.48</v>
      </c>
      <c r="AL41" s="242">
        <v>65</v>
      </c>
      <c r="AM41" s="242">
        <v>24154.409</v>
      </c>
      <c r="AN41" s="242">
        <v>0</v>
      </c>
      <c r="AO41" s="242">
        <v>0</v>
      </c>
      <c r="AP41" s="242">
        <v>388</v>
      </c>
      <c r="AQ41" s="242">
        <v>42952.796999999999</v>
      </c>
      <c r="AR41" s="242">
        <v>136</v>
      </c>
      <c r="AS41" s="242">
        <v>3744.0160000000001</v>
      </c>
      <c r="AT41" s="242">
        <v>260</v>
      </c>
      <c r="AU41" s="242">
        <v>1245.7850000000001</v>
      </c>
      <c r="AV41" s="242">
        <v>16</v>
      </c>
      <c r="AW41" s="242">
        <v>2117.8820000000001</v>
      </c>
      <c r="AX41" s="242">
        <v>1</v>
      </c>
      <c r="AY41" s="242">
        <v>11.66</v>
      </c>
      <c r="AZ41" s="242">
        <v>160</v>
      </c>
      <c r="BA41" s="242">
        <v>131451.56</v>
      </c>
      <c r="BB41" s="242">
        <v>2108</v>
      </c>
      <c r="BC41" s="242">
        <v>34698.762999999999</v>
      </c>
      <c r="BD41" s="242">
        <v>0</v>
      </c>
      <c r="BE41" s="242">
        <v>0</v>
      </c>
      <c r="BF41" s="242">
        <v>503</v>
      </c>
      <c r="BG41" s="242">
        <v>6217.7449999999999</v>
      </c>
      <c r="BH41" s="242">
        <v>7072</v>
      </c>
      <c r="BI41" s="242">
        <v>117046.50900000001</v>
      </c>
      <c r="BJ41" s="242">
        <v>4896</v>
      </c>
      <c r="BK41" s="242">
        <v>42289.673000000003</v>
      </c>
      <c r="BL41" s="242">
        <v>32212</v>
      </c>
      <c r="BM41" s="242">
        <v>545456.03200000001</v>
      </c>
      <c r="BN41" s="242">
        <v>127</v>
      </c>
      <c r="BO41" s="242">
        <v>586.43799999999999</v>
      </c>
      <c r="BP41" s="242">
        <v>17</v>
      </c>
      <c r="BQ41" s="242">
        <v>1301.4860000000001</v>
      </c>
      <c r="BR41" s="242">
        <v>17678</v>
      </c>
      <c r="BS41" s="242">
        <v>35988.803999999996</v>
      </c>
      <c r="BT41" s="233"/>
      <c r="BU41" s="240">
        <v>101.42228380776517</v>
      </c>
      <c r="BV41" s="240">
        <v>102.26290934904343</v>
      </c>
    </row>
    <row r="42" spans="1:74" s="283" customFormat="1">
      <c r="A42" s="553" t="s">
        <v>610</v>
      </c>
      <c r="B42" s="249">
        <v>18141413</v>
      </c>
      <c r="C42" s="249">
        <v>206972579.46799999</v>
      </c>
      <c r="D42" s="249">
        <v>13777939</v>
      </c>
      <c r="E42" s="249">
        <v>170828454.58000001</v>
      </c>
      <c r="F42" s="249">
        <v>8953015</v>
      </c>
      <c r="G42" s="249">
        <v>116261175.25300001</v>
      </c>
      <c r="H42" s="249">
        <v>16509</v>
      </c>
      <c r="I42" s="249">
        <v>249742.53400000001</v>
      </c>
      <c r="J42" s="249">
        <v>1587791</v>
      </c>
      <c r="K42" s="249">
        <v>17049511.752</v>
      </c>
      <c r="L42" s="249">
        <v>3220624</v>
      </c>
      <c r="M42" s="249">
        <v>37268025.041000001</v>
      </c>
      <c r="N42" s="249">
        <v>0</v>
      </c>
      <c r="O42" s="249">
        <v>0</v>
      </c>
      <c r="P42" s="249">
        <v>5346</v>
      </c>
      <c r="Q42" s="249">
        <v>55783.404999999999</v>
      </c>
      <c r="R42" s="249">
        <v>526613</v>
      </c>
      <c r="S42" s="249">
        <v>20925372.149999999</v>
      </c>
      <c r="T42" s="249">
        <v>0</v>
      </c>
      <c r="U42" s="249">
        <v>0</v>
      </c>
      <c r="V42" s="249">
        <v>24990</v>
      </c>
      <c r="W42" s="249">
        <v>2194882.92</v>
      </c>
      <c r="X42" s="249">
        <v>1770</v>
      </c>
      <c r="Y42" s="249">
        <v>44214.154999999999</v>
      </c>
      <c r="Z42" s="249">
        <v>320067</v>
      </c>
      <c r="AA42" s="249">
        <v>2810102.227</v>
      </c>
      <c r="AB42" s="249">
        <v>529</v>
      </c>
      <c r="AC42" s="249">
        <v>87582.233999999997</v>
      </c>
      <c r="AD42" s="249">
        <v>0</v>
      </c>
      <c r="AE42" s="249">
        <v>0</v>
      </c>
      <c r="AF42" s="249">
        <v>429</v>
      </c>
      <c r="AG42" s="249">
        <v>45261.256999999998</v>
      </c>
      <c r="AH42" s="249">
        <v>16</v>
      </c>
      <c r="AI42" s="249">
        <v>2144.67</v>
      </c>
      <c r="AJ42" s="249">
        <v>1776</v>
      </c>
      <c r="AK42" s="249">
        <v>31737.93</v>
      </c>
      <c r="AL42" s="249">
        <v>87</v>
      </c>
      <c r="AM42" s="249">
        <v>34259.785000000003</v>
      </c>
      <c r="AN42" s="249">
        <v>0</v>
      </c>
      <c r="AO42" s="249">
        <v>0</v>
      </c>
      <c r="AP42" s="249">
        <v>859</v>
      </c>
      <c r="AQ42" s="249">
        <v>101604.076</v>
      </c>
      <c r="AR42" s="249">
        <v>1660</v>
      </c>
      <c r="AS42" s="249">
        <v>41523.284</v>
      </c>
      <c r="AT42" s="249">
        <v>881</v>
      </c>
      <c r="AU42" s="249">
        <v>9878.4459999999999</v>
      </c>
      <c r="AV42" s="249">
        <v>74</v>
      </c>
      <c r="AW42" s="249">
        <v>9648.0300000000007</v>
      </c>
      <c r="AX42" s="249">
        <v>2</v>
      </c>
      <c r="AY42" s="249">
        <v>90.988</v>
      </c>
      <c r="AZ42" s="249">
        <v>615</v>
      </c>
      <c r="BA42" s="249">
        <v>622971.72</v>
      </c>
      <c r="BB42" s="249">
        <v>4482</v>
      </c>
      <c r="BC42" s="249">
        <v>85736.172999999995</v>
      </c>
      <c r="BD42" s="249">
        <v>0</v>
      </c>
      <c r="BE42" s="249">
        <v>0</v>
      </c>
      <c r="BF42" s="249">
        <v>2090</v>
      </c>
      <c r="BG42" s="249">
        <v>13328.12</v>
      </c>
      <c r="BH42" s="249">
        <v>23186</v>
      </c>
      <c r="BI42" s="249">
        <v>509907.04399999999</v>
      </c>
      <c r="BJ42" s="249">
        <v>9119</v>
      </c>
      <c r="BK42" s="249">
        <v>180484.14199999999</v>
      </c>
      <c r="BL42" s="249">
        <v>81101</v>
      </c>
      <c r="BM42" s="249">
        <v>1686205.132</v>
      </c>
      <c r="BN42" s="249">
        <v>298</v>
      </c>
      <c r="BO42" s="249">
        <v>1585.1590000000001</v>
      </c>
      <c r="BP42" s="249">
        <v>173</v>
      </c>
      <c r="BQ42" s="249">
        <v>3567.21</v>
      </c>
      <c r="BR42" s="249">
        <v>3357311</v>
      </c>
      <c r="BS42" s="249">
        <v>6646254.6310000001</v>
      </c>
      <c r="BT42" s="233"/>
      <c r="BU42" s="231">
        <v>100.72545550982794</v>
      </c>
      <c r="BV42" s="231">
        <v>103.35105515685834</v>
      </c>
    </row>
    <row r="43" spans="1:74" s="283" customFormat="1">
      <c r="A43" s="553" t="s">
        <v>611</v>
      </c>
      <c r="B43" s="233">
        <v>27267495</v>
      </c>
      <c r="C43" s="233">
        <v>294716882.11199999</v>
      </c>
      <c r="D43" s="233">
        <v>21292981</v>
      </c>
      <c r="E43" s="233">
        <v>236629245.359</v>
      </c>
      <c r="F43" s="233">
        <v>12783953</v>
      </c>
      <c r="G43" s="233">
        <v>150529118.31200001</v>
      </c>
      <c r="H43" s="233">
        <v>50197</v>
      </c>
      <c r="I43" s="233">
        <v>624584.56999999995</v>
      </c>
      <c r="J43" s="233">
        <v>2449576</v>
      </c>
      <c r="K43" s="233">
        <v>24150843.418000001</v>
      </c>
      <c r="L43" s="233">
        <v>6009255</v>
      </c>
      <c r="M43" s="233">
        <v>61324699.059</v>
      </c>
      <c r="N43" s="233">
        <v>-5</v>
      </c>
      <c r="O43" s="233">
        <v>-159.77699999999999</v>
      </c>
      <c r="P43" s="233">
        <v>39253</v>
      </c>
      <c r="Q43" s="233">
        <v>569649.05500000005</v>
      </c>
      <c r="R43" s="233">
        <v>957079</v>
      </c>
      <c r="S43" s="233">
        <v>33901168.075000003</v>
      </c>
      <c r="T43" s="233">
        <v>0</v>
      </c>
      <c r="U43" s="233">
        <v>0</v>
      </c>
      <c r="V43" s="233">
        <v>22697</v>
      </c>
      <c r="W43" s="233">
        <v>3096728.6189999999</v>
      </c>
      <c r="X43" s="233">
        <v>2118</v>
      </c>
      <c r="Y43" s="233">
        <v>25998.84</v>
      </c>
      <c r="Z43" s="233">
        <v>594314</v>
      </c>
      <c r="AA43" s="233">
        <v>6179664.5630000001</v>
      </c>
      <c r="AB43" s="233">
        <v>1154</v>
      </c>
      <c r="AC43" s="233">
        <v>97017.710999999996</v>
      </c>
      <c r="AD43" s="233">
        <v>0</v>
      </c>
      <c r="AE43" s="233">
        <v>0</v>
      </c>
      <c r="AF43" s="233">
        <v>1916</v>
      </c>
      <c r="AG43" s="233">
        <v>105731.166</v>
      </c>
      <c r="AH43" s="233">
        <v>8429</v>
      </c>
      <c r="AI43" s="233">
        <v>452115.103</v>
      </c>
      <c r="AJ43" s="233">
        <v>60297</v>
      </c>
      <c r="AK43" s="233">
        <v>1379655.281</v>
      </c>
      <c r="AL43" s="233">
        <v>374</v>
      </c>
      <c r="AM43" s="233">
        <v>193192.64</v>
      </c>
      <c r="AN43" s="233">
        <v>0</v>
      </c>
      <c r="AO43" s="233">
        <v>0</v>
      </c>
      <c r="AP43" s="233">
        <v>1501</v>
      </c>
      <c r="AQ43" s="233">
        <v>165193.277</v>
      </c>
      <c r="AR43" s="233">
        <v>6324</v>
      </c>
      <c r="AS43" s="233">
        <v>175360.82199999999</v>
      </c>
      <c r="AT43" s="233">
        <v>1310</v>
      </c>
      <c r="AU43" s="233">
        <v>3210.1239999999998</v>
      </c>
      <c r="AV43" s="233">
        <v>91</v>
      </c>
      <c r="AW43" s="233">
        <v>25097.345000000001</v>
      </c>
      <c r="AX43" s="233">
        <v>2</v>
      </c>
      <c r="AY43" s="233">
        <v>191.87700000000001</v>
      </c>
      <c r="AZ43" s="233">
        <v>716</v>
      </c>
      <c r="BA43" s="233">
        <v>553528.14</v>
      </c>
      <c r="BB43" s="233">
        <v>9615</v>
      </c>
      <c r="BC43" s="233">
        <v>157963.15100000001</v>
      </c>
      <c r="BD43" s="233">
        <v>0</v>
      </c>
      <c r="BE43" s="233">
        <v>0</v>
      </c>
      <c r="BF43" s="233">
        <v>3680</v>
      </c>
      <c r="BG43" s="233">
        <v>33094.048000000003</v>
      </c>
      <c r="BH43" s="233">
        <v>36394</v>
      </c>
      <c r="BI43" s="233">
        <v>774534.62600000005</v>
      </c>
      <c r="BJ43" s="233">
        <v>12399</v>
      </c>
      <c r="BK43" s="233">
        <v>148859.21</v>
      </c>
      <c r="BL43" s="233">
        <v>132042</v>
      </c>
      <c r="BM43" s="233">
        <v>2104614.9029999999</v>
      </c>
      <c r="BN43" s="233">
        <v>796</v>
      </c>
      <c r="BO43" s="233">
        <v>4092.3209999999999</v>
      </c>
      <c r="BP43" s="233">
        <v>73</v>
      </c>
      <c r="BQ43" s="233">
        <v>2224.2739999999999</v>
      </c>
      <c r="BR43" s="233">
        <v>4081945</v>
      </c>
      <c r="BS43" s="233">
        <v>7938911.3590000002</v>
      </c>
      <c r="BT43" s="233"/>
      <c r="BU43" s="231">
        <v>101.93289933666875</v>
      </c>
      <c r="BV43" s="231">
        <v>102.81048146828043</v>
      </c>
    </row>
    <row r="44" spans="1:74" s="283" customFormat="1">
      <c r="A44" s="553" t="s">
        <v>612</v>
      </c>
      <c r="B44" s="233">
        <v>10452900</v>
      </c>
      <c r="C44" s="233">
        <v>125501769.79799999</v>
      </c>
      <c r="D44" s="233">
        <v>9779587</v>
      </c>
      <c r="E44" s="233">
        <v>106444935.507</v>
      </c>
      <c r="F44" s="233">
        <v>5910328</v>
      </c>
      <c r="G44" s="233">
        <v>67915688.237000003</v>
      </c>
      <c r="H44" s="233">
        <v>57493</v>
      </c>
      <c r="I44" s="233">
        <v>766855.98600000003</v>
      </c>
      <c r="J44" s="233">
        <v>1278732</v>
      </c>
      <c r="K44" s="233">
        <v>12142478.109999999</v>
      </c>
      <c r="L44" s="233">
        <v>2533034</v>
      </c>
      <c r="M44" s="233">
        <v>25619913.173999999</v>
      </c>
      <c r="N44" s="233">
        <v>0</v>
      </c>
      <c r="O44" s="233">
        <v>0</v>
      </c>
      <c r="P44" s="233">
        <v>21621</v>
      </c>
      <c r="Q44" s="233">
        <v>244392.73300000001</v>
      </c>
      <c r="R44" s="233">
        <v>348515</v>
      </c>
      <c r="S44" s="233">
        <v>13737740.619000001</v>
      </c>
      <c r="T44" s="233">
        <v>0</v>
      </c>
      <c r="U44" s="233">
        <v>0</v>
      </c>
      <c r="V44" s="233">
        <v>15555</v>
      </c>
      <c r="W44" s="233">
        <v>1503641.111</v>
      </c>
      <c r="X44" s="233">
        <v>818</v>
      </c>
      <c r="Y44" s="233">
        <v>14539.093999999999</v>
      </c>
      <c r="Z44" s="233">
        <v>191711</v>
      </c>
      <c r="AA44" s="233">
        <v>1634062.05</v>
      </c>
      <c r="AB44" s="233">
        <v>499</v>
      </c>
      <c r="AC44" s="233">
        <v>58586.65</v>
      </c>
      <c r="AD44" s="233">
        <v>0</v>
      </c>
      <c r="AE44" s="233">
        <v>0</v>
      </c>
      <c r="AF44" s="233">
        <v>374</v>
      </c>
      <c r="AG44" s="233">
        <v>47407.262000000002</v>
      </c>
      <c r="AH44" s="233">
        <v>443</v>
      </c>
      <c r="AI44" s="233">
        <v>41068.692000000003</v>
      </c>
      <c r="AJ44" s="233">
        <v>2170</v>
      </c>
      <c r="AK44" s="233">
        <v>37570.177000000003</v>
      </c>
      <c r="AL44" s="233">
        <v>70</v>
      </c>
      <c r="AM44" s="233">
        <v>20950.447</v>
      </c>
      <c r="AN44" s="233">
        <v>0</v>
      </c>
      <c r="AO44" s="233">
        <v>0</v>
      </c>
      <c r="AP44" s="233">
        <v>1057</v>
      </c>
      <c r="AQ44" s="233">
        <v>113670.25199999999</v>
      </c>
      <c r="AR44" s="233">
        <v>542</v>
      </c>
      <c r="AS44" s="233">
        <v>16993.062000000002</v>
      </c>
      <c r="AT44" s="233">
        <v>668</v>
      </c>
      <c r="AU44" s="233">
        <v>1599.5830000000001</v>
      </c>
      <c r="AV44" s="233">
        <v>20</v>
      </c>
      <c r="AW44" s="233">
        <v>5952.1809999999996</v>
      </c>
      <c r="AX44" s="233">
        <v>0</v>
      </c>
      <c r="AY44" s="233">
        <v>0</v>
      </c>
      <c r="AZ44" s="233">
        <v>196</v>
      </c>
      <c r="BA44" s="233">
        <v>123412.55</v>
      </c>
      <c r="BB44" s="233">
        <v>3066</v>
      </c>
      <c r="BC44" s="233">
        <v>48072.156999999999</v>
      </c>
      <c r="BD44" s="233">
        <v>0</v>
      </c>
      <c r="BE44" s="233">
        <v>0</v>
      </c>
      <c r="BF44" s="233">
        <v>1319</v>
      </c>
      <c r="BG44" s="233">
        <v>17258.78</v>
      </c>
      <c r="BH44" s="233">
        <v>13756</v>
      </c>
      <c r="BI44" s="233">
        <v>291811.88900000002</v>
      </c>
      <c r="BJ44" s="233">
        <v>7720</v>
      </c>
      <c r="BK44" s="233">
        <v>87115.764999999999</v>
      </c>
      <c r="BL44" s="233">
        <v>63010</v>
      </c>
      <c r="BM44" s="233">
        <v>1009653.0159999999</v>
      </c>
      <c r="BN44" s="233">
        <v>162</v>
      </c>
      <c r="BO44" s="233">
        <v>745.68799999999999</v>
      </c>
      <c r="BP44" s="233">
        <v>21</v>
      </c>
      <c r="BQ44" s="233">
        <v>590.53300000000002</v>
      </c>
      <c r="BR44" s="233">
        <v>0</v>
      </c>
      <c r="BS44" s="233">
        <v>0</v>
      </c>
      <c r="BT44" s="233"/>
      <c r="BU44" s="231">
        <v>100.37738146487465</v>
      </c>
      <c r="BV44" s="231">
        <v>101.57746504300431</v>
      </c>
    </row>
    <row r="45" spans="1:74" s="283" customFormat="1">
      <c r="A45" s="553" t="s">
        <v>613</v>
      </c>
      <c r="B45" s="233">
        <v>6865812</v>
      </c>
      <c r="C45" s="233">
        <v>79978357.583000004</v>
      </c>
      <c r="D45" s="233">
        <v>5084659</v>
      </c>
      <c r="E45" s="233">
        <v>60993818.614</v>
      </c>
      <c r="F45" s="233">
        <v>3451525</v>
      </c>
      <c r="G45" s="233">
        <v>42869503.950000003</v>
      </c>
      <c r="H45" s="233">
        <v>19655</v>
      </c>
      <c r="I45" s="233">
        <v>278538.63</v>
      </c>
      <c r="J45" s="233">
        <v>744343</v>
      </c>
      <c r="K45" s="233">
        <v>7985274.2589999996</v>
      </c>
      <c r="L45" s="233">
        <v>869136</v>
      </c>
      <c r="M45" s="233">
        <v>9860501.7750000004</v>
      </c>
      <c r="N45" s="233">
        <v>0</v>
      </c>
      <c r="O45" s="233">
        <v>0</v>
      </c>
      <c r="P45" s="233">
        <v>6207</v>
      </c>
      <c r="Q45" s="233">
        <v>83434.866999999998</v>
      </c>
      <c r="R45" s="233">
        <v>286165</v>
      </c>
      <c r="S45" s="233">
        <v>13060804.668</v>
      </c>
      <c r="T45" s="233">
        <v>0</v>
      </c>
      <c r="U45" s="233">
        <v>0</v>
      </c>
      <c r="V45" s="233">
        <v>5993</v>
      </c>
      <c r="W45" s="233">
        <v>1050763.0959999999</v>
      </c>
      <c r="X45" s="233">
        <v>189</v>
      </c>
      <c r="Y45" s="233">
        <v>4051.5909999999999</v>
      </c>
      <c r="Z45" s="233">
        <v>92234</v>
      </c>
      <c r="AA45" s="233">
        <v>1080012.32</v>
      </c>
      <c r="AB45" s="233">
        <v>691</v>
      </c>
      <c r="AC45" s="233">
        <v>58221.334999999999</v>
      </c>
      <c r="AD45" s="233">
        <v>0</v>
      </c>
      <c r="AE45" s="233">
        <v>0</v>
      </c>
      <c r="AF45" s="233">
        <v>253</v>
      </c>
      <c r="AG45" s="233">
        <v>43617.688000000002</v>
      </c>
      <c r="AH45" s="233">
        <v>0</v>
      </c>
      <c r="AI45" s="233">
        <v>0</v>
      </c>
      <c r="AJ45" s="233">
        <v>36</v>
      </c>
      <c r="AK45" s="233">
        <v>794.46</v>
      </c>
      <c r="AL45" s="233">
        <v>35</v>
      </c>
      <c r="AM45" s="233">
        <v>14314.33</v>
      </c>
      <c r="AN45" s="233">
        <v>0</v>
      </c>
      <c r="AO45" s="233">
        <v>0</v>
      </c>
      <c r="AP45" s="233">
        <v>197</v>
      </c>
      <c r="AQ45" s="233">
        <v>21766.476999999999</v>
      </c>
      <c r="AR45" s="233">
        <v>68</v>
      </c>
      <c r="AS45" s="233">
        <v>3075.0839999999998</v>
      </c>
      <c r="AT45" s="233">
        <v>419</v>
      </c>
      <c r="AU45" s="233">
        <v>1773.9970000000001</v>
      </c>
      <c r="AV45" s="233">
        <v>29</v>
      </c>
      <c r="AW45" s="233">
        <v>11193.428</v>
      </c>
      <c r="AX45" s="233">
        <v>1</v>
      </c>
      <c r="AY45" s="233">
        <v>23.042999999999999</v>
      </c>
      <c r="AZ45" s="233">
        <v>66</v>
      </c>
      <c r="BA45" s="233">
        <v>3721.99</v>
      </c>
      <c r="BB45" s="233">
        <v>1838</v>
      </c>
      <c r="BC45" s="233">
        <v>28975.005000000001</v>
      </c>
      <c r="BD45" s="233">
        <v>0</v>
      </c>
      <c r="BE45" s="233">
        <v>0</v>
      </c>
      <c r="BF45" s="233">
        <v>406</v>
      </c>
      <c r="BG45" s="233">
        <v>6352.2910000000002</v>
      </c>
      <c r="BH45" s="233">
        <v>4084</v>
      </c>
      <c r="BI45" s="233">
        <v>93884.25</v>
      </c>
      <c r="BJ45" s="233">
        <v>3913</v>
      </c>
      <c r="BK45" s="233">
        <v>52887.175999999999</v>
      </c>
      <c r="BL45" s="233">
        <v>35933</v>
      </c>
      <c r="BM45" s="233">
        <v>627639.55099999998</v>
      </c>
      <c r="BN45" s="233">
        <v>37</v>
      </c>
      <c r="BO45" s="233">
        <v>189.762</v>
      </c>
      <c r="BP45" s="233">
        <v>7</v>
      </c>
      <c r="BQ45" s="233">
        <v>32.906999999999996</v>
      </c>
      <c r="BR45" s="233">
        <v>1342352</v>
      </c>
      <c r="BS45" s="233">
        <v>2737009.6529999999</v>
      </c>
      <c r="BT45" s="233"/>
      <c r="BU45" s="231">
        <v>100.54394209822473</v>
      </c>
      <c r="BV45" s="231">
        <v>102.16687893676604</v>
      </c>
    </row>
    <row r="46" spans="1:74" s="283" customFormat="1">
      <c r="A46" s="534" t="s">
        <v>614</v>
      </c>
      <c r="B46" s="242">
        <v>9696840</v>
      </c>
      <c r="C46" s="242">
        <v>102633286.472</v>
      </c>
      <c r="D46" s="242">
        <v>7323960</v>
      </c>
      <c r="E46" s="242">
        <v>84915542.296000004</v>
      </c>
      <c r="F46" s="242">
        <v>4821639</v>
      </c>
      <c r="G46" s="242">
        <v>58469337.881999999</v>
      </c>
      <c r="H46" s="242">
        <v>21105</v>
      </c>
      <c r="I46" s="242">
        <v>324692.64299999998</v>
      </c>
      <c r="J46" s="242">
        <v>914185</v>
      </c>
      <c r="K46" s="242">
        <v>9318160.0020000003</v>
      </c>
      <c r="L46" s="242">
        <v>1567031</v>
      </c>
      <c r="M46" s="242">
        <v>16803351.769000001</v>
      </c>
      <c r="N46" s="242">
        <v>0</v>
      </c>
      <c r="O46" s="242">
        <v>0</v>
      </c>
      <c r="P46" s="242">
        <v>7982</v>
      </c>
      <c r="Q46" s="242">
        <v>90048.83</v>
      </c>
      <c r="R46" s="242">
        <v>242087</v>
      </c>
      <c r="S46" s="242">
        <v>9899431.7259999998</v>
      </c>
      <c r="T46" s="242">
        <v>0</v>
      </c>
      <c r="U46" s="242">
        <v>0</v>
      </c>
      <c r="V46" s="242">
        <v>9446</v>
      </c>
      <c r="W46" s="242">
        <v>853014.05900000001</v>
      </c>
      <c r="X46" s="242">
        <v>448</v>
      </c>
      <c r="Y46" s="242">
        <v>12313.206</v>
      </c>
      <c r="Z46" s="242">
        <v>103513</v>
      </c>
      <c r="AA46" s="242">
        <v>1069958.8589999999</v>
      </c>
      <c r="AB46" s="242">
        <v>502</v>
      </c>
      <c r="AC46" s="242">
        <v>58277.589</v>
      </c>
      <c r="AD46" s="242">
        <v>0</v>
      </c>
      <c r="AE46" s="242">
        <v>0</v>
      </c>
      <c r="AF46" s="242">
        <v>434</v>
      </c>
      <c r="AG46" s="242">
        <v>38493.292999999998</v>
      </c>
      <c r="AH46" s="242">
        <v>6</v>
      </c>
      <c r="AI46" s="242">
        <v>1356.85</v>
      </c>
      <c r="AJ46" s="242">
        <v>490</v>
      </c>
      <c r="AK46" s="242">
        <v>14884.028</v>
      </c>
      <c r="AL46" s="242">
        <v>87</v>
      </c>
      <c r="AM46" s="242">
        <v>16397.511999999999</v>
      </c>
      <c r="AN46" s="242">
        <v>0</v>
      </c>
      <c r="AO46" s="242">
        <v>0</v>
      </c>
      <c r="AP46" s="242">
        <v>509</v>
      </c>
      <c r="AQ46" s="242">
        <v>67144.115000000005</v>
      </c>
      <c r="AR46" s="242">
        <v>827</v>
      </c>
      <c r="AS46" s="242">
        <v>32748.522000000001</v>
      </c>
      <c r="AT46" s="242">
        <v>537</v>
      </c>
      <c r="AU46" s="242">
        <v>2696.933</v>
      </c>
      <c r="AV46" s="242">
        <v>19</v>
      </c>
      <c r="AW46" s="242">
        <v>5832.6059999999998</v>
      </c>
      <c r="AX46" s="242">
        <v>23</v>
      </c>
      <c r="AY46" s="242">
        <v>706.899</v>
      </c>
      <c r="AZ46" s="242">
        <v>66</v>
      </c>
      <c r="BA46" s="242">
        <v>8438.14</v>
      </c>
      <c r="BB46" s="242">
        <v>2236</v>
      </c>
      <c r="BC46" s="242">
        <v>42336.071000000004</v>
      </c>
      <c r="BD46" s="242">
        <v>0</v>
      </c>
      <c r="BE46" s="242">
        <v>0</v>
      </c>
      <c r="BF46" s="242">
        <v>371</v>
      </c>
      <c r="BG46" s="242">
        <v>2472.9940000000001</v>
      </c>
      <c r="BH46" s="242">
        <v>8391</v>
      </c>
      <c r="BI46" s="242">
        <v>150473.133</v>
      </c>
      <c r="BJ46" s="242">
        <v>3155</v>
      </c>
      <c r="BK46" s="242">
        <v>43619.258999999998</v>
      </c>
      <c r="BL46" s="242">
        <v>50245</v>
      </c>
      <c r="BM46" s="242">
        <v>733536.41799999995</v>
      </c>
      <c r="BN46" s="242">
        <v>114</v>
      </c>
      <c r="BO46" s="242">
        <v>558.62199999999996</v>
      </c>
      <c r="BP46" s="242">
        <v>14</v>
      </c>
      <c r="BQ46" s="242">
        <v>53.55</v>
      </c>
      <c r="BR46" s="242">
        <v>1941378</v>
      </c>
      <c r="BS46" s="242">
        <v>4572950.9620000003</v>
      </c>
      <c r="BT46" s="233"/>
      <c r="BU46" s="240">
        <v>100.8196082141732</v>
      </c>
      <c r="BV46" s="240">
        <v>102.49936821127446</v>
      </c>
    </row>
    <row r="47" spans="1:74" s="283" customFormat="1">
      <c r="A47" s="553" t="s">
        <v>615</v>
      </c>
      <c r="B47" s="249">
        <v>9818725</v>
      </c>
      <c r="C47" s="249">
        <v>132450793.986</v>
      </c>
      <c r="D47" s="249">
        <v>9036805</v>
      </c>
      <c r="E47" s="249">
        <v>108236083.51800001</v>
      </c>
      <c r="F47" s="249">
        <v>6088732</v>
      </c>
      <c r="G47" s="249">
        <v>76001966.871999994</v>
      </c>
      <c r="H47" s="249">
        <v>57726</v>
      </c>
      <c r="I47" s="249">
        <v>844908.625</v>
      </c>
      <c r="J47" s="249">
        <v>1137681</v>
      </c>
      <c r="K47" s="249">
        <v>11883062.368000001</v>
      </c>
      <c r="L47" s="249">
        <v>1752666</v>
      </c>
      <c r="M47" s="249">
        <v>19506145.653000001</v>
      </c>
      <c r="N47" s="249">
        <v>0</v>
      </c>
      <c r="O47" s="249">
        <v>0</v>
      </c>
      <c r="P47" s="249">
        <v>3333</v>
      </c>
      <c r="Q47" s="249">
        <v>55044.148999999998</v>
      </c>
      <c r="R47" s="249">
        <v>469774</v>
      </c>
      <c r="S47" s="249">
        <v>18902417.386999998</v>
      </c>
      <c r="T47" s="249">
        <v>0</v>
      </c>
      <c r="U47" s="249">
        <v>0</v>
      </c>
      <c r="V47" s="249">
        <v>14402</v>
      </c>
      <c r="W47" s="249">
        <v>1658070.098</v>
      </c>
      <c r="X47" s="249">
        <v>662</v>
      </c>
      <c r="Y47" s="249">
        <v>6539.0950000000003</v>
      </c>
      <c r="Z47" s="249">
        <v>209663</v>
      </c>
      <c r="AA47" s="249">
        <v>1873535.6510000001</v>
      </c>
      <c r="AB47" s="249">
        <v>431</v>
      </c>
      <c r="AC47" s="249">
        <v>36382.78</v>
      </c>
      <c r="AD47" s="249">
        <v>0</v>
      </c>
      <c r="AE47" s="249">
        <v>0</v>
      </c>
      <c r="AF47" s="249">
        <v>368</v>
      </c>
      <c r="AG47" s="249">
        <v>45462.41</v>
      </c>
      <c r="AH47" s="249">
        <v>3</v>
      </c>
      <c r="AI47" s="249">
        <v>181.55</v>
      </c>
      <c r="AJ47" s="249">
        <v>554</v>
      </c>
      <c r="AK47" s="249">
        <v>17820.741999999998</v>
      </c>
      <c r="AL47" s="249">
        <v>62</v>
      </c>
      <c r="AM47" s="249">
        <v>16532.852999999999</v>
      </c>
      <c r="AN47" s="249">
        <v>0</v>
      </c>
      <c r="AO47" s="249">
        <v>0</v>
      </c>
      <c r="AP47" s="249">
        <v>461</v>
      </c>
      <c r="AQ47" s="249">
        <v>54799.851999999999</v>
      </c>
      <c r="AR47" s="249">
        <v>398</v>
      </c>
      <c r="AS47" s="249">
        <v>11784.724</v>
      </c>
      <c r="AT47" s="249">
        <v>397</v>
      </c>
      <c r="AU47" s="249">
        <v>730.36699999999996</v>
      </c>
      <c r="AV47" s="249">
        <v>31</v>
      </c>
      <c r="AW47" s="249">
        <v>9723.1959999999999</v>
      </c>
      <c r="AX47" s="249">
        <v>0</v>
      </c>
      <c r="AY47" s="249">
        <v>0</v>
      </c>
      <c r="AZ47" s="249">
        <v>184</v>
      </c>
      <c r="BA47" s="249">
        <v>23920.39</v>
      </c>
      <c r="BB47" s="249">
        <v>3640</v>
      </c>
      <c r="BC47" s="249">
        <v>65611.739000000001</v>
      </c>
      <c r="BD47" s="249">
        <v>0</v>
      </c>
      <c r="BE47" s="249">
        <v>0</v>
      </c>
      <c r="BF47" s="249">
        <v>878</v>
      </c>
      <c r="BG47" s="249">
        <v>4440.4870000000001</v>
      </c>
      <c r="BH47" s="249">
        <v>13104</v>
      </c>
      <c r="BI47" s="249">
        <v>239213.114</v>
      </c>
      <c r="BJ47" s="249">
        <v>5644</v>
      </c>
      <c r="BK47" s="249">
        <v>87832.798999999999</v>
      </c>
      <c r="BL47" s="249">
        <v>57544</v>
      </c>
      <c r="BM47" s="249">
        <v>1100766.344</v>
      </c>
      <c r="BN47" s="249">
        <v>289</v>
      </c>
      <c r="BO47" s="249">
        <v>1497.89</v>
      </c>
      <c r="BP47" s="249">
        <v>98</v>
      </c>
      <c r="BQ47" s="249">
        <v>2402.8510000000001</v>
      </c>
      <c r="BR47" s="249">
        <v>0</v>
      </c>
      <c r="BS47" s="249">
        <v>0</v>
      </c>
      <c r="BT47" s="233"/>
      <c r="BU47" s="231">
        <v>100.94129182976661</v>
      </c>
      <c r="BV47" s="231">
        <v>103.49086432050692</v>
      </c>
    </row>
    <row r="48" spans="1:74" s="283" customFormat="1">
      <c r="A48" s="553" t="s">
        <v>616</v>
      </c>
      <c r="B48" s="233">
        <v>4934750</v>
      </c>
      <c r="C48" s="233">
        <v>75626541.055000007</v>
      </c>
      <c r="D48" s="233">
        <v>4332584</v>
      </c>
      <c r="E48" s="233">
        <v>53491372.497000001</v>
      </c>
      <c r="F48" s="233">
        <v>3063822</v>
      </c>
      <c r="G48" s="233">
        <v>39172169.906000003</v>
      </c>
      <c r="H48" s="233">
        <v>25335</v>
      </c>
      <c r="I48" s="233">
        <v>422739.23800000001</v>
      </c>
      <c r="J48" s="233">
        <v>729742</v>
      </c>
      <c r="K48" s="233">
        <v>8049942.7630000003</v>
      </c>
      <c r="L48" s="233">
        <v>513685</v>
      </c>
      <c r="M48" s="233">
        <v>5846520.5899999999</v>
      </c>
      <c r="N48" s="233">
        <v>0</v>
      </c>
      <c r="O48" s="233">
        <v>0</v>
      </c>
      <c r="P48" s="233">
        <v>2948</v>
      </c>
      <c r="Q48" s="233">
        <v>29740.775000000001</v>
      </c>
      <c r="R48" s="233">
        <v>414226</v>
      </c>
      <c r="S48" s="233">
        <v>17696678.471000001</v>
      </c>
      <c r="T48" s="233">
        <v>0</v>
      </c>
      <c r="U48" s="233">
        <v>0</v>
      </c>
      <c r="V48" s="233">
        <v>13338</v>
      </c>
      <c r="W48" s="233">
        <v>1801711.1540000001</v>
      </c>
      <c r="X48" s="233">
        <v>150</v>
      </c>
      <c r="Y48" s="233">
        <v>2124.9059999999999</v>
      </c>
      <c r="Z48" s="233">
        <v>122645</v>
      </c>
      <c r="AA48" s="233">
        <v>1374419.574</v>
      </c>
      <c r="AB48" s="233">
        <v>381</v>
      </c>
      <c r="AC48" s="233">
        <v>50260.696000000004</v>
      </c>
      <c r="AD48" s="233">
        <v>0</v>
      </c>
      <c r="AE48" s="233">
        <v>0</v>
      </c>
      <c r="AF48" s="233">
        <v>343</v>
      </c>
      <c r="AG48" s="233">
        <v>36314.317999999999</v>
      </c>
      <c r="AH48" s="233">
        <v>0</v>
      </c>
      <c r="AI48" s="233">
        <v>0</v>
      </c>
      <c r="AJ48" s="233">
        <v>37</v>
      </c>
      <c r="AK48" s="233">
        <v>2519.4540000000002</v>
      </c>
      <c r="AL48" s="233">
        <v>99</v>
      </c>
      <c r="AM48" s="233">
        <v>42054.406999999999</v>
      </c>
      <c r="AN48" s="233">
        <v>0</v>
      </c>
      <c r="AO48" s="233">
        <v>0</v>
      </c>
      <c r="AP48" s="233">
        <v>256</v>
      </c>
      <c r="AQ48" s="233">
        <v>28187.06</v>
      </c>
      <c r="AR48" s="233">
        <v>2362</v>
      </c>
      <c r="AS48" s="233">
        <v>84028.626999999993</v>
      </c>
      <c r="AT48" s="233">
        <v>315</v>
      </c>
      <c r="AU48" s="233">
        <v>766.32600000000002</v>
      </c>
      <c r="AV48" s="233">
        <v>26</v>
      </c>
      <c r="AW48" s="233">
        <v>7452.3959999999997</v>
      </c>
      <c r="AX48" s="233">
        <v>2</v>
      </c>
      <c r="AY48" s="233">
        <v>775.78</v>
      </c>
      <c r="AZ48" s="233">
        <v>51</v>
      </c>
      <c r="BA48" s="233">
        <v>4010.21</v>
      </c>
      <c r="BB48" s="233">
        <v>1265</v>
      </c>
      <c r="BC48" s="233">
        <v>20322.026999999998</v>
      </c>
      <c r="BD48" s="233">
        <v>0</v>
      </c>
      <c r="BE48" s="233">
        <v>0</v>
      </c>
      <c r="BF48" s="233">
        <v>320</v>
      </c>
      <c r="BG48" s="233">
        <v>8303.6139999999996</v>
      </c>
      <c r="BH48" s="233">
        <v>6581</v>
      </c>
      <c r="BI48" s="233">
        <v>134629.08499999999</v>
      </c>
      <c r="BJ48" s="233">
        <v>5700</v>
      </c>
      <c r="BK48" s="233">
        <v>54924.788</v>
      </c>
      <c r="BL48" s="233">
        <v>31010</v>
      </c>
      <c r="BM48" s="233">
        <v>754335.33400000003</v>
      </c>
      <c r="BN48" s="233">
        <v>59</v>
      </c>
      <c r="BO48" s="233">
        <v>234.58199999999999</v>
      </c>
      <c r="BP48" s="233">
        <v>52</v>
      </c>
      <c r="BQ48" s="233">
        <v>1374.9739999999999</v>
      </c>
      <c r="BR48" s="233">
        <v>0</v>
      </c>
      <c r="BS48" s="233">
        <v>0</v>
      </c>
      <c r="BT48" s="233"/>
      <c r="BU48" s="231">
        <v>99.75673083765129</v>
      </c>
      <c r="BV48" s="231">
        <v>100.83450816318145</v>
      </c>
    </row>
    <row r="49" spans="1:74" s="283" customFormat="1">
      <c r="A49" s="553" t="s">
        <v>617</v>
      </c>
      <c r="B49" s="233">
        <v>51132924</v>
      </c>
      <c r="C49" s="233">
        <v>625793944.26999998</v>
      </c>
      <c r="D49" s="233">
        <v>39365216</v>
      </c>
      <c r="E49" s="233">
        <v>458383898.47899997</v>
      </c>
      <c r="F49" s="233">
        <v>24127061</v>
      </c>
      <c r="G49" s="233">
        <v>293953941.801</v>
      </c>
      <c r="H49" s="233">
        <v>68860</v>
      </c>
      <c r="I49" s="233">
        <v>1065159.9069999999</v>
      </c>
      <c r="J49" s="233">
        <v>4327311</v>
      </c>
      <c r="K49" s="233">
        <v>45507715.210000001</v>
      </c>
      <c r="L49" s="233">
        <v>10841984</v>
      </c>
      <c r="M49" s="233">
        <v>117857081.561</v>
      </c>
      <c r="N49" s="233">
        <v>0</v>
      </c>
      <c r="O49" s="233">
        <v>0</v>
      </c>
      <c r="P49" s="233">
        <v>45441</v>
      </c>
      <c r="Q49" s="233">
        <v>631654.39</v>
      </c>
      <c r="R49" s="233">
        <v>3181398</v>
      </c>
      <c r="S49" s="233">
        <v>120847921.78200001</v>
      </c>
      <c r="T49" s="233">
        <v>26</v>
      </c>
      <c r="U49" s="233">
        <v>151.19</v>
      </c>
      <c r="V49" s="233">
        <v>87076</v>
      </c>
      <c r="W49" s="233">
        <v>10193630.783</v>
      </c>
      <c r="X49" s="233">
        <v>3441</v>
      </c>
      <c r="Y49" s="233">
        <v>128139.02899999999</v>
      </c>
      <c r="Z49" s="233">
        <v>1007028</v>
      </c>
      <c r="AA49" s="233">
        <v>11426541.274</v>
      </c>
      <c r="AB49" s="233">
        <v>1498</v>
      </c>
      <c r="AC49" s="233">
        <v>164152.78899999999</v>
      </c>
      <c r="AD49" s="233">
        <v>0</v>
      </c>
      <c r="AE49" s="233">
        <v>0</v>
      </c>
      <c r="AF49" s="233">
        <v>1632</v>
      </c>
      <c r="AG49" s="233">
        <v>178579.24299999999</v>
      </c>
      <c r="AH49" s="233">
        <v>78</v>
      </c>
      <c r="AI49" s="233">
        <v>2666.54</v>
      </c>
      <c r="AJ49" s="233">
        <v>8253</v>
      </c>
      <c r="AK49" s="233">
        <v>205337.79</v>
      </c>
      <c r="AL49" s="233">
        <v>906</v>
      </c>
      <c r="AM49" s="233">
        <v>442235.08399999997</v>
      </c>
      <c r="AN49" s="233">
        <v>0</v>
      </c>
      <c r="AO49" s="233">
        <v>0</v>
      </c>
      <c r="AP49" s="233">
        <v>2590</v>
      </c>
      <c r="AQ49" s="233">
        <v>399919.19500000001</v>
      </c>
      <c r="AR49" s="233">
        <v>6854</v>
      </c>
      <c r="AS49" s="233">
        <v>216716.72200000001</v>
      </c>
      <c r="AT49" s="233">
        <v>3043</v>
      </c>
      <c r="AU49" s="233">
        <v>9795.1170000000002</v>
      </c>
      <c r="AV49" s="233">
        <v>243</v>
      </c>
      <c r="AW49" s="233">
        <v>87743.544999999998</v>
      </c>
      <c r="AX49" s="233">
        <v>3</v>
      </c>
      <c r="AY49" s="233">
        <v>100.854</v>
      </c>
      <c r="AZ49" s="233">
        <v>564</v>
      </c>
      <c r="BA49" s="233">
        <v>63455.8</v>
      </c>
      <c r="BB49" s="233">
        <v>12267</v>
      </c>
      <c r="BC49" s="233">
        <v>224456.755</v>
      </c>
      <c r="BD49" s="233">
        <v>0</v>
      </c>
      <c r="BE49" s="233">
        <v>0</v>
      </c>
      <c r="BF49" s="233">
        <v>19435</v>
      </c>
      <c r="BG49" s="233">
        <v>107295.81</v>
      </c>
      <c r="BH49" s="233">
        <v>52020</v>
      </c>
      <c r="BI49" s="233">
        <v>1233299.773</v>
      </c>
      <c r="BJ49" s="233">
        <v>29665</v>
      </c>
      <c r="BK49" s="233">
        <v>649152.51300000004</v>
      </c>
      <c r="BL49" s="233">
        <v>241429</v>
      </c>
      <c r="BM49" s="233">
        <v>5098506.6830000002</v>
      </c>
      <c r="BN49" s="233">
        <v>914</v>
      </c>
      <c r="BO49" s="233">
        <v>4779.76</v>
      </c>
      <c r="BP49" s="233">
        <v>230</v>
      </c>
      <c r="BQ49" s="233">
        <v>7032.9769999999999</v>
      </c>
      <c r="BR49" s="233">
        <v>7061674</v>
      </c>
      <c r="BS49" s="233">
        <v>15086780.392999999</v>
      </c>
      <c r="BT49" s="233"/>
      <c r="BU49" s="231">
        <v>102.30933765324963</v>
      </c>
      <c r="BV49" s="231">
        <v>102.70684985319649</v>
      </c>
    </row>
    <row r="50" spans="1:74" s="283" customFormat="1">
      <c r="A50" s="553" t="s">
        <v>618</v>
      </c>
      <c r="B50" s="233">
        <v>8295065</v>
      </c>
      <c r="C50" s="233">
        <v>86268550.930000007</v>
      </c>
      <c r="D50" s="233">
        <v>6538238</v>
      </c>
      <c r="E50" s="233">
        <v>71792085.108999997</v>
      </c>
      <c r="F50" s="233">
        <v>4431378</v>
      </c>
      <c r="G50" s="233">
        <v>51394510.783</v>
      </c>
      <c r="H50" s="233">
        <v>16658</v>
      </c>
      <c r="I50" s="233">
        <v>228988.81599999999</v>
      </c>
      <c r="J50" s="233">
        <v>907101</v>
      </c>
      <c r="K50" s="233">
        <v>8563616.9470000006</v>
      </c>
      <c r="L50" s="233">
        <v>1183101</v>
      </c>
      <c r="M50" s="233">
        <v>11604968.562999999</v>
      </c>
      <c r="N50" s="233">
        <v>0</v>
      </c>
      <c r="O50" s="233">
        <v>0</v>
      </c>
      <c r="P50" s="233">
        <v>7274</v>
      </c>
      <c r="Q50" s="233">
        <v>72841.019</v>
      </c>
      <c r="R50" s="233">
        <v>200637</v>
      </c>
      <c r="S50" s="233">
        <v>8462766.1089999992</v>
      </c>
      <c r="T50" s="233">
        <v>0</v>
      </c>
      <c r="U50" s="233">
        <v>0</v>
      </c>
      <c r="V50" s="233">
        <v>12608</v>
      </c>
      <c r="W50" s="233">
        <v>917942.97699999996</v>
      </c>
      <c r="X50" s="233">
        <v>867</v>
      </c>
      <c r="Y50" s="233">
        <v>12088.413</v>
      </c>
      <c r="Z50" s="233">
        <v>121428</v>
      </c>
      <c r="AA50" s="233">
        <v>1181490.577</v>
      </c>
      <c r="AB50" s="233">
        <v>802</v>
      </c>
      <c r="AC50" s="233">
        <v>86563.683000000005</v>
      </c>
      <c r="AD50" s="233">
        <v>0</v>
      </c>
      <c r="AE50" s="233">
        <v>0</v>
      </c>
      <c r="AF50" s="233">
        <v>542</v>
      </c>
      <c r="AG50" s="233">
        <v>68277.303</v>
      </c>
      <c r="AH50" s="233">
        <v>91</v>
      </c>
      <c r="AI50" s="233">
        <v>8402.66</v>
      </c>
      <c r="AJ50" s="233">
        <v>689</v>
      </c>
      <c r="AK50" s="233">
        <v>22771.276999999998</v>
      </c>
      <c r="AL50" s="233">
        <v>9</v>
      </c>
      <c r="AM50" s="233">
        <v>-16994.583999999999</v>
      </c>
      <c r="AN50" s="233">
        <v>0</v>
      </c>
      <c r="AO50" s="233">
        <v>0</v>
      </c>
      <c r="AP50" s="233">
        <v>357</v>
      </c>
      <c r="AQ50" s="233">
        <v>37072.889000000003</v>
      </c>
      <c r="AR50" s="233">
        <v>395</v>
      </c>
      <c r="AS50" s="233">
        <v>21037.415000000001</v>
      </c>
      <c r="AT50" s="233">
        <v>409</v>
      </c>
      <c r="AU50" s="233">
        <v>755.26099999999997</v>
      </c>
      <c r="AV50" s="233">
        <v>50</v>
      </c>
      <c r="AW50" s="233">
        <v>9416.93</v>
      </c>
      <c r="AX50" s="233">
        <v>1</v>
      </c>
      <c r="AY50" s="233">
        <v>34.052</v>
      </c>
      <c r="AZ50" s="233">
        <v>562</v>
      </c>
      <c r="BA50" s="233">
        <v>611396.97</v>
      </c>
      <c r="BB50" s="233">
        <v>2336</v>
      </c>
      <c r="BC50" s="233">
        <v>40999.235999999997</v>
      </c>
      <c r="BD50" s="233">
        <v>0</v>
      </c>
      <c r="BE50" s="233">
        <v>0</v>
      </c>
      <c r="BF50" s="233">
        <v>1342</v>
      </c>
      <c r="BG50" s="233">
        <v>10039.602000000001</v>
      </c>
      <c r="BH50" s="233">
        <v>9909</v>
      </c>
      <c r="BI50" s="233">
        <v>150471.935</v>
      </c>
      <c r="BJ50" s="233">
        <v>4441</v>
      </c>
      <c r="BK50" s="233">
        <v>72869.962</v>
      </c>
      <c r="BL50" s="233">
        <v>36054</v>
      </c>
      <c r="BM50" s="233">
        <v>595795.55200000003</v>
      </c>
      <c r="BN50" s="233">
        <v>129</v>
      </c>
      <c r="BO50" s="233">
        <v>700.47199999999998</v>
      </c>
      <c r="BP50" s="233">
        <v>22</v>
      </c>
      <c r="BQ50" s="233">
        <v>788.50800000000004</v>
      </c>
      <c r="BR50" s="233">
        <v>1355873</v>
      </c>
      <c r="BS50" s="233">
        <v>2108937.6030000001</v>
      </c>
      <c r="BT50" s="233"/>
      <c r="BU50" s="231">
        <v>100.56451469182097</v>
      </c>
      <c r="BV50" s="231">
        <v>102.67674670237984</v>
      </c>
    </row>
    <row r="51" spans="1:74" s="283" customFormat="1">
      <c r="A51" s="534" t="s">
        <v>619</v>
      </c>
      <c r="B51" s="242">
        <v>11575541</v>
      </c>
      <c r="C51" s="242">
        <v>141124821.257</v>
      </c>
      <c r="D51" s="242">
        <v>9255790</v>
      </c>
      <c r="E51" s="242">
        <v>105688801.935</v>
      </c>
      <c r="F51" s="242">
        <v>6078076</v>
      </c>
      <c r="G51" s="242">
        <v>72411156.385000005</v>
      </c>
      <c r="H51" s="242">
        <v>126129</v>
      </c>
      <c r="I51" s="242">
        <v>1869106.753</v>
      </c>
      <c r="J51" s="242">
        <v>1459308</v>
      </c>
      <c r="K51" s="242">
        <v>14224999.210000001</v>
      </c>
      <c r="L51" s="242">
        <v>1592277</v>
      </c>
      <c r="M51" s="242">
        <v>17183539.587000001</v>
      </c>
      <c r="N51" s="242">
        <v>-2</v>
      </c>
      <c r="O51" s="242">
        <v>-5.49</v>
      </c>
      <c r="P51" s="242">
        <v>43624</v>
      </c>
      <c r="Q51" s="242">
        <v>534274.21600000001</v>
      </c>
      <c r="R51" s="242">
        <v>666365</v>
      </c>
      <c r="S51" s="242">
        <v>24620454.645</v>
      </c>
      <c r="T51" s="242">
        <v>0</v>
      </c>
      <c r="U51" s="242">
        <v>0</v>
      </c>
      <c r="V51" s="242">
        <v>22802</v>
      </c>
      <c r="W51" s="242">
        <v>2156286.2620000001</v>
      </c>
      <c r="X51" s="242">
        <v>1511</v>
      </c>
      <c r="Y51" s="242">
        <v>12027.745999999999</v>
      </c>
      <c r="Z51" s="242">
        <v>175852</v>
      </c>
      <c r="AA51" s="242">
        <v>2087673.871</v>
      </c>
      <c r="AB51" s="242">
        <v>659</v>
      </c>
      <c r="AC51" s="242">
        <v>63278.803</v>
      </c>
      <c r="AD51" s="242">
        <v>0</v>
      </c>
      <c r="AE51" s="242">
        <v>0</v>
      </c>
      <c r="AF51" s="242">
        <v>308</v>
      </c>
      <c r="AG51" s="242">
        <v>33496.411</v>
      </c>
      <c r="AH51" s="242">
        <v>3320</v>
      </c>
      <c r="AI51" s="242">
        <v>180117.59</v>
      </c>
      <c r="AJ51" s="242">
        <v>48210</v>
      </c>
      <c r="AK51" s="242">
        <v>1360626.9509999999</v>
      </c>
      <c r="AL51" s="242">
        <v>154</v>
      </c>
      <c r="AM51" s="242">
        <v>55461.574999999997</v>
      </c>
      <c r="AN51" s="242">
        <v>0</v>
      </c>
      <c r="AO51" s="242">
        <v>0</v>
      </c>
      <c r="AP51" s="242">
        <v>741</v>
      </c>
      <c r="AQ51" s="242">
        <v>82928.259999999995</v>
      </c>
      <c r="AR51" s="242">
        <v>1986</v>
      </c>
      <c r="AS51" s="242">
        <v>50620.906000000003</v>
      </c>
      <c r="AT51" s="242">
        <v>703</v>
      </c>
      <c r="AU51" s="242">
        <v>4310.116</v>
      </c>
      <c r="AV51" s="242">
        <v>44</v>
      </c>
      <c r="AW51" s="242">
        <v>2488.806</v>
      </c>
      <c r="AX51" s="242">
        <v>1</v>
      </c>
      <c r="AY51" s="242">
        <v>15.199</v>
      </c>
      <c r="AZ51" s="242">
        <v>230</v>
      </c>
      <c r="BA51" s="242">
        <v>279480.44</v>
      </c>
      <c r="BB51" s="242">
        <v>3248</v>
      </c>
      <c r="BC51" s="242">
        <v>55968.152000000002</v>
      </c>
      <c r="BD51" s="242">
        <v>0</v>
      </c>
      <c r="BE51" s="242">
        <v>0</v>
      </c>
      <c r="BF51" s="242">
        <v>1536</v>
      </c>
      <c r="BG51" s="242">
        <v>9028.92</v>
      </c>
      <c r="BH51" s="242">
        <v>17268</v>
      </c>
      <c r="BI51" s="242">
        <v>327702.06400000001</v>
      </c>
      <c r="BJ51" s="242">
        <v>7581</v>
      </c>
      <c r="BK51" s="242">
        <v>143146.12599999999</v>
      </c>
      <c r="BL51" s="242">
        <v>75232</v>
      </c>
      <c r="BM51" s="242">
        <v>1274360.1629999999</v>
      </c>
      <c r="BN51" s="242">
        <v>150</v>
      </c>
      <c r="BO51" s="242">
        <v>819.14400000000001</v>
      </c>
      <c r="BP51" s="242">
        <v>36</v>
      </c>
      <c r="BQ51" s="242">
        <v>7184.0839999999998</v>
      </c>
      <c r="BR51" s="242">
        <v>1248192</v>
      </c>
      <c r="BS51" s="242">
        <v>2094274.362</v>
      </c>
      <c r="BT51" s="233"/>
      <c r="BU51" s="240">
        <v>101.64293850358381</v>
      </c>
      <c r="BV51" s="240">
        <v>102.77543717083049</v>
      </c>
    </row>
    <row r="52" spans="1:74" s="283" customFormat="1">
      <c r="A52" s="553" t="s">
        <v>620</v>
      </c>
      <c r="B52" s="249">
        <v>14906083</v>
      </c>
      <c r="C52" s="249">
        <v>178224076.215</v>
      </c>
      <c r="D52" s="249">
        <v>12566968</v>
      </c>
      <c r="E52" s="249">
        <v>143941455.42699999</v>
      </c>
      <c r="F52" s="249">
        <v>8386368</v>
      </c>
      <c r="G52" s="249">
        <v>100444732.711</v>
      </c>
      <c r="H52" s="249">
        <v>50868</v>
      </c>
      <c r="I52" s="249">
        <v>705901.72</v>
      </c>
      <c r="J52" s="249">
        <v>1762893</v>
      </c>
      <c r="K52" s="249">
        <v>17562870.096999999</v>
      </c>
      <c r="L52" s="249">
        <v>2366839</v>
      </c>
      <c r="M52" s="249">
        <v>25227950.899</v>
      </c>
      <c r="N52" s="249">
        <v>0</v>
      </c>
      <c r="O52" s="249">
        <v>-78.117999999999995</v>
      </c>
      <c r="P52" s="249">
        <v>21255</v>
      </c>
      <c r="Q52" s="249">
        <v>313167.50199999998</v>
      </c>
      <c r="R52" s="249">
        <v>569328</v>
      </c>
      <c r="S52" s="249">
        <v>23263625.888</v>
      </c>
      <c r="T52" s="249">
        <v>0</v>
      </c>
      <c r="U52" s="249">
        <v>0</v>
      </c>
      <c r="V52" s="249">
        <v>16599</v>
      </c>
      <c r="W52" s="249">
        <v>2395360.9530000002</v>
      </c>
      <c r="X52" s="249">
        <v>1329</v>
      </c>
      <c r="Y52" s="249">
        <v>35780.374000000003</v>
      </c>
      <c r="Z52" s="249">
        <v>284844</v>
      </c>
      <c r="AA52" s="249">
        <v>2717114.3879999998</v>
      </c>
      <c r="AB52" s="249">
        <v>1101</v>
      </c>
      <c r="AC52" s="249">
        <v>112787.52899999999</v>
      </c>
      <c r="AD52" s="249">
        <v>0</v>
      </c>
      <c r="AE52" s="249">
        <v>0</v>
      </c>
      <c r="AF52" s="249">
        <v>789</v>
      </c>
      <c r="AG52" s="249">
        <v>91503.042000000001</v>
      </c>
      <c r="AH52" s="249">
        <v>43</v>
      </c>
      <c r="AI52" s="249">
        <v>1117.614</v>
      </c>
      <c r="AJ52" s="249">
        <v>614</v>
      </c>
      <c r="AK52" s="249">
        <v>5881.7240000000002</v>
      </c>
      <c r="AL52" s="249">
        <v>231</v>
      </c>
      <c r="AM52" s="249">
        <v>79748.244999999995</v>
      </c>
      <c r="AN52" s="249">
        <v>0</v>
      </c>
      <c r="AO52" s="249">
        <v>0</v>
      </c>
      <c r="AP52" s="249">
        <v>1574</v>
      </c>
      <c r="AQ52" s="249">
        <v>180382.11199999999</v>
      </c>
      <c r="AR52" s="249">
        <v>1662</v>
      </c>
      <c r="AS52" s="249">
        <v>35249.010999999999</v>
      </c>
      <c r="AT52" s="249">
        <v>667</v>
      </c>
      <c r="AU52" s="249">
        <v>1943.999</v>
      </c>
      <c r="AV52" s="249">
        <v>46</v>
      </c>
      <c r="AW52" s="249">
        <v>15578.594999999999</v>
      </c>
      <c r="AX52" s="249">
        <v>22</v>
      </c>
      <c r="AY52" s="249">
        <v>498.67099999999999</v>
      </c>
      <c r="AZ52" s="249">
        <v>434</v>
      </c>
      <c r="BA52" s="249">
        <v>372271.79</v>
      </c>
      <c r="BB52" s="249">
        <v>4194</v>
      </c>
      <c r="BC52" s="249">
        <v>76959.801000000007</v>
      </c>
      <c r="BD52" s="249">
        <v>0</v>
      </c>
      <c r="BE52" s="249">
        <v>0</v>
      </c>
      <c r="BF52" s="249">
        <v>149994</v>
      </c>
      <c r="BG52" s="249">
        <v>652772.81400000001</v>
      </c>
      <c r="BH52" s="249">
        <v>21972</v>
      </c>
      <c r="BI52" s="249">
        <v>400582.86900000001</v>
      </c>
      <c r="BJ52" s="249">
        <v>11592</v>
      </c>
      <c r="BK52" s="249">
        <v>179172.35200000001</v>
      </c>
      <c r="BL52" s="249">
        <v>86382</v>
      </c>
      <c r="BM52" s="249">
        <v>1440346.2930000001</v>
      </c>
      <c r="BN52" s="249">
        <v>179</v>
      </c>
      <c r="BO52" s="249">
        <v>937.346</v>
      </c>
      <c r="BP52" s="249">
        <v>90</v>
      </c>
      <c r="BQ52" s="249">
        <v>4119.6390000000001</v>
      </c>
      <c r="BR52" s="249">
        <v>1164174</v>
      </c>
      <c r="BS52" s="249">
        <v>1905796.355</v>
      </c>
      <c r="BT52" s="233"/>
      <c r="BU52" s="231">
        <v>101.81316029882603</v>
      </c>
      <c r="BV52" s="231">
        <v>102.51313441829166</v>
      </c>
    </row>
    <row r="53" spans="1:74" s="283" customFormat="1">
      <c r="A53" s="553" t="s">
        <v>621</v>
      </c>
      <c r="B53" s="233">
        <v>10287644</v>
      </c>
      <c r="C53" s="233">
        <v>124809477.263</v>
      </c>
      <c r="D53" s="233">
        <v>8013687</v>
      </c>
      <c r="E53" s="233">
        <v>95090233.922999993</v>
      </c>
      <c r="F53" s="233">
        <v>5348084</v>
      </c>
      <c r="G53" s="233">
        <v>66561060.351999998</v>
      </c>
      <c r="H53" s="233">
        <v>35671</v>
      </c>
      <c r="I53" s="233">
        <v>582665.65300000005</v>
      </c>
      <c r="J53" s="233">
        <v>1011890</v>
      </c>
      <c r="K53" s="233">
        <v>10484345.970000001</v>
      </c>
      <c r="L53" s="233">
        <v>1618042</v>
      </c>
      <c r="M53" s="233">
        <v>17462161.947999999</v>
      </c>
      <c r="N53" s="233">
        <v>0</v>
      </c>
      <c r="O53" s="233">
        <v>0</v>
      </c>
      <c r="P53" s="233">
        <v>9499</v>
      </c>
      <c r="Q53" s="233">
        <v>153648.82699999999</v>
      </c>
      <c r="R53" s="233">
        <v>445710</v>
      </c>
      <c r="S53" s="233">
        <v>20314294.686000001</v>
      </c>
      <c r="T53" s="233">
        <v>0</v>
      </c>
      <c r="U53" s="233">
        <v>0</v>
      </c>
      <c r="V53" s="233">
        <v>15443</v>
      </c>
      <c r="W53" s="233">
        <v>2025996.5919999999</v>
      </c>
      <c r="X53" s="233">
        <v>1030</v>
      </c>
      <c r="Y53" s="233">
        <v>11080.684999999999</v>
      </c>
      <c r="Z53" s="233">
        <v>191614</v>
      </c>
      <c r="AA53" s="233">
        <v>2307096.0099999998</v>
      </c>
      <c r="AB53" s="233">
        <v>398</v>
      </c>
      <c r="AC53" s="233">
        <v>45219.226000000002</v>
      </c>
      <c r="AD53" s="233">
        <v>0</v>
      </c>
      <c r="AE53" s="233">
        <v>0</v>
      </c>
      <c r="AF53" s="233">
        <v>715</v>
      </c>
      <c r="AG53" s="233">
        <v>83716.777000000002</v>
      </c>
      <c r="AH53" s="233">
        <v>19</v>
      </c>
      <c r="AI53" s="233">
        <v>328.3</v>
      </c>
      <c r="AJ53" s="233">
        <v>577</v>
      </c>
      <c r="AK53" s="233">
        <v>15026.871999999999</v>
      </c>
      <c r="AL53" s="233">
        <v>78</v>
      </c>
      <c r="AM53" s="233">
        <v>18585.170999999998</v>
      </c>
      <c r="AN53" s="233">
        <v>0</v>
      </c>
      <c r="AO53" s="233">
        <v>0</v>
      </c>
      <c r="AP53" s="233">
        <v>591</v>
      </c>
      <c r="AQ53" s="233">
        <v>66248.070000000007</v>
      </c>
      <c r="AR53" s="233">
        <v>1017</v>
      </c>
      <c r="AS53" s="233">
        <v>25791.478999999999</v>
      </c>
      <c r="AT53" s="233">
        <v>947</v>
      </c>
      <c r="AU53" s="233">
        <v>3507.482</v>
      </c>
      <c r="AV53" s="233">
        <v>40</v>
      </c>
      <c r="AW53" s="233">
        <v>14341.065000000001</v>
      </c>
      <c r="AX53" s="233">
        <v>11</v>
      </c>
      <c r="AY53" s="233">
        <v>880.22299999999996</v>
      </c>
      <c r="AZ53" s="233">
        <v>90</v>
      </c>
      <c r="BA53" s="233">
        <v>9670.36</v>
      </c>
      <c r="BB53" s="233">
        <v>2752</v>
      </c>
      <c r="BC53" s="233">
        <v>48648.928999999996</v>
      </c>
      <c r="BD53" s="233">
        <v>0</v>
      </c>
      <c r="BE53" s="233">
        <v>0</v>
      </c>
      <c r="BF53" s="233">
        <v>1144</v>
      </c>
      <c r="BG53" s="233">
        <v>10387.905000000001</v>
      </c>
      <c r="BH53" s="233">
        <v>12743</v>
      </c>
      <c r="BI53" s="233">
        <v>182109.24900000001</v>
      </c>
      <c r="BJ53" s="233">
        <v>8377</v>
      </c>
      <c r="BK53" s="233">
        <v>138768.43799999999</v>
      </c>
      <c r="BL53" s="233">
        <v>63467</v>
      </c>
      <c r="BM53" s="233">
        <v>1219212.3829999999</v>
      </c>
      <c r="BN53" s="233">
        <v>128</v>
      </c>
      <c r="BO53" s="233">
        <v>667.77499999999998</v>
      </c>
      <c r="BP53" s="233">
        <v>14</v>
      </c>
      <c r="BQ53" s="233">
        <v>657.78499999999997</v>
      </c>
      <c r="BR53" s="233">
        <v>1517553</v>
      </c>
      <c r="BS53" s="233">
        <v>3023359.051</v>
      </c>
      <c r="BT53" s="233"/>
      <c r="BU53" s="231">
        <v>101.07478201065999</v>
      </c>
      <c r="BV53" s="231">
        <v>102.98265134709969</v>
      </c>
    </row>
    <row r="54" spans="1:74" s="283" customFormat="1">
      <c r="A54" s="553" t="s">
        <v>622</v>
      </c>
      <c r="B54" s="233">
        <v>9463997</v>
      </c>
      <c r="C54" s="233">
        <v>107272029.309</v>
      </c>
      <c r="D54" s="233">
        <v>7490805</v>
      </c>
      <c r="E54" s="233">
        <v>84319903.541999996</v>
      </c>
      <c r="F54" s="233">
        <v>5316589</v>
      </c>
      <c r="G54" s="233">
        <v>61718836.715000004</v>
      </c>
      <c r="H54" s="233">
        <v>45918</v>
      </c>
      <c r="I54" s="233">
        <v>664890.45900000003</v>
      </c>
      <c r="J54" s="233">
        <v>1025328</v>
      </c>
      <c r="K54" s="233">
        <v>9973509.2949999999</v>
      </c>
      <c r="L54" s="233">
        <v>1102970</v>
      </c>
      <c r="M54" s="233">
        <v>11962667.073000001</v>
      </c>
      <c r="N54" s="233">
        <v>0</v>
      </c>
      <c r="O54" s="233">
        <v>0</v>
      </c>
      <c r="P54" s="233">
        <v>15626</v>
      </c>
      <c r="Q54" s="233">
        <v>198903.88800000001</v>
      </c>
      <c r="R54" s="233">
        <v>409225</v>
      </c>
      <c r="S54" s="233">
        <v>14909809.999</v>
      </c>
      <c r="T54" s="233">
        <v>0</v>
      </c>
      <c r="U54" s="233">
        <v>0</v>
      </c>
      <c r="V54" s="233">
        <v>18759</v>
      </c>
      <c r="W54" s="233">
        <v>1826381.2209999999</v>
      </c>
      <c r="X54" s="233">
        <v>1130</v>
      </c>
      <c r="Y54" s="233">
        <v>12216.971</v>
      </c>
      <c r="Z54" s="233">
        <v>179054</v>
      </c>
      <c r="AA54" s="233">
        <v>2226541.4539999999</v>
      </c>
      <c r="AB54" s="233">
        <v>185</v>
      </c>
      <c r="AC54" s="233">
        <v>33090.277999999998</v>
      </c>
      <c r="AD54" s="233">
        <v>0</v>
      </c>
      <c r="AE54" s="233">
        <v>0</v>
      </c>
      <c r="AF54" s="233">
        <v>339</v>
      </c>
      <c r="AG54" s="233">
        <v>39072.099000000002</v>
      </c>
      <c r="AH54" s="233">
        <v>7</v>
      </c>
      <c r="AI54" s="233">
        <v>3778.26</v>
      </c>
      <c r="AJ54" s="233">
        <v>246</v>
      </c>
      <c r="AK54" s="233">
        <v>5536.0020000000004</v>
      </c>
      <c r="AL54" s="233">
        <v>81</v>
      </c>
      <c r="AM54" s="233">
        <v>18601.423999999999</v>
      </c>
      <c r="AN54" s="233">
        <v>0</v>
      </c>
      <c r="AO54" s="233">
        <v>0</v>
      </c>
      <c r="AP54" s="233">
        <v>555</v>
      </c>
      <c r="AQ54" s="233">
        <v>63459.631000000001</v>
      </c>
      <c r="AR54" s="233">
        <v>316</v>
      </c>
      <c r="AS54" s="233">
        <v>6871.5839999999998</v>
      </c>
      <c r="AT54" s="233">
        <v>485</v>
      </c>
      <c r="AU54" s="233">
        <v>1198.7239999999999</v>
      </c>
      <c r="AV54" s="233">
        <v>25</v>
      </c>
      <c r="AW54" s="233">
        <v>4338.3249999999998</v>
      </c>
      <c r="AX54" s="233">
        <v>0</v>
      </c>
      <c r="AY54" s="233">
        <v>0</v>
      </c>
      <c r="AZ54" s="233">
        <v>45</v>
      </c>
      <c r="BA54" s="233">
        <v>8380.74</v>
      </c>
      <c r="BB54" s="233">
        <v>2723</v>
      </c>
      <c r="BC54" s="233">
        <v>41065.796000000002</v>
      </c>
      <c r="BD54" s="233">
        <v>0</v>
      </c>
      <c r="BE54" s="233">
        <v>0</v>
      </c>
      <c r="BF54" s="233">
        <v>1671</v>
      </c>
      <c r="BG54" s="233">
        <v>14671.458000000001</v>
      </c>
      <c r="BH54" s="233">
        <v>19023</v>
      </c>
      <c r="BI54" s="233">
        <v>329783.50099999999</v>
      </c>
      <c r="BJ54" s="233">
        <v>7972</v>
      </c>
      <c r="BK54" s="233">
        <v>114637.74</v>
      </c>
      <c r="BL54" s="233">
        <v>48539</v>
      </c>
      <c r="BM54" s="233">
        <v>791371.83100000001</v>
      </c>
      <c r="BN54" s="233">
        <v>89</v>
      </c>
      <c r="BO54" s="233">
        <v>501.92</v>
      </c>
      <c r="BP54" s="233">
        <v>19</v>
      </c>
      <c r="BQ54" s="233">
        <v>490.04199999999997</v>
      </c>
      <c r="BR54" s="233">
        <v>1267078</v>
      </c>
      <c r="BS54" s="233">
        <v>2301422.8790000002</v>
      </c>
      <c r="BT54" s="233"/>
      <c r="BU54" s="231">
        <v>101.41409701401614</v>
      </c>
      <c r="BV54" s="231">
        <v>103.19424422222963</v>
      </c>
    </row>
    <row r="55" spans="1:74" s="283" customFormat="1">
      <c r="A55" s="553" t="s">
        <v>623</v>
      </c>
      <c r="B55" s="233">
        <v>12496591</v>
      </c>
      <c r="C55" s="233">
        <v>169583124.38600001</v>
      </c>
      <c r="D55" s="233">
        <v>11336954</v>
      </c>
      <c r="E55" s="233">
        <v>130666113.942</v>
      </c>
      <c r="F55" s="233">
        <v>7918197</v>
      </c>
      <c r="G55" s="233">
        <v>94789045.361000001</v>
      </c>
      <c r="H55" s="233">
        <v>57480</v>
      </c>
      <c r="I55" s="233">
        <v>841860.95400000003</v>
      </c>
      <c r="J55" s="233">
        <v>1682431</v>
      </c>
      <c r="K55" s="233">
        <v>16860936.447999999</v>
      </c>
      <c r="L55" s="233">
        <v>1678846</v>
      </c>
      <c r="M55" s="233">
        <v>18174271.179000001</v>
      </c>
      <c r="N55" s="233">
        <v>0</v>
      </c>
      <c r="O55" s="233">
        <v>0</v>
      </c>
      <c r="P55" s="233">
        <v>21971</v>
      </c>
      <c r="Q55" s="233">
        <v>236931.065</v>
      </c>
      <c r="R55" s="233">
        <v>662355</v>
      </c>
      <c r="S55" s="233">
        <v>30309838.495000001</v>
      </c>
      <c r="T55" s="233">
        <v>0</v>
      </c>
      <c r="U55" s="233">
        <v>0</v>
      </c>
      <c r="V55" s="233">
        <v>15276</v>
      </c>
      <c r="W55" s="233">
        <v>2218819.6850000001</v>
      </c>
      <c r="X55" s="233">
        <v>3731</v>
      </c>
      <c r="Y55" s="233">
        <v>45475.849000000002</v>
      </c>
      <c r="Z55" s="233">
        <v>207692</v>
      </c>
      <c r="AA55" s="233">
        <v>2682382.0269999998</v>
      </c>
      <c r="AB55" s="233">
        <v>438</v>
      </c>
      <c r="AC55" s="233">
        <v>45347.014999999999</v>
      </c>
      <c r="AD55" s="233">
        <v>0</v>
      </c>
      <c r="AE55" s="233">
        <v>0</v>
      </c>
      <c r="AF55" s="233">
        <v>438</v>
      </c>
      <c r="AG55" s="233">
        <v>73519.626000000004</v>
      </c>
      <c r="AH55" s="233">
        <v>3</v>
      </c>
      <c r="AI55" s="233">
        <v>72.3</v>
      </c>
      <c r="AJ55" s="233">
        <v>354</v>
      </c>
      <c r="AK55" s="233">
        <v>8545.8799999999992</v>
      </c>
      <c r="AL55" s="233">
        <v>106</v>
      </c>
      <c r="AM55" s="233">
        <v>37299.851999999999</v>
      </c>
      <c r="AN55" s="233">
        <v>0</v>
      </c>
      <c r="AO55" s="233">
        <v>0</v>
      </c>
      <c r="AP55" s="233">
        <v>1488</v>
      </c>
      <c r="AQ55" s="233">
        <v>203037.889</v>
      </c>
      <c r="AR55" s="233">
        <v>2121</v>
      </c>
      <c r="AS55" s="233">
        <v>66497.695999999996</v>
      </c>
      <c r="AT55" s="233">
        <v>1326</v>
      </c>
      <c r="AU55" s="233">
        <v>2689.681</v>
      </c>
      <c r="AV55" s="233">
        <v>37</v>
      </c>
      <c r="AW55" s="233">
        <v>10300.324000000001</v>
      </c>
      <c r="AX55" s="233">
        <v>0</v>
      </c>
      <c r="AY55" s="233">
        <v>0</v>
      </c>
      <c r="AZ55" s="233">
        <v>386</v>
      </c>
      <c r="BA55" s="233">
        <v>372204.64</v>
      </c>
      <c r="BB55" s="233">
        <v>3084</v>
      </c>
      <c r="BC55" s="233">
        <v>56118.625999999997</v>
      </c>
      <c r="BD55" s="233">
        <v>0</v>
      </c>
      <c r="BE55" s="233">
        <v>0</v>
      </c>
      <c r="BF55" s="233">
        <v>70951</v>
      </c>
      <c r="BG55" s="233">
        <v>291077.54800000001</v>
      </c>
      <c r="BH55" s="233">
        <v>28171</v>
      </c>
      <c r="BI55" s="233">
        <v>470753.67</v>
      </c>
      <c r="BJ55" s="233">
        <v>9272</v>
      </c>
      <c r="BK55" s="233">
        <v>114008.796</v>
      </c>
      <c r="BL55" s="233">
        <v>76647</v>
      </c>
      <c r="BM55" s="233">
        <v>1581610.2560000001</v>
      </c>
      <c r="BN55" s="233">
        <v>182</v>
      </c>
      <c r="BO55" s="233">
        <v>930.30600000000004</v>
      </c>
      <c r="BP55" s="233">
        <v>47</v>
      </c>
      <c r="BQ55" s="233">
        <v>2106.2269999999999</v>
      </c>
      <c r="BR55" s="233">
        <v>53561</v>
      </c>
      <c r="BS55" s="233">
        <v>87442.990999999995</v>
      </c>
      <c r="BT55" s="233"/>
      <c r="BU55" s="231">
        <v>101.14684052481202</v>
      </c>
      <c r="BV55" s="231">
        <v>103.57014046023225</v>
      </c>
    </row>
    <row r="56" spans="1:74" s="283" customFormat="1">
      <c r="A56" s="534" t="s">
        <v>624</v>
      </c>
      <c r="B56" s="242">
        <v>10801383</v>
      </c>
      <c r="C56" s="242">
        <v>163671566.935</v>
      </c>
      <c r="D56" s="242">
        <v>9468482</v>
      </c>
      <c r="E56" s="242">
        <v>115263736.91599999</v>
      </c>
      <c r="F56" s="242">
        <v>6576675</v>
      </c>
      <c r="G56" s="242">
        <v>83622162.016000003</v>
      </c>
      <c r="H56" s="242">
        <v>28710</v>
      </c>
      <c r="I56" s="242">
        <v>372976.77600000001</v>
      </c>
      <c r="J56" s="242">
        <v>1410159</v>
      </c>
      <c r="K56" s="242">
        <v>14746354.223999999</v>
      </c>
      <c r="L56" s="242">
        <v>1452938</v>
      </c>
      <c r="M56" s="242">
        <v>16522243.9</v>
      </c>
      <c r="N56" s="242">
        <v>0</v>
      </c>
      <c r="O56" s="242">
        <v>0</v>
      </c>
      <c r="P56" s="242">
        <v>28370</v>
      </c>
      <c r="Q56" s="242">
        <v>389680.489</v>
      </c>
      <c r="R56" s="242">
        <v>765941</v>
      </c>
      <c r="S56" s="242">
        <v>35572888.542000003</v>
      </c>
      <c r="T56" s="242">
        <v>0</v>
      </c>
      <c r="U56" s="242">
        <v>0</v>
      </c>
      <c r="V56" s="242">
        <v>30159</v>
      </c>
      <c r="W56" s="242">
        <v>3040404.7450000001</v>
      </c>
      <c r="X56" s="242">
        <v>2162</v>
      </c>
      <c r="Y56" s="242">
        <v>57483.813000000002</v>
      </c>
      <c r="Z56" s="242">
        <v>387619</v>
      </c>
      <c r="AA56" s="242">
        <v>5865613.4000000004</v>
      </c>
      <c r="AB56" s="242">
        <v>758</v>
      </c>
      <c r="AC56" s="242">
        <v>121057.32399999999</v>
      </c>
      <c r="AD56" s="242">
        <v>0</v>
      </c>
      <c r="AE56" s="242">
        <v>0</v>
      </c>
      <c r="AF56" s="242">
        <v>1141</v>
      </c>
      <c r="AG56" s="242">
        <v>62246.705000000002</v>
      </c>
      <c r="AH56" s="242">
        <v>0</v>
      </c>
      <c r="AI56" s="242">
        <v>0</v>
      </c>
      <c r="AJ56" s="242">
        <v>100</v>
      </c>
      <c r="AK56" s="242">
        <v>1495.268</v>
      </c>
      <c r="AL56" s="242">
        <v>238</v>
      </c>
      <c r="AM56" s="242">
        <v>117063.785</v>
      </c>
      <c r="AN56" s="242">
        <v>0</v>
      </c>
      <c r="AO56" s="242">
        <v>0</v>
      </c>
      <c r="AP56" s="242">
        <v>1039</v>
      </c>
      <c r="AQ56" s="242">
        <v>149176.01699999999</v>
      </c>
      <c r="AR56" s="242">
        <v>527</v>
      </c>
      <c r="AS56" s="242">
        <v>26298.696</v>
      </c>
      <c r="AT56" s="242">
        <v>1057</v>
      </c>
      <c r="AU56" s="242">
        <v>2670.317</v>
      </c>
      <c r="AV56" s="242">
        <v>64</v>
      </c>
      <c r="AW56" s="242">
        <v>19101.981</v>
      </c>
      <c r="AX56" s="242">
        <v>7</v>
      </c>
      <c r="AY56" s="242">
        <v>292.69200000000001</v>
      </c>
      <c r="AZ56" s="242">
        <v>749</v>
      </c>
      <c r="BA56" s="242">
        <v>603544.13</v>
      </c>
      <c r="BB56" s="242">
        <v>1238</v>
      </c>
      <c r="BC56" s="242">
        <v>21482.13</v>
      </c>
      <c r="BD56" s="242">
        <v>0</v>
      </c>
      <c r="BE56" s="242">
        <v>0</v>
      </c>
      <c r="BF56" s="242">
        <v>719</v>
      </c>
      <c r="BG56" s="242">
        <v>8167.3909999999996</v>
      </c>
      <c r="BH56" s="242">
        <v>32759</v>
      </c>
      <c r="BI56" s="242">
        <v>688717.34</v>
      </c>
      <c r="BJ56" s="242">
        <v>5011</v>
      </c>
      <c r="BK56" s="242">
        <v>90238.028000000006</v>
      </c>
      <c r="BL56" s="242">
        <v>73030</v>
      </c>
      <c r="BM56" s="242">
        <v>1565002.713</v>
      </c>
      <c r="BN56" s="242">
        <v>182</v>
      </c>
      <c r="BO56" s="242">
        <v>834.08900000000006</v>
      </c>
      <c r="BP56" s="242">
        <v>29</v>
      </c>
      <c r="BQ56" s="242">
        <v>4368.1980000000003</v>
      </c>
      <c r="BR56" s="242">
        <v>2</v>
      </c>
      <c r="BS56" s="242">
        <v>2.226</v>
      </c>
      <c r="BT56" s="233"/>
      <c r="BU56" s="240">
        <v>104.24477670249976</v>
      </c>
      <c r="BV56" s="240">
        <v>105.20825476406254</v>
      </c>
    </row>
    <row r="57" spans="1:74">
      <c r="B57" s="261"/>
      <c r="BT57" s="487"/>
    </row>
  </sheetData>
  <customSheetViews>
    <customSheetView guid="{6F28069D-A7F4-41D2-AA1B-4487F97E36F1}" showPageBreaks="1" printArea="1" showRuler="0">
      <pageMargins left="0.39370078740157483" right="0.39370078740157483" top="0.98425196850393704" bottom="0" header="0.51181102362204722" footer="0.51181102362204722"/>
      <printOptions horizontalCentered="1"/>
      <pageSetup paperSize="8" scale="95" orientation="landscape" horizontalDpi="4294967292" r:id="rId1"/>
      <headerFooter alignWithMargins="0"/>
    </customSheetView>
  </customSheetViews>
  <mergeCells count="42">
    <mergeCell ref="AX4:AY4"/>
    <mergeCell ref="AR3:AS4"/>
    <mergeCell ref="BR3:BS4"/>
    <mergeCell ref="BD3:BE4"/>
    <mergeCell ref="BP3:BQ4"/>
    <mergeCell ref="BF3:BG4"/>
    <mergeCell ref="BH3:BI4"/>
    <mergeCell ref="AZ3:BA4"/>
    <mergeCell ref="BJ3:BK4"/>
    <mergeCell ref="BN3:BO4"/>
    <mergeCell ref="AT3:AY3"/>
    <mergeCell ref="BB3:BC4"/>
    <mergeCell ref="AV4:AW4"/>
    <mergeCell ref="BU3:BV4"/>
    <mergeCell ref="D3:E4"/>
    <mergeCell ref="F3:G4"/>
    <mergeCell ref="AT4:AU4"/>
    <mergeCell ref="X4:Y4"/>
    <mergeCell ref="Z4:AA4"/>
    <mergeCell ref="AD4:AE4"/>
    <mergeCell ref="V3:AC3"/>
    <mergeCell ref="AL4:AM4"/>
    <mergeCell ref="BL3:BM4"/>
    <mergeCell ref="AH4:AI4"/>
    <mergeCell ref="AJ4:AK4"/>
    <mergeCell ref="AH3:AK3"/>
    <mergeCell ref="AP3:AQ4"/>
    <mergeCell ref="AN3:AO4"/>
    <mergeCell ref="AL3:AM3"/>
    <mergeCell ref="A3:A5"/>
    <mergeCell ref="B3:C4"/>
    <mergeCell ref="H3:I4"/>
    <mergeCell ref="L3:M4"/>
    <mergeCell ref="J3:K4"/>
    <mergeCell ref="AD3:AG3"/>
    <mergeCell ref="AF4:AG4"/>
    <mergeCell ref="T3:U4"/>
    <mergeCell ref="N3:O4"/>
    <mergeCell ref="P3:Q4"/>
    <mergeCell ref="V4:W4"/>
    <mergeCell ref="R3:S4"/>
    <mergeCell ref="AB4:AC4"/>
  </mergeCells>
  <phoneticPr fontId="2"/>
  <printOptions horizontalCentered="1"/>
  <pageMargins left="0.39370078740157483" right="0.39370078740157483" top="0.59055118110236227" bottom="0" header="0.51181102362204722" footer="0.51181102362204722"/>
  <pageSetup paperSize="8" scale="84" fitToWidth="5" orientation="landscape" horizontalDpi="4294967292" r:id="rId2"/>
  <headerFooter alignWithMargins="0"/>
  <colBreaks count="4" manualBreakCount="4">
    <brk id="13" max="56" man="1"/>
    <brk id="29" max="56" man="1"/>
    <brk id="45" max="56" man="1"/>
    <brk id="63"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1"/>
  <dimension ref="A1:DG57"/>
  <sheetViews>
    <sheetView zoomScale="70" zoomScaleNormal="70" workbookViewId="0">
      <pane xSplit="1" ySplit="10" topLeftCell="B11" activePane="bottomRight" state="frozen"/>
      <selection sqref="A1:R1"/>
      <selection pane="topRight" sqref="A1:R1"/>
      <selection pane="bottomLeft" sqref="A1:R1"/>
      <selection pane="bottomRight"/>
    </sheetView>
  </sheetViews>
  <sheetFormatPr defaultColWidth="9" defaultRowHeight="13.2"/>
  <cols>
    <col min="1" max="1" width="13.44140625" style="532" customWidth="1"/>
    <col min="2" max="2" width="14.77734375" style="531" customWidth="1"/>
    <col min="3" max="3" width="18.21875" style="531" bestFit="1" customWidth="1"/>
    <col min="4" max="4" width="14.77734375" style="531" customWidth="1"/>
    <col min="5" max="5" width="18.21875" style="531" bestFit="1" customWidth="1"/>
    <col min="6" max="6" width="14.77734375" style="531" customWidth="1"/>
    <col min="7" max="7" width="18.21875" style="531" bestFit="1" customWidth="1"/>
    <col min="8" max="9" width="14.77734375" style="531" customWidth="1"/>
    <col min="10" max="15" width="14.77734375" style="530" customWidth="1"/>
    <col min="16" max="19" width="26.109375" style="530" hidden="1" customWidth="1"/>
    <col min="20" max="35" width="12" style="530" customWidth="1"/>
    <col min="36" max="39" width="11.6640625" style="530" customWidth="1"/>
    <col min="40" max="49" width="11.77734375" style="530" customWidth="1"/>
    <col min="50" max="50" width="10.6640625" style="530" customWidth="1"/>
    <col min="51" max="51" width="2.44140625" style="530" customWidth="1"/>
    <col min="52" max="53" width="10.6640625" style="530" customWidth="1"/>
    <col min="54" max="111" width="9" style="530"/>
    <col min="112" max="16384" width="9" style="531"/>
  </cols>
  <sheetData>
    <row r="1" spans="1:111" ht="24" customHeight="1">
      <c r="A1" s="528" t="s">
        <v>448</v>
      </c>
      <c r="B1" s="529"/>
      <c r="C1" s="529"/>
      <c r="D1" s="529"/>
      <c r="E1" s="529"/>
      <c r="F1" s="529"/>
      <c r="G1" s="529"/>
      <c r="H1" s="529"/>
      <c r="I1" s="529"/>
      <c r="J1" s="529"/>
      <c r="K1" s="529"/>
      <c r="L1" s="529"/>
      <c r="M1" s="529"/>
      <c r="N1" s="529"/>
      <c r="O1" s="529"/>
      <c r="P1" s="718" t="s">
        <v>158</v>
      </c>
      <c r="Q1" s="719"/>
      <c r="R1" s="719"/>
      <c r="S1" s="719"/>
      <c r="T1" s="720"/>
      <c r="U1" s="720"/>
      <c r="V1" s="720"/>
      <c r="W1" s="720"/>
      <c r="X1" s="720"/>
      <c r="Y1" s="720"/>
      <c r="Z1" s="720"/>
    </row>
    <row r="2" spans="1:111" ht="21.15" customHeight="1">
      <c r="O2" s="189" t="s">
        <v>719</v>
      </c>
      <c r="S2" s="189" t="s">
        <v>725</v>
      </c>
    </row>
    <row r="3" spans="1:111" s="533" customFormat="1" ht="21.15" customHeight="1">
      <c r="A3" s="827" t="s">
        <v>143</v>
      </c>
      <c r="B3" s="846" t="s">
        <v>426</v>
      </c>
      <c r="C3" s="847"/>
      <c r="D3" s="847"/>
      <c r="E3" s="847"/>
      <c r="F3" s="847"/>
      <c r="G3" s="847"/>
      <c r="H3" s="847"/>
      <c r="I3" s="847"/>
      <c r="J3" s="847"/>
      <c r="K3" s="847"/>
      <c r="L3" s="847"/>
      <c r="M3" s="847"/>
      <c r="N3" s="847"/>
      <c r="O3" s="848"/>
      <c r="P3" s="840" t="s">
        <v>144</v>
      </c>
      <c r="Q3" s="841"/>
      <c r="R3" s="841"/>
      <c r="S3" s="842"/>
    </row>
    <row r="4" spans="1:111" s="533" customFormat="1" ht="18.899999999999999" customHeight="1">
      <c r="A4" s="766"/>
      <c r="B4" s="770" t="s">
        <v>441</v>
      </c>
      <c r="C4" s="828"/>
      <c r="D4" s="836" t="s">
        <v>442</v>
      </c>
      <c r="E4" s="837"/>
      <c r="F4" s="836" t="s">
        <v>443</v>
      </c>
      <c r="G4" s="837"/>
      <c r="H4" s="836" t="s">
        <v>444</v>
      </c>
      <c r="I4" s="837"/>
      <c r="J4" s="836" t="s">
        <v>445</v>
      </c>
      <c r="K4" s="837"/>
      <c r="L4" s="831" t="s">
        <v>424</v>
      </c>
      <c r="M4" s="832"/>
      <c r="N4" s="832"/>
      <c r="O4" s="833"/>
      <c r="P4" s="843"/>
      <c r="Q4" s="844"/>
      <c r="R4" s="844"/>
      <c r="S4" s="845"/>
    </row>
    <row r="5" spans="1:111" s="533" customFormat="1" ht="18.899999999999999" customHeight="1">
      <c r="A5" s="766"/>
      <c r="B5" s="829"/>
      <c r="C5" s="830"/>
      <c r="D5" s="838"/>
      <c r="E5" s="839"/>
      <c r="F5" s="838"/>
      <c r="G5" s="839"/>
      <c r="H5" s="838"/>
      <c r="I5" s="839"/>
      <c r="J5" s="838"/>
      <c r="K5" s="839"/>
      <c r="L5" s="834" t="s">
        <v>254</v>
      </c>
      <c r="M5" s="835"/>
      <c r="N5" s="829" t="s">
        <v>427</v>
      </c>
      <c r="O5" s="830"/>
      <c r="P5" s="834" t="s">
        <v>254</v>
      </c>
      <c r="Q5" s="835"/>
      <c r="R5" s="834" t="s">
        <v>145</v>
      </c>
      <c r="S5" s="835"/>
    </row>
    <row r="6" spans="1:111" s="536" customFormat="1" ht="18" customHeight="1">
      <c r="A6" s="767"/>
      <c r="B6" s="535" t="s">
        <v>1</v>
      </c>
      <c r="C6" s="535" t="s">
        <v>2</v>
      </c>
      <c r="D6" s="535" t="s">
        <v>1</v>
      </c>
      <c r="E6" s="535" t="s">
        <v>2</v>
      </c>
      <c r="F6" s="535" t="s">
        <v>1</v>
      </c>
      <c r="G6" s="535" t="s">
        <v>2</v>
      </c>
      <c r="H6" s="535" t="s">
        <v>1</v>
      </c>
      <c r="I6" s="535" t="s">
        <v>2</v>
      </c>
      <c r="J6" s="535" t="s">
        <v>1</v>
      </c>
      <c r="K6" s="535" t="s">
        <v>2</v>
      </c>
      <c r="L6" s="535" t="s">
        <v>1</v>
      </c>
      <c r="M6" s="535" t="s">
        <v>2</v>
      </c>
      <c r="N6" s="535" t="s">
        <v>1</v>
      </c>
      <c r="O6" s="535" t="s">
        <v>2</v>
      </c>
      <c r="P6" s="535" t="s">
        <v>1</v>
      </c>
      <c r="Q6" s="535" t="s">
        <v>2</v>
      </c>
      <c r="R6" s="535" t="s">
        <v>1</v>
      </c>
      <c r="S6" s="535" t="s">
        <v>2</v>
      </c>
    </row>
    <row r="7" spans="1:111">
      <c r="A7" s="190"/>
      <c r="B7" s="537" t="s">
        <v>540</v>
      </c>
      <c r="C7" s="538" t="s">
        <v>542</v>
      </c>
      <c r="D7" s="537" t="s">
        <v>540</v>
      </c>
      <c r="E7" s="538" t="s">
        <v>542</v>
      </c>
      <c r="F7" s="537" t="s">
        <v>540</v>
      </c>
      <c r="G7" s="538" t="s">
        <v>542</v>
      </c>
      <c r="H7" s="537" t="s">
        <v>540</v>
      </c>
      <c r="I7" s="538" t="s">
        <v>542</v>
      </c>
      <c r="J7" s="537" t="s">
        <v>540</v>
      </c>
      <c r="K7" s="538" t="s">
        <v>542</v>
      </c>
      <c r="L7" s="537" t="s">
        <v>540</v>
      </c>
      <c r="M7" s="538" t="s">
        <v>542</v>
      </c>
      <c r="N7" s="537" t="s">
        <v>540</v>
      </c>
      <c r="O7" s="538" t="s">
        <v>542</v>
      </c>
      <c r="P7" s="537" t="s">
        <v>540</v>
      </c>
      <c r="Q7" s="538" t="s">
        <v>542</v>
      </c>
      <c r="R7" s="537" t="s">
        <v>540</v>
      </c>
      <c r="S7" s="538" t="s">
        <v>542</v>
      </c>
    </row>
    <row r="8" spans="1:111" s="542" customFormat="1" ht="18" customHeight="1">
      <c r="A8" s="384" t="s">
        <v>720</v>
      </c>
      <c r="B8" s="539">
        <v>427107099</v>
      </c>
      <c r="C8" s="540">
        <v>4630913910.2250004</v>
      </c>
      <c r="D8" s="539">
        <v>278054673</v>
      </c>
      <c r="E8" s="540">
        <v>2717003055.132</v>
      </c>
      <c r="F8" s="539">
        <v>110682241</v>
      </c>
      <c r="G8" s="541">
        <v>1014053108.674</v>
      </c>
      <c r="H8" s="539">
        <v>34990139</v>
      </c>
      <c r="I8" s="540">
        <v>543163384.28299999</v>
      </c>
      <c r="J8" s="539">
        <v>19598144</v>
      </c>
      <c r="K8" s="541">
        <v>312595137.833</v>
      </c>
      <c r="L8" s="539">
        <v>6024825</v>
      </c>
      <c r="M8" s="541">
        <v>105132428.392</v>
      </c>
      <c r="N8" s="541">
        <v>22336224</v>
      </c>
      <c r="O8" s="539">
        <v>434461448.76899999</v>
      </c>
      <c r="P8" s="541">
        <v>572232</v>
      </c>
      <c r="Q8" s="541">
        <v>13042113.9</v>
      </c>
      <c r="R8" s="541">
        <v>4015272</v>
      </c>
      <c r="S8" s="539">
        <v>120746522.596</v>
      </c>
      <c r="T8" s="530"/>
      <c r="U8" s="530"/>
      <c r="V8" s="530"/>
      <c r="W8" s="530"/>
      <c r="X8" s="530"/>
      <c r="Y8" s="530"/>
      <c r="Z8" s="530"/>
      <c r="AA8" s="530"/>
      <c r="AB8" s="530"/>
      <c r="AC8" s="530"/>
      <c r="AD8" s="530"/>
      <c r="AE8" s="530"/>
      <c r="AF8" s="530"/>
      <c r="AG8" s="530"/>
      <c r="AH8" s="530"/>
      <c r="AI8" s="530"/>
      <c r="AJ8" s="530"/>
      <c r="AK8" s="530"/>
      <c r="AL8" s="530"/>
      <c r="AM8" s="530"/>
      <c r="AN8" s="530"/>
      <c r="AO8" s="530"/>
      <c r="AP8" s="530"/>
      <c r="AQ8" s="530"/>
      <c r="AR8" s="530"/>
      <c r="AS8" s="530"/>
      <c r="AT8" s="530"/>
      <c r="AU8" s="530"/>
      <c r="AV8" s="530"/>
      <c r="AW8" s="530"/>
      <c r="AX8" s="530"/>
      <c r="AY8" s="530"/>
      <c r="AZ8" s="530"/>
      <c r="BA8" s="530"/>
      <c r="BB8" s="530"/>
      <c r="BC8" s="530"/>
      <c r="BD8" s="530"/>
      <c r="BE8" s="530"/>
      <c r="BF8" s="530"/>
      <c r="BG8" s="530"/>
      <c r="BH8" s="530"/>
      <c r="BI8" s="530"/>
      <c r="BJ8" s="530"/>
      <c r="BK8" s="530"/>
      <c r="BL8" s="530"/>
      <c r="BM8" s="530"/>
      <c r="BN8" s="530"/>
      <c r="BO8" s="530"/>
      <c r="BP8" s="530"/>
      <c r="BQ8" s="530"/>
      <c r="BR8" s="530"/>
      <c r="BS8" s="530"/>
      <c r="BT8" s="530"/>
      <c r="BU8" s="530"/>
      <c r="BV8" s="530"/>
      <c r="BW8" s="530"/>
      <c r="BX8" s="530"/>
      <c r="BY8" s="530"/>
      <c r="BZ8" s="530"/>
      <c r="CA8" s="530"/>
      <c r="CB8" s="530"/>
      <c r="CC8" s="530"/>
      <c r="CD8" s="530"/>
      <c r="CE8" s="530"/>
      <c r="CF8" s="530"/>
      <c r="CG8" s="530"/>
      <c r="CH8" s="530"/>
      <c r="CI8" s="530"/>
      <c r="CJ8" s="530"/>
      <c r="CK8" s="530"/>
      <c r="CL8" s="530"/>
      <c r="CM8" s="530"/>
      <c r="CN8" s="530"/>
      <c r="CO8" s="530"/>
      <c r="CP8" s="530"/>
      <c r="CQ8" s="530"/>
      <c r="CR8" s="530"/>
      <c r="CS8" s="530"/>
      <c r="CT8" s="530"/>
      <c r="CU8" s="530"/>
      <c r="CV8" s="530"/>
      <c r="CW8" s="530"/>
      <c r="CX8" s="530"/>
      <c r="CY8" s="530"/>
      <c r="CZ8" s="530"/>
      <c r="DA8" s="530"/>
      <c r="DB8" s="530"/>
      <c r="DC8" s="530"/>
      <c r="DD8" s="530"/>
      <c r="DE8" s="530"/>
      <c r="DF8" s="530"/>
      <c r="DG8" s="530"/>
    </row>
    <row r="9" spans="1:111" s="542" customFormat="1" ht="18" customHeight="1">
      <c r="A9" s="384" t="s">
        <v>721</v>
      </c>
      <c r="B9" s="539">
        <v>441539643</v>
      </c>
      <c r="C9" s="540">
        <v>4774995450.8520002</v>
      </c>
      <c r="D9" s="539">
        <v>279838872</v>
      </c>
      <c r="E9" s="540">
        <v>2728699036.9889998</v>
      </c>
      <c r="F9" s="539">
        <v>109938611</v>
      </c>
      <c r="G9" s="541">
        <v>1015721829.732</v>
      </c>
      <c r="H9" s="539">
        <v>35917757</v>
      </c>
      <c r="I9" s="540">
        <v>554298822.81799996</v>
      </c>
      <c r="J9" s="539">
        <v>19159435</v>
      </c>
      <c r="K9" s="541">
        <v>303732666.05299997</v>
      </c>
      <c r="L9" s="539">
        <v>7219793</v>
      </c>
      <c r="M9" s="541">
        <v>122634935.54899999</v>
      </c>
      <c r="N9" s="541">
        <v>24796268</v>
      </c>
      <c r="O9" s="539">
        <v>476706995.23900002</v>
      </c>
      <c r="P9" s="541">
        <v>591298</v>
      </c>
      <c r="Q9" s="541">
        <v>13336592.422</v>
      </c>
      <c r="R9" s="541">
        <v>4094921</v>
      </c>
      <c r="S9" s="539">
        <v>120526475.16500001</v>
      </c>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c r="AY9" s="530"/>
      <c r="AZ9" s="530"/>
      <c r="BA9" s="530"/>
      <c r="BB9" s="530"/>
      <c r="BC9" s="530"/>
      <c r="BD9" s="530"/>
      <c r="BE9" s="530"/>
      <c r="BF9" s="530"/>
      <c r="BG9" s="530"/>
      <c r="BH9" s="530"/>
      <c r="BI9" s="530"/>
      <c r="BJ9" s="530"/>
      <c r="BK9" s="530"/>
      <c r="BL9" s="530"/>
      <c r="BM9" s="530"/>
      <c r="BN9" s="530"/>
      <c r="BO9" s="530"/>
      <c r="BP9" s="530"/>
      <c r="BQ9" s="530"/>
      <c r="BR9" s="530"/>
      <c r="BS9" s="530"/>
      <c r="BT9" s="530"/>
      <c r="BU9" s="530"/>
      <c r="BV9" s="530"/>
      <c r="BW9" s="530"/>
      <c r="BX9" s="530"/>
      <c r="BY9" s="530"/>
      <c r="BZ9" s="530"/>
      <c r="CA9" s="530"/>
      <c r="CB9" s="530"/>
      <c r="CC9" s="530"/>
      <c r="CD9" s="530"/>
      <c r="CE9" s="530"/>
      <c r="CF9" s="530"/>
      <c r="CG9" s="530"/>
      <c r="CH9" s="530"/>
      <c r="CI9" s="530"/>
      <c r="CJ9" s="530"/>
      <c r="CK9" s="530"/>
      <c r="CL9" s="530"/>
      <c r="CM9" s="530"/>
      <c r="CN9" s="530"/>
      <c r="CO9" s="530"/>
      <c r="CP9" s="530"/>
      <c r="CQ9" s="530"/>
      <c r="CR9" s="530"/>
      <c r="CS9" s="530"/>
      <c r="CT9" s="530"/>
      <c r="CU9" s="530"/>
      <c r="CV9" s="530"/>
      <c r="CW9" s="530"/>
      <c r="CX9" s="530"/>
      <c r="CY9" s="530"/>
      <c r="CZ9" s="530"/>
      <c r="DA9" s="530"/>
      <c r="DB9" s="530"/>
      <c r="DC9" s="530"/>
      <c r="DD9" s="530"/>
      <c r="DE9" s="530"/>
      <c r="DF9" s="530"/>
      <c r="DG9" s="530"/>
    </row>
    <row r="10" spans="1:111" s="542" customFormat="1" ht="18" customHeight="1">
      <c r="A10" s="389" t="s">
        <v>722</v>
      </c>
      <c r="B10" s="543">
        <v>452362303</v>
      </c>
      <c r="C10" s="544">
        <v>5008213298.0369997</v>
      </c>
      <c r="D10" s="543">
        <v>277438266</v>
      </c>
      <c r="E10" s="544">
        <v>2769717964.7719998</v>
      </c>
      <c r="F10" s="543">
        <v>106432147</v>
      </c>
      <c r="G10" s="545">
        <v>997858957.03400004</v>
      </c>
      <c r="H10" s="543">
        <v>36731393</v>
      </c>
      <c r="I10" s="544">
        <v>574719201.903</v>
      </c>
      <c r="J10" s="543">
        <v>18429641</v>
      </c>
      <c r="K10" s="545">
        <v>295586069.75800002</v>
      </c>
      <c r="L10" s="543">
        <v>8316488</v>
      </c>
      <c r="M10" s="545">
        <v>143263997.956</v>
      </c>
      <c r="N10" s="545">
        <v>27407020</v>
      </c>
      <c r="O10" s="543">
        <v>535701883.046</v>
      </c>
      <c r="P10" s="545">
        <v>-2</v>
      </c>
      <c r="Q10" s="545">
        <v>-27.082999999999998</v>
      </c>
      <c r="R10" s="545">
        <v>-39</v>
      </c>
      <c r="S10" s="543">
        <v>-800.62</v>
      </c>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0"/>
      <c r="AZ10" s="530"/>
      <c r="BA10" s="530"/>
      <c r="BB10" s="530"/>
      <c r="BC10" s="530"/>
      <c r="BD10" s="530"/>
      <c r="BE10" s="530"/>
      <c r="BF10" s="530"/>
      <c r="BG10" s="530"/>
      <c r="BH10" s="530"/>
      <c r="BI10" s="530"/>
      <c r="BJ10" s="530"/>
      <c r="BK10" s="530"/>
      <c r="BL10" s="530"/>
      <c r="BM10" s="530"/>
      <c r="BN10" s="530"/>
      <c r="BO10" s="530"/>
      <c r="BP10" s="530"/>
      <c r="BQ10" s="530"/>
      <c r="BR10" s="530"/>
      <c r="BS10" s="530"/>
      <c r="BT10" s="530"/>
      <c r="BU10" s="530"/>
      <c r="BV10" s="530"/>
      <c r="BW10" s="530"/>
      <c r="BX10" s="530"/>
      <c r="BY10" s="530"/>
      <c r="BZ10" s="530"/>
      <c r="CA10" s="530"/>
      <c r="CB10" s="530"/>
      <c r="CC10" s="530"/>
      <c r="CD10" s="530"/>
      <c r="CE10" s="530"/>
      <c r="CF10" s="530"/>
      <c r="CG10" s="530"/>
      <c r="CH10" s="530"/>
      <c r="CI10" s="530"/>
      <c r="CJ10" s="530"/>
      <c r="CK10" s="530"/>
      <c r="CL10" s="530"/>
      <c r="CM10" s="530"/>
      <c r="CN10" s="530"/>
      <c r="CO10" s="530"/>
      <c r="CP10" s="530"/>
      <c r="CQ10" s="530"/>
      <c r="CR10" s="530"/>
      <c r="CS10" s="530"/>
      <c r="CT10" s="530"/>
      <c r="CU10" s="530"/>
      <c r="CV10" s="530"/>
      <c r="CW10" s="530"/>
      <c r="CX10" s="530"/>
      <c r="CY10" s="530"/>
      <c r="CZ10" s="530"/>
      <c r="DA10" s="530"/>
      <c r="DB10" s="530"/>
      <c r="DC10" s="530"/>
      <c r="DD10" s="530"/>
      <c r="DE10" s="530"/>
      <c r="DF10" s="530"/>
      <c r="DG10" s="530"/>
    </row>
    <row r="11" spans="1:111" s="548" customFormat="1" ht="15.75" customHeight="1">
      <c r="A11" s="546" t="s">
        <v>578</v>
      </c>
      <c r="B11" s="547">
        <v>16650219</v>
      </c>
      <c r="C11" s="547">
        <v>220478675.111</v>
      </c>
      <c r="D11" s="547">
        <v>10241850</v>
      </c>
      <c r="E11" s="547">
        <v>119908953.46799999</v>
      </c>
      <c r="F11" s="547">
        <v>3611567</v>
      </c>
      <c r="G11" s="547">
        <v>37277601.186999999</v>
      </c>
      <c r="H11" s="547">
        <v>1705634</v>
      </c>
      <c r="I11" s="547">
        <v>31802106.592999998</v>
      </c>
      <c r="J11" s="547">
        <v>887238</v>
      </c>
      <c r="K11" s="547">
        <v>14982244.425000001</v>
      </c>
      <c r="L11" s="547">
        <v>285573</v>
      </c>
      <c r="M11" s="547">
        <v>5875609.1339999996</v>
      </c>
      <c r="N11" s="547">
        <v>1164054</v>
      </c>
      <c r="O11" s="547">
        <v>25203135.561999999</v>
      </c>
      <c r="P11" s="547">
        <v>0</v>
      </c>
      <c r="Q11" s="547">
        <v>0</v>
      </c>
      <c r="R11" s="547">
        <v>-1</v>
      </c>
      <c r="S11" s="547">
        <v>-8.1</v>
      </c>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0"/>
      <c r="AY11" s="530"/>
      <c r="AZ11" s="530"/>
      <c r="BA11" s="530"/>
      <c r="BB11" s="530"/>
      <c r="BC11" s="530"/>
      <c r="BD11" s="530"/>
      <c r="BE11" s="530"/>
      <c r="BF11" s="530"/>
      <c r="BG11" s="530"/>
      <c r="BH11" s="530"/>
      <c r="BI11" s="530"/>
      <c r="BJ11" s="530"/>
      <c r="BK11" s="530"/>
      <c r="BL11" s="530"/>
      <c r="BM11" s="530"/>
      <c r="BN11" s="530"/>
      <c r="BO11" s="530"/>
      <c r="BP11" s="530"/>
      <c r="BQ11" s="530"/>
      <c r="BR11" s="530"/>
      <c r="BS11" s="530"/>
      <c r="BT11" s="530"/>
      <c r="BU11" s="530"/>
      <c r="BV11" s="530"/>
      <c r="BW11" s="530"/>
      <c r="BX11" s="530"/>
      <c r="BY11" s="530"/>
      <c r="BZ11" s="530"/>
      <c r="CA11" s="530"/>
      <c r="CB11" s="530"/>
      <c r="CC11" s="530"/>
      <c r="CD11" s="530"/>
      <c r="CE11" s="530"/>
      <c r="CF11" s="530"/>
      <c r="CG11" s="530"/>
      <c r="CH11" s="530"/>
      <c r="CI11" s="530"/>
      <c r="CJ11" s="530"/>
      <c r="CK11" s="530"/>
      <c r="CL11" s="530"/>
      <c r="CM11" s="530"/>
      <c r="CN11" s="530"/>
      <c r="CO11" s="530"/>
      <c r="CP11" s="530"/>
      <c r="CQ11" s="530"/>
      <c r="CR11" s="530"/>
      <c r="CS11" s="530"/>
      <c r="CT11" s="530"/>
      <c r="CU11" s="530"/>
      <c r="CV11" s="530"/>
      <c r="CW11" s="530"/>
      <c r="CX11" s="530"/>
      <c r="CY11" s="530"/>
      <c r="CZ11" s="530"/>
      <c r="DA11" s="530"/>
      <c r="DB11" s="530"/>
      <c r="DC11" s="530"/>
      <c r="DD11" s="530"/>
      <c r="DE11" s="530"/>
      <c r="DF11" s="530"/>
      <c r="DG11" s="530"/>
    </row>
    <row r="12" spans="1:111" s="548" customFormat="1" ht="15.75" customHeight="1">
      <c r="A12" s="546" t="s">
        <v>579</v>
      </c>
      <c r="B12" s="547">
        <v>4425593</v>
      </c>
      <c r="C12" s="547">
        <v>48844195.631999999</v>
      </c>
      <c r="D12" s="547">
        <v>2471010</v>
      </c>
      <c r="E12" s="547">
        <v>25305647.565000001</v>
      </c>
      <c r="F12" s="547">
        <v>1041068</v>
      </c>
      <c r="G12" s="547">
        <v>8236946.2309999997</v>
      </c>
      <c r="H12" s="547">
        <v>394800</v>
      </c>
      <c r="I12" s="547">
        <v>5569768.8380000005</v>
      </c>
      <c r="J12" s="547">
        <v>247225</v>
      </c>
      <c r="K12" s="547">
        <v>3713340.8369999998</v>
      </c>
      <c r="L12" s="547">
        <v>57129</v>
      </c>
      <c r="M12" s="547">
        <v>931398.18299999996</v>
      </c>
      <c r="N12" s="547">
        <v>349075</v>
      </c>
      <c r="O12" s="547">
        <v>6066886.3109999998</v>
      </c>
      <c r="P12" s="547">
        <v>0</v>
      </c>
      <c r="Q12" s="547">
        <v>0</v>
      </c>
      <c r="R12" s="547">
        <v>0</v>
      </c>
      <c r="S12" s="547">
        <v>-0.99</v>
      </c>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0"/>
      <c r="AW12" s="530"/>
      <c r="AX12" s="530"/>
      <c r="AY12" s="530"/>
      <c r="AZ12" s="530"/>
      <c r="BA12" s="530"/>
      <c r="BB12" s="530"/>
      <c r="BC12" s="530"/>
      <c r="BD12" s="530"/>
      <c r="BE12" s="530"/>
      <c r="BF12" s="530"/>
      <c r="BG12" s="530"/>
      <c r="BH12" s="530"/>
      <c r="BI12" s="530"/>
      <c r="BJ12" s="530"/>
      <c r="BK12" s="530"/>
      <c r="BL12" s="530"/>
      <c r="BM12" s="530"/>
      <c r="BN12" s="530"/>
      <c r="BO12" s="530"/>
      <c r="BP12" s="530"/>
      <c r="BQ12" s="530"/>
      <c r="BR12" s="530"/>
      <c r="BS12" s="530"/>
      <c r="BT12" s="530"/>
      <c r="BU12" s="530"/>
      <c r="BV12" s="530"/>
      <c r="BW12" s="530"/>
      <c r="BX12" s="530"/>
      <c r="BY12" s="530"/>
      <c r="BZ12" s="530"/>
      <c r="CA12" s="530"/>
      <c r="CB12" s="530"/>
      <c r="CC12" s="530"/>
      <c r="CD12" s="530"/>
      <c r="CE12" s="530"/>
      <c r="CF12" s="530"/>
      <c r="CG12" s="530"/>
      <c r="CH12" s="530"/>
      <c r="CI12" s="530"/>
      <c r="CJ12" s="530"/>
      <c r="CK12" s="530"/>
      <c r="CL12" s="530"/>
      <c r="CM12" s="530"/>
      <c r="CN12" s="530"/>
      <c r="CO12" s="530"/>
      <c r="CP12" s="530"/>
      <c r="CQ12" s="530"/>
      <c r="CR12" s="530"/>
      <c r="CS12" s="530"/>
      <c r="CT12" s="530"/>
      <c r="CU12" s="530"/>
      <c r="CV12" s="530"/>
      <c r="CW12" s="530"/>
      <c r="CX12" s="530"/>
      <c r="CY12" s="530"/>
      <c r="CZ12" s="530"/>
      <c r="DA12" s="530"/>
      <c r="DB12" s="530"/>
      <c r="DC12" s="530"/>
      <c r="DD12" s="530"/>
      <c r="DE12" s="530"/>
      <c r="DF12" s="530"/>
      <c r="DG12" s="530"/>
    </row>
    <row r="13" spans="1:111" s="548" customFormat="1" ht="15.75" customHeight="1">
      <c r="A13" s="546" t="s">
        <v>580</v>
      </c>
      <c r="B13" s="547">
        <v>4341067</v>
      </c>
      <c r="C13" s="547">
        <v>47450105.038999997</v>
      </c>
      <c r="D13" s="547">
        <v>2253638</v>
      </c>
      <c r="E13" s="547">
        <v>24624922.855</v>
      </c>
      <c r="F13" s="547">
        <v>950262</v>
      </c>
      <c r="G13" s="547">
        <v>8323838.6579999998</v>
      </c>
      <c r="H13" s="547">
        <v>405338</v>
      </c>
      <c r="I13" s="547">
        <v>5749133.3969999999</v>
      </c>
      <c r="J13" s="547">
        <v>225766</v>
      </c>
      <c r="K13" s="547">
        <v>3421599.997</v>
      </c>
      <c r="L13" s="547">
        <v>58938</v>
      </c>
      <c r="M13" s="547">
        <v>868854.95400000003</v>
      </c>
      <c r="N13" s="547">
        <v>310217</v>
      </c>
      <c r="O13" s="547">
        <v>5441385.8899999997</v>
      </c>
      <c r="P13" s="547">
        <v>0</v>
      </c>
      <c r="Q13" s="547">
        <v>0</v>
      </c>
      <c r="R13" s="547">
        <v>0</v>
      </c>
      <c r="S13" s="547">
        <v>-22.986000000000001</v>
      </c>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0"/>
      <c r="AW13" s="530"/>
      <c r="AX13" s="530"/>
      <c r="AY13" s="530"/>
      <c r="AZ13" s="530"/>
      <c r="BA13" s="530"/>
      <c r="BB13" s="530"/>
      <c r="BC13" s="530"/>
      <c r="BD13" s="530"/>
      <c r="BE13" s="530"/>
      <c r="BF13" s="530"/>
      <c r="BG13" s="530"/>
      <c r="BH13" s="530"/>
      <c r="BI13" s="530"/>
      <c r="BJ13" s="530"/>
      <c r="BK13" s="530"/>
      <c r="BL13" s="530"/>
      <c r="BM13" s="530"/>
      <c r="BN13" s="530"/>
      <c r="BO13" s="530"/>
      <c r="BP13" s="530"/>
      <c r="BQ13" s="530"/>
      <c r="BR13" s="530"/>
      <c r="BS13" s="530"/>
      <c r="BT13" s="530"/>
      <c r="BU13" s="530"/>
      <c r="BV13" s="530"/>
      <c r="BW13" s="530"/>
      <c r="BX13" s="530"/>
      <c r="BY13" s="530"/>
      <c r="BZ13" s="530"/>
      <c r="CA13" s="530"/>
      <c r="CB13" s="530"/>
      <c r="CC13" s="530"/>
      <c r="CD13" s="530"/>
      <c r="CE13" s="530"/>
      <c r="CF13" s="530"/>
      <c r="CG13" s="530"/>
      <c r="CH13" s="530"/>
      <c r="CI13" s="530"/>
      <c r="CJ13" s="530"/>
      <c r="CK13" s="530"/>
      <c r="CL13" s="530"/>
      <c r="CM13" s="530"/>
      <c r="CN13" s="530"/>
      <c r="CO13" s="530"/>
      <c r="CP13" s="530"/>
      <c r="CQ13" s="530"/>
      <c r="CR13" s="530"/>
      <c r="CS13" s="530"/>
      <c r="CT13" s="530"/>
      <c r="CU13" s="530"/>
      <c r="CV13" s="530"/>
      <c r="CW13" s="530"/>
      <c r="CX13" s="530"/>
      <c r="CY13" s="530"/>
      <c r="CZ13" s="530"/>
      <c r="DA13" s="530"/>
      <c r="DB13" s="530"/>
      <c r="DC13" s="530"/>
      <c r="DD13" s="530"/>
      <c r="DE13" s="530"/>
      <c r="DF13" s="530"/>
      <c r="DG13" s="530"/>
    </row>
    <row r="14" spans="1:111" s="548" customFormat="1" ht="15.75" customHeight="1">
      <c r="A14" s="546" t="s">
        <v>581</v>
      </c>
      <c r="B14" s="547">
        <v>8827917</v>
      </c>
      <c r="C14" s="547">
        <v>98400977.963</v>
      </c>
      <c r="D14" s="547">
        <v>5337461</v>
      </c>
      <c r="E14" s="547">
        <v>53678732.045000002</v>
      </c>
      <c r="F14" s="547">
        <v>2016140</v>
      </c>
      <c r="G14" s="547">
        <v>18448126.375</v>
      </c>
      <c r="H14" s="547">
        <v>801372</v>
      </c>
      <c r="I14" s="547">
        <v>12572303.202</v>
      </c>
      <c r="J14" s="547">
        <v>448515</v>
      </c>
      <c r="K14" s="547">
        <v>7074607.7470000004</v>
      </c>
      <c r="L14" s="547">
        <v>143205</v>
      </c>
      <c r="M14" s="547">
        <v>2530699.9479999999</v>
      </c>
      <c r="N14" s="547">
        <v>578813</v>
      </c>
      <c r="O14" s="547">
        <v>10874498.637</v>
      </c>
      <c r="P14" s="547">
        <v>-1</v>
      </c>
      <c r="Q14" s="547">
        <v>-4.9630000000000001</v>
      </c>
      <c r="R14" s="547">
        <v>-18</v>
      </c>
      <c r="S14" s="547">
        <v>-354.13</v>
      </c>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530"/>
      <c r="AT14" s="530"/>
      <c r="AU14" s="530"/>
      <c r="AV14" s="530"/>
      <c r="AW14" s="530"/>
      <c r="AX14" s="530"/>
      <c r="AY14" s="530"/>
      <c r="AZ14" s="530"/>
      <c r="BA14" s="530"/>
      <c r="BB14" s="530"/>
      <c r="BC14" s="530"/>
      <c r="BD14" s="530"/>
      <c r="BE14" s="530"/>
      <c r="BF14" s="530"/>
      <c r="BG14" s="530"/>
      <c r="BH14" s="530"/>
      <c r="BI14" s="530"/>
      <c r="BJ14" s="530"/>
      <c r="BK14" s="530"/>
      <c r="BL14" s="530"/>
      <c r="BM14" s="530"/>
      <c r="BN14" s="530"/>
      <c r="BO14" s="530"/>
      <c r="BP14" s="530"/>
      <c r="BQ14" s="530"/>
      <c r="BR14" s="530"/>
      <c r="BS14" s="530"/>
      <c r="BT14" s="530"/>
      <c r="BU14" s="530"/>
      <c r="BV14" s="530"/>
      <c r="BW14" s="530"/>
      <c r="BX14" s="530"/>
      <c r="BY14" s="530"/>
      <c r="BZ14" s="530"/>
      <c r="CA14" s="530"/>
      <c r="CB14" s="530"/>
      <c r="CC14" s="530"/>
      <c r="CD14" s="530"/>
      <c r="CE14" s="530"/>
      <c r="CF14" s="530"/>
      <c r="CG14" s="530"/>
      <c r="CH14" s="530"/>
      <c r="CI14" s="530"/>
      <c r="CJ14" s="530"/>
      <c r="CK14" s="530"/>
      <c r="CL14" s="530"/>
      <c r="CM14" s="530"/>
      <c r="CN14" s="530"/>
      <c r="CO14" s="530"/>
      <c r="CP14" s="530"/>
      <c r="CQ14" s="530"/>
      <c r="CR14" s="530"/>
      <c r="CS14" s="530"/>
      <c r="CT14" s="530"/>
      <c r="CU14" s="530"/>
      <c r="CV14" s="530"/>
      <c r="CW14" s="530"/>
      <c r="CX14" s="530"/>
      <c r="CY14" s="530"/>
      <c r="CZ14" s="530"/>
      <c r="DA14" s="530"/>
      <c r="DB14" s="530"/>
      <c r="DC14" s="530"/>
      <c r="DD14" s="530"/>
      <c r="DE14" s="530"/>
      <c r="DF14" s="530"/>
      <c r="DG14" s="530"/>
    </row>
    <row r="15" spans="1:111" s="548" customFormat="1" ht="15.75" customHeight="1">
      <c r="A15" s="546" t="s">
        <v>582</v>
      </c>
      <c r="B15" s="547">
        <v>3587443</v>
      </c>
      <c r="C15" s="547">
        <v>39482767.567000002</v>
      </c>
      <c r="D15" s="547">
        <v>1847179</v>
      </c>
      <c r="E15" s="547">
        <v>19819294.736000001</v>
      </c>
      <c r="F15" s="547">
        <v>672671</v>
      </c>
      <c r="G15" s="547">
        <v>6199939.2819999997</v>
      </c>
      <c r="H15" s="547">
        <v>331608</v>
      </c>
      <c r="I15" s="547">
        <v>4897301.0609999998</v>
      </c>
      <c r="J15" s="547">
        <v>244088</v>
      </c>
      <c r="K15" s="547">
        <v>4015501.4679999999</v>
      </c>
      <c r="L15" s="547">
        <v>41740</v>
      </c>
      <c r="M15" s="547">
        <v>678479.61800000002</v>
      </c>
      <c r="N15" s="547">
        <v>315213</v>
      </c>
      <c r="O15" s="547">
        <v>5835854.5319999997</v>
      </c>
      <c r="P15" s="547">
        <v>0</v>
      </c>
      <c r="Q15" s="547">
        <v>0</v>
      </c>
      <c r="R15" s="547">
        <v>0</v>
      </c>
      <c r="S15" s="547">
        <v>-19.736999999999998</v>
      </c>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530"/>
      <c r="AT15" s="530"/>
      <c r="AU15" s="530"/>
      <c r="AV15" s="530"/>
      <c r="AW15" s="530"/>
      <c r="AX15" s="530"/>
      <c r="AY15" s="530"/>
      <c r="AZ15" s="530"/>
      <c r="BA15" s="530"/>
      <c r="BB15" s="530"/>
      <c r="BC15" s="530"/>
      <c r="BD15" s="530"/>
      <c r="BE15" s="530"/>
      <c r="BF15" s="530"/>
      <c r="BG15" s="530"/>
      <c r="BH15" s="530"/>
      <c r="BI15" s="530"/>
      <c r="BJ15" s="530"/>
      <c r="BK15" s="530"/>
      <c r="BL15" s="530"/>
      <c r="BM15" s="530"/>
      <c r="BN15" s="530"/>
      <c r="BO15" s="530"/>
      <c r="BP15" s="530"/>
      <c r="BQ15" s="530"/>
      <c r="BR15" s="530"/>
      <c r="BS15" s="530"/>
      <c r="BT15" s="530"/>
      <c r="BU15" s="530"/>
      <c r="BV15" s="530"/>
      <c r="BW15" s="530"/>
      <c r="BX15" s="530"/>
      <c r="BY15" s="530"/>
      <c r="BZ15" s="530"/>
      <c r="CA15" s="530"/>
      <c r="CB15" s="530"/>
      <c r="CC15" s="530"/>
      <c r="CD15" s="530"/>
      <c r="CE15" s="530"/>
      <c r="CF15" s="530"/>
      <c r="CG15" s="530"/>
      <c r="CH15" s="530"/>
      <c r="CI15" s="530"/>
      <c r="CJ15" s="530"/>
      <c r="CK15" s="530"/>
      <c r="CL15" s="530"/>
      <c r="CM15" s="530"/>
      <c r="CN15" s="530"/>
      <c r="CO15" s="530"/>
      <c r="CP15" s="530"/>
      <c r="CQ15" s="530"/>
      <c r="CR15" s="530"/>
      <c r="CS15" s="530"/>
      <c r="CT15" s="530"/>
      <c r="CU15" s="530"/>
      <c r="CV15" s="530"/>
      <c r="CW15" s="530"/>
      <c r="CX15" s="530"/>
      <c r="CY15" s="530"/>
      <c r="CZ15" s="530"/>
      <c r="DA15" s="530"/>
      <c r="DB15" s="530"/>
      <c r="DC15" s="530"/>
      <c r="DD15" s="530"/>
      <c r="DE15" s="530"/>
      <c r="DF15" s="530"/>
      <c r="DG15" s="530"/>
    </row>
    <row r="16" spans="1:111" s="548" customFormat="1" ht="15.75" customHeight="1">
      <c r="A16" s="546" t="s">
        <v>583</v>
      </c>
      <c r="B16" s="547">
        <v>4222392</v>
      </c>
      <c r="C16" s="547">
        <v>43867495.478</v>
      </c>
      <c r="D16" s="547">
        <v>2184708</v>
      </c>
      <c r="E16" s="547">
        <v>21775167.348000001</v>
      </c>
      <c r="F16" s="547">
        <v>911083</v>
      </c>
      <c r="G16" s="547">
        <v>7563666.1469999999</v>
      </c>
      <c r="H16" s="547">
        <v>355168</v>
      </c>
      <c r="I16" s="547">
        <v>4776048.45</v>
      </c>
      <c r="J16" s="547">
        <v>249032</v>
      </c>
      <c r="K16" s="547">
        <v>3834079.3319999999</v>
      </c>
      <c r="L16" s="547">
        <v>50125</v>
      </c>
      <c r="M16" s="547">
        <v>776739.17599999998</v>
      </c>
      <c r="N16" s="547">
        <v>334554</v>
      </c>
      <c r="O16" s="547">
        <v>5834819.9689999996</v>
      </c>
      <c r="P16" s="547">
        <v>0</v>
      </c>
      <c r="Q16" s="547">
        <v>0</v>
      </c>
      <c r="R16" s="547">
        <v>-1</v>
      </c>
      <c r="S16" s="547">
        <v>-7.4249999999999998</v>
      </c>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530"/>
      <c r="AT16" s="530"/>
      <c r="AU16" s="530"/>
      <c r="AV16" s="530"/>
      <c r="AW16" s="530"/>
      <c r="AX16" s="530"/>
      <c r="AY16" s="530"/>
      <c r="AZ16" s="530"/>
      <c r="BA16" s="530"/>
      <c r="BB16" s="530"/>
      <c r="BC16" s="530"/>
      <c r="BD16" s="530"/>
      <c r="BE16" s="530"/>
      <c r="BF16" s="530"/>
      <c r="BG16" s="530"/>
      <c r="BH16" s="530"/>
      <c r="BI16" s="530"/>
      <c r="BJ16" s="530"/>
      <c r="BK16" s="530"/>
      <c r="BL16" s="530"/>
      <c r="BM16" s="530"/>
      <c r="BN16" s="530"/>
      <c r="BO16" s="530"/>
      <c r="BP16" s="530"/>
      <c r="BQ16" s="530"/>
      <c r="BR16" s="530"/>
      <c r="BS16" s="530"/>
      <c r="BT16" s="530"/>
      <c r="BU16" s="530"/>
      <c r="BV16" s="530"/>
      <c r="BW16" s="530"/>
      <c r="BX16" s="530"/>
      <c r="BY16" s="530"/>
      <c r="BZ16" s="530"/>
      <c r="CA16" s="530"/>
      <c r="CB16" s="530"/>
      <c r="CC16" s="530"/>
      <c r="CD16" s="530"/>
      <c r="CE16" s="530"/>
      <c r="CF16" s="530"/>
      <c r="CG16" s="530"/>
      <c r="CH16" s="530"/>
      <c r="CI16" s="530"/>
      <c r="CJ16" s="530"/>
      <c r="CK16" s="530"/>
      <c r="CL16" s="530"/>
      <c r="CM16" s="530"/>
      <c r="CN16" s="530"/>
      <c r="CO16" s="530"/>
      <c r="CP16" s="530"/>
      <c r="CQ16" s="530"/>
      <c r="CR16" s="530"/>
      <c r="CS16" s="530"/>
      <c r="CT16" s="530"/>
      <c r="CU16" s="530"/>
      <c r="CV16" s="530"/>
      <c r="CW16" s="530"/>
      <c r="CX16" s="530"/>
      <c r="CY16" s="530"/>
      <c r="CZ16" s="530"/>
      <c r="DA16" s="530"/>
      <c r="DB16" s="530"/>
      <c r="DC16" s="530"/>
      <c r="DD16" s="530"/>
      <c r="DE16" s="530"/>
      <c r="DF16" s="530"/>
      <c r="DG16" s="530"/>
    </row>
    <row r="17" spans="1:111" s="548" customFormat="1" ht="15.75" customHeight="1">
      <c r="A17" s="549" t="s">
        <v>584</v>
      </c>
      <c r="B17" s="550">
        <v>6748703</v>
      </c>
      <c r="C17" s="550">
        <v>74422220.333000004</v>
      </c>
      <c r="D17" s="550">
        <v>3762276</v>
      </c>
      <c r="E17" s="550">
        <v>38096907.226000004</v>
      </c>
      <c r="F17" s="550">
        <v>1571364</v>
      </c>
      <c r="G17" s="550">
        <v>13539356.307</v>
      </c>
      <c r="H17" s="550">
        <v>605194</v>
      </c>
      <c r="I17" s="550">
        <v>8956996.7510000002</v>
      </c>
      <c r="J17" s="550">
        <v>327463</v>
      </c>
      <c r="K17" s="550">
        <v>5080214.5810000002</v>
      </c>
      <c r="L17" s="550">
        <v>97841</v>
      </c>
      <c r="M17" s="550">
        <v>1614906.889</v>
      </c>
      <c r="N17" s="550">
        <v>449083</v>
      </c>
      <c r="O17" s="550">
        <v>7961981.3770000003</v>
      </c>
      <c r="P17" s="550">
        <v>0</v>
      </c>
      <c r="Q17" s="550">
        <v>0</v>
      </c>
      <c r="R17" s="550">
        <v>0</v>
      </c>
      <c r="S17" s="550">
        <v>-7.992</v>
      </c>
      <c r="T17" s="530"/>
      <c r="U17" s="530"/>
      <c r="V17" s="530"/>
      <c r="W17" s="530"/>
      <c r="X17" s="530"/>
      <c r="Y17" s="530"/>
      <c r="Z17" s="530"/>
      <c r="AA17" s="530"/>
      <c r="AB17" s="530"/>
      <c r="AC17" s="530"/>
      <c r="AD17" s="530"/>
      <c r="AE17" s="530"/>
      <c r="AF17" s="530"/>
      <c r="AG17" s="530"/>
      <c r="AH17" s="530"/>
      <c r="AI17" s="530"/>
      <c r="AJ17" s="530"/>
      <c r="AK17" s="530"/>
      <c r="AL17" s="530"/>
      <c r="AM17" s="530"/>
      <c r="AN17" s="530"/>
      <c r="AO17" s="530"/>
      <c r="AP17" s="530"/>
      <c r="AQ17" s="530"/>
      <c r="AR17" s="530"/>
      <c r="AS17" s="530"/>
      <c r="AT17" s="530"/>
      <c r="AU17" s="530"/>
      <c r="AV17" s="530"/>
      <c r="AW17" s="530"/>
      <c r="AX17" s="530"/>
      <c r="AY17" s="530"/>
      <c r="AZ17" s="530"/>
      <c r="BA17" s="530"/>
      <c r="BB17" s="530"/>
      <c r="BC17" s="530"/>
      <c r="BD17" s="530"/>
      <c r="BE17" s="530"/>
      <c r="BF17" s="530"/>
      <c r="BG17" s="530"/>
      <c r="BH17" s="530"/>
      <c r="BI17" s="530"/>
      <c r="BJ17" s="530"/>
      <c r="BK17" s="530"/>
      <c r="BL17" s="530"/>
      <c r="BM17" s="530"/>
      <c r="BN17" s="530"/>
      <c r="BO17" s="530"/>
      <c r="BP17" s="530"/>
      <c r="BQ17" s="530"/>
      <c r="BR17" s="530"/>
      <c r="BS17" s="530"/>
      <c r="BT17" s="530"/>
      <c r="BU17" s="530"/>
      <c r="BV17" s="530"/>
      <c r="BW17" s="530"/>
      <c r="BX17" s="530"/>
      <c r="BY17" s="530"/>
      <c r="BZ17" s="530"/>
      <c r="CA17" s="530"/>
      <c r="CB17" s="530"/>
      <c r="CC17" s="530"/>
      <c r="CD17" s="530"/>
      <c r="CE17" s="530"/>
      <c r="CF17" s="530"/>
      <c r="CG17" s="530"/>
      <c r="CH17" s="530"/>
      <c r="CI17" s="530"/>
      <c r="CJ17" s="530"/>
      <c r="CK17" s="530"/>
      <c r="CL17" s="530"/>
      <c r="CM17" s="530"/>
      <c r="CN17" s="530"/>
      <c r="CO17" s="530"/>
      <c r="CP17" s="530"/>
      <c r="CQ17" s="530"/>
      <c r="CR17" s="530"/>
      <c r="CS17" s="530"/>
      <c r="CT17" s="530"/>
      <c r="CU17" s="530"/>
      <c r="CV17" s="530"/>
      <c r="CW17" s="530"/>
      <c r="CX17" s="530"/>
      <c r="CY17" s="530"/>
      <c r="CZ17" s="530"/>
      <c r="DA17" s="530"/>
      <c r="DB17" s="530"/>
      <c r="DC17" s="530"/>
      <c r="DD17" s="530"/>
      <c r="DE17" s="530"/>
      <c r="DF17" s="530"/>
      <c r="DG17" s="530"/>
    </row>
    <row r="18" spans="1:111" s="548" customFormat="1" ht="15.75" customHeight="1">
      <c r="A18" s="546" t="s">
        <v>585</v>
      </c>
      <c r="B18" s="547">
        <v>9364858</v>
      </c>
      <c r="C18" s="547">
        <v>99939238.244000003</v>
      </c>
      <c r="D18" s="547">
        <v>5852083</v>
      </c>
      <c r="E18" s="547">
        <v>57014547.600000001</v>
      </c>
      <c r="F18" s="547">
        <v>2069818</v>
      </c>
      <c r="G18" s="547">
        <v>17834561.491999999</v>
      </c>
      <c r="H18" s="547">
        <v>766456</v>
      </c>
      <c r="I18" s="547">
        <v>10450956.098999999</v>
      </c>
      <c r="J18" s="547">
        <v>419587</v>
      </c>
      <c r="K18" s="547">
        <v>5492178.8140000002</v>
      </c>
      <c r="L18" s="547">
        <v>161215</v>
      </c>
      <c r="M18" s="547">
        <v>2520849.3369999998</v>
      </c>
      <c r="N18" s="547">
        <v>589970</v>
      </c>
      <c r="O18" s="547">
        <v>9723469.4140000008</v>
      </c>
      <c r="P18" s="547">
        <v>0</v>
      </c>
      <c r="Q18" s="547">
        <v>-1.764</v>
      </c>
      <c r="R18" s="547">
        <v>-8</v>
      </c>
      <c r="S18" s="547">
        <v>-90.260999999999996</v>
      </c>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0"/>
      <c r="AZ18" s="530"/>
      <c r="BA18" s="530"/>
      <c r="BB18" s="530"/>
      <c r="BC18" s="530"/>
      <c r="BD18" s="530"/>
      <c r="BE18" s="530"/>
      <c r="BF18" s="530"/>
      <c r="BG18" s="530"/>
      <c r="BH18" s="530"/>
      <c r="BI18" s="530"/>
      <c r="BJ18" s="530"/>
      <c r="BK18" s="530"/>
      <c r="BL18" s="530"/>
      <c r="BM18" s="530"/>
      <c r="BN18" s="530"/>
      <c r="BO18" s="530"/>
      <c r="BP18" s="530"/>
      <c r="BQ18" s="530"/>
      <c r="BR18" s="530"/>
      <c r="BS18" s="530"/>
      <c r="BT18" s="530"/>
      <c r="BU18" s="530"/>
      <c r="BV18" s="530"/>
      <c r="BW18" s="530"/>
      <c r="BX18" s="530"/>
      <c r="BY18" s="530"/>
      <c r="BZ18" s="530"/>
      <c r="CA18" s="530"/>
      <c r="CB18" s="530"/>
      <c r="CC18" s="530"/>
      <c r="CD18" s="530"/>
      <c r="CE18" s="530"/>
      <c r="CF18" s="530"/>
      <c r="CG18" s="530"/>
      <c r="CH18" s="530"/>
      <c r="CI18" s="530"/>
      <c r="CJ18" s="530"/>
      <c r="CK18" s="530"/>
      <c r="CL18" s="530"/>
      <c r="CM18" s="530"/>
      <c r="CN18" s="530"/>
      <c r="CO18" s="530"/>
      <c r="CP18" s="530"/>
      <c r="CQ18" s="530"/>
      <c r="CR18" s="530"/>
      <c r="CS18" s="530"/>
      <c r="CT18" s="530"/>
      <c r="CU18" s="530"/>
      <c r="CV18" s="530"/>
      <c r="CW18" s="530"/>
      <c r="CX18" s="530"/>
      <c r="CY18" s="530"/>
      <c r="CZ18" s="530"/>
      <c r="DA18" s="530"/>
      <c r="DB18" s="530"/>
      <c r="DC18" s="530"/>
      <c r="DD18" s="530"/>
      <c r="DE18" s="530"/>
      <c r="DF18" s="530"/>
      <c r="DG18" s="530"/>
    </row>
    <row r="19" spans="1:111" s="548" customFormat="1" ht="15.75" customHeight="1">
      <c r="A19" s="546" t="s">
        <v>586</v>
      </c>
      <c r="B19" s="547">
        <v>6863740</v>
      </c>
      <c r="C19" s="547">
        <v>77265849.915000007</v>
      </c>
      <c r="D19" s="547">
        <v>4346522</v>
      </c>
      <c r="E19" s="547">
        <v>44520380.615000002</v>
      </c>
      <c r="F19" s="547">
        <v>1667377</v>
      </c>
      <c r="G19" s="547">
        <v>15530354.707</v>
      </c>
      <c r="H19" s="547">
        <v>563995</v>
      </c>
      <c r="I19" s="547">
        <v>8367511.324</v>
      </c>
      <c r="J19" s="547">
        <v>299230</v>
      </c>
      <c r="K19" s="547">
        <v>4862247.9529999997</v>
      </c>
      <c r="L19" s="547">
        <v>115305</v>
      </c>
      <c r="M19" s="547">
        <v>2073096.3570000001</v>
      </c>
      <c r="N19" s="547">
        <v>433733</v>
      </c>
      <c r="O19" s="547">
        <v>8253584.9639999997</v>
      </c>
      <c r="P19" s="547">
        <v>-1</v>
      </c>
      <c r="Q19" s="547">
        <v>-1.008</v>
      </c>
      <c r="R19" s="547">
        <v>-4</v>
      </c>
      <c r="S19" s="547">
        <v>-64.962000000000003</v>
      </c>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30"/>
      <c r="BP19" s="530"/>
      <c r="BQ19" s="530"/>
      <c r="BR19" s="530"/>
      <c r="BS19" s="530"/>
      <c r="BT19" s="530"/>
      <c r="BU19" s="530"/>
      <c r="BV19" s="530"/>
      <c r="BW19" s="530"/>
      <c r="BX19" s="530"/>
      <c r="BY19" s="530"/>
      <c r="BZ19" s="530"/>
      <c r="CA19" s="530"/>
      <c r="CB19" s="530"/>
      <c r="CC19" s="530"/>
      <c r="CD19" s="530"/>
      <c r="CE19" s="530"/>
      <c r="CF19" s="530"/>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0"/>
      <c r="DC19" s="530"/>
      <c r="DD19" s="530"/>
      <c r="DE19" s="530"/>
      <c r="DF19" s="530"/>
      <c r="DG19" s="530"/>
    </row>
    <row r="20" spans="1:111" s="548" customFormat="1" ht="15.75" customHeight="1">
      <c r="A20" s="546" t="s">
        <v>587</v>
      </c>
      <c r="B20" s="547">
        <v>6420214</v>
      </c>
      <c r="C20" s="547">
        <v>71780848.501000002</v>
      </c>
      <c r="D20" s="547">
        <v>4153605</v>
      </c>
      <c r="E20" s="547">
        <v>41926950.946000002</v>
      </c>
      <c r="F20" s="547">
        <v>1562057</v>
      </c>
      <c r="G20" s="547">
        <v>14550539.778000001</v>
      </c>
      <c r="H20" s="547">
        <v>521421</v>
      </c>
      <c r="I20" s="547">
        <v>8219769.5690000001</v>
      </c>
      <c r="J20" s="547">
        <v>277633</v>
      </c>
      <c r="K20" s="547">
        <v>4828607.7529999996</v>
      </c>
      <c r="L20" s="547">
        <v>102143</v>
      </c>
      <c r="M20" s="547">
        <v>1752171.71</v>
      </c>
      <c r="N20" s="547">
        <v>429064</v>
      </c>
      <c r="O20" s="547">
        <v>9002210.6860000007</v>
      </c>
      <c r="P20" s="547">
        <v>0</v>
      </c>
      <c r="Q20" s="547">
        <v>0</v>
      </c>
      <c r="R20" s="547">
        <v>-5</v>
      </c>
      <c r="S20" s="547">
        <v>-159.77699999999999</v>
      </c>
      <c r="T20" s="530"/>
      <c r="U20" s="530"/>
      <c r="V20" s="530"/>
      <c r="W20" s="530"/>
      <c r="X20" s="530"/>
      <c r="Y20" s="530"/>
      <c r="Z20" s="530"/>
      <c r="AA20" s="530"/>
      <c r="AB20" s="530"/>
      <c r="AC20" s="530"/>
      <c r="AD20" s="530"/>
      <c r="AE20" s="530"/>
      <c r="AF20" s="530"/>
      <c r="AG20" s="530"/>
      <c r="AH20" s="530"/>
      <c r="AI20" s="530"/>
      <c r="AJ20" s="530"/>
      <c r="AK20" s="530"/>
      <c r="AL20" s="530"/>
      <c r="AM20" s="530"/>
      <c r="AN20" s="530"/>
      <c r="AO20" s="530"/>
      <c r="AP20" s="530"/>
      <c r="AQ20" s="530"/>
      <c r="AR20" s="530"/>
      <c r="AS20" s="530"/>
      <c r="AT20" s="530"/>
      <c r="AU20" s="530"/>
      <c r="AV20" s="530"/>
      <c r="AW20" s="530"/>
      <c r="AX20" s="530"/>
      <c r="AY20" s="530"/>
      <c r="AZ20" s="530"/>
      <c r="BA20" s="530"/>
      <c r="BB20" s="530"/>
      <c r="BC20" s="530"/>
      <c r="BD20" s="530"/>
      <c r="BE20" s="530"/>
      <c r="BF20" s="530"/>
      <c r="BG20" s="530"/>
      <c r="BH20" s="530"/>
      <c r="BI20" s="530"/>
      <c r="BJ20" s="530"/>
      <c r="BK20" s="530"/>
      <c r="BL20" s="530"/>
      <c r="BM20" s="530"/>
      <c r="BN20" s="530"/>
      <c r="BO20" s="530"/>
      <c r="BP20" s="530"/>
      <c r="BQ20" s="530"/>
      <c r="BR20" s="530"/>
      <c r="BS20" s="530"/>
      <c r="BT20" s="530"/>
      <c r="BU20" s="530"/>
      <c r="BV20" s="530"/>
      <c r="BW20" s="530"/>
      <c r="BX20" s="530"/>
      <c r="BY20" s="530"/>
      <c r="BZ20" s="530"/>
      <c r="CA20" s="530"/>
      <c r="CB20" s="530"/>
      <c r="CC20" s="530"/>
      <c r="CD20" s="530"/>
      <c r="CE20" s="530"/>
      <c r="CF20" s="530"/>
      <c r="CG20" s="530"/>
      <c r="CH20" s="530"/>
      <c r="CI20" s="530"/>
      <c r="CJ20" s="530"/>
      <c r="CK20" s="530"/>
      <c r="CL20" s="530"/>
      <c r="CM20" s="530"/>
      <c r="CN20" s="530"/>
      <c r="CO20" s="530"/>
      <c r="CP20" s="530"/>
      <c r="CQ20" s="530"/>
      <c r="CR20" s="530"/>
      <c r="CS20" s="530"/>
      <c r="CT20" s="530"/>
      <c r="CU20" s="530"/>
      <c r="CV20" s="530"/>
      <c r="CW20" s="530"/>
      <c r="CX20" s="530"/>
      <c r="CY20" s="530"/>
      <c r="CZ20" s="530"/>
      <c r="DA20" s="530"/>
      <c r="DB20" s="530"/>
      <c r="DC20" s="530"/>
      <c r="DD20" s="530"/>
      <c r="DE20" s="530"/>
      <c r="DF20" s="530"/>
      <c r="DG20" s="530"/>
    </row>
    <row r="21" spans="1:111" s="548" customFormat="1" ht="15.75" customHeight="1">
      <c r="A21" s="546" t="s">
        <v>588</v>
      </c>
      <c r="B21" s="547">
        <v>22884497</v>
      </c>
      <c r="C21" s="547">
        <v>227094049.41299999</v>
      </c>
      <c r="D21" s="547">
        <v>16259704</v>
      </c>
      <c r="E21" s="547">
        <v>142371966.79699999</v>
      </c>
      <c r="F21" s="547">
        <v>6084305</v>
      </c>
      <c r="G21" s="547">
        <v>50724756.213</v>
      </c>
      <c r="H21" s="547">
        <v>1738569</v>
      </c>
      <c r="I21" s="547">
        <v>24279023.708999999</v>
      </c>
      <c r="J21" s="547">
        <v>922826</v>
      </c>
      <c r="K21" s="547">
        <v>13329979.494999999</v>
      </c>
      <c r="L21" s="547">
        <v>463415</v>
      </c>
      <c r="M21" s="547">
        <v>7181616.0209999997</v>
      </c>
      <c r="N21" s="547">
        <v>1281321</v>
      </c>
      <c r="O21" s="547">
        <v>22920482.390000001</v>
      </c>
      <c r="P21" s="547">
        <v>0</v>
      </c>
      <c r="Q21" s="547">
        <v>0</v>
      </c>
      <c r="R21" s="547">
        <v>-2</v>
      </c>
      <c r="S21" s="547">
        <v>-5.49</v>
      </c>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0"/>
      <c r="AY21" s="530"/>
      <c r="AZ21" s="530"/>
      <c r="BA21" s="530"/>
      <c r="BB21" s="530"/>
      <c r="BC21" s="530"/>
      <c r="BD21" s="530"/>
      <c r="BE21" s="530"/>
      <c r="BF21" s="530"/>
      <c r="BG21" s="530"/>
      <c r="BH21" s="530"/>
      <c r="BI21" s="530"/>
      <c r="BJ21" s="530"/>
      <c r="BK21" s="530"/>
      <c r="BL21" s="530"/>
      <c r="BM21" s="530"/>
      <c r="BN21" s="530"/>
      <c r="BO21" s="530"/>
      <c r="BP21" s="530"/>
      <c r="BQ21" s="530"/>
      <c r="BR21" s="530"/>
      <c r="BS21" s="530"/>
      <c r="BT21" s="530"/>
      <c r="BU21" s="530"/>
      <c r="BV21" s="530"/>
      <c r="BW21" s="530"/>
      <c r="BX21" s="530"/>
      <c r="BY21" s="530"/>
      <c r="BZ21" s="530"/>
      <c r="CA21" s="530"/>
      <c r="CB21" s="530"/>
      <c r="CC21" s="530"/>
      <c r="CD21" s="530"/>
      <c r="CE21" s="530"/>
      <c r="CF21" s="530"/>
      <c r="CG21" s="530"/>
      <c r="CH21" s="530"/>
      <c r="CI21" s="530"/>
      <c r="CJ21" s="530"/>
      <c r="CK21" s="530"/>
      <c r="CL21" s="530"/>
      <c r="CM21" s="530"/>
      <c r="CN21" s="530"/>
      <c r="CO21" s="530"/>
      <c r="CP21" s="530"/>
      <c r="CQ21" s="530"/>
      <c r="CR21" s="530"/>
      <c r="CS21" s="530"/>
      <c r="CT21" s="530"/>
      <c r="CU21" s="530"/>
      <c r="CV21" s="530"/>
      <c r="CW21" s="530"/>
      <c r="CX21" s="530"/>
      <c r="CY21" s="530"/>
      <c r="CZ21" s="530"/>
      <c r="DA21" s="530"/>
      <c r="DB21" s="530"/>
      <c r="DC21" s="530"/>
      <c r="DD21" s="530"/>
      <c r="DE21" s="530"/>
      <c r="DF21" s="530"/>
      <c r="DG21" s="530"/>
    </row>
    <row r="22" spans="1:111" s="548" customFormat="1" ht="15.75" customHeight="1">
      <c r="A22" s="549" t="s">
        <v>589</v>
      </c>
      <c r="B22" s="550">
        <v>20088312</v>
      </c>
      <c r="C22" s="550">
        <v>213810690.88</v>
      </c>
      <c r="D22" s="550">
        <v>13691653</v>
      </c>
      <c r="E22" s="550">
        <v>128151820.18099999</v>
      </c>
      <c r="F22" s="550">
        <v>4886659</v>
      </c>
      <c r="G22" s="550">
        <v>42659196.473999999</v>
      </c>
      <c r="H22" s="550">
        <v>1588950</v>
      </c>
      <c r="I22" s="550">
        <v>24455894.362</v>
      </c>
      <c r="J22" s="550">
        <v>855715</v>
      </c>
      <c r="K22" s="550">
        <v>13149809.317</v>
      </c>
      <c r="L22" s="550">
        <v>456147</v>
      </c>
      <c r="M22" s="550">
        <v>7453579.3499999996</v>
      </c>
      <c r="N22" s="550">
        <v>1154520</v>
      </c>
      <c r="O22" s="550">
        <v>22066417.842</v>
      </c>
      <c r="P22" s="550">
        <v>0</v>
      </c>
      <c r="Q22" s="550">
        <v>-19.347999999999999</v>
      </c>
      <c r="R22" s="550">
        <v>0</v>
      </c>
      <c r="S22" s="550">
        <v>-58.77</v>
      </c>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0"/>
      <c r="BN22" s="530"/>
      <c r="BO22" s="530"/>
      <c r="BP22" s="530"/>
      <c r="BQ22" s="530"/>
      <c r="BR22" s="530"/>
      <c r="BS22" s="530"/>
      <c r="BT22" s="530"/>
      <c r="BU22" s="530"/>
      <c r="BV22" s="530"/>
      <c r="BW22" s="530"/>
      <c r="BX22" s="530"/>
      <c r="BY22" s="530"/>
      <c r="BZ22" s="530"/>
      <c r="CA22" s="530"/>
      <c r="CB22" s="530"/>
      <c r="CC22" s="530"/>
      <c r="CD22" s="530"/>
      <c r="CE22" s="530"/>
      <c r="CF22" s="530"/>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0"/>
      <c r="DC22" s="530"/>
      <c r="DD22" s="530"/>
      <c r="DE22" s="530"/>
      <c r="DF22" s="530"/>
      <c r="DG22" s="530"/>
    </row>
    <row r="23" spans="1:111" s="548" customFormat="1" ht="15.75" customHeight="1">
      <c r="A23" s="546" t="s">
        <v>590</v>
      </c>
      <c r="B23" s="547">
        <v>66930727</v>
      </c>
      <c r="C23" s="547">
        <v>722802060.98000002</v>
      </c>
      <c r="D23" s="547">
        <v>32146904</v>
      </c>
      <c r="E23" s="547">
        <v>309926315.08899999</v>
      </c>
      <c r="F23" s="547">
        <v>13007832</v>
      </c>
      <c r="G23" s="547">
        <v>122399861.936</v>
      </c>
      <c r="H23" s="547">
        <v>4249857</v>
      </c>
      <c r="I23" s="547">
        <v>68194931.770999998</v>
      </c>
      <c r="J23" s="547">
        <v>1568031</v>
      </c>
      <c r="K23" s="547">
        <v>24888216.276000001</v>
      </c>
      <c r="L23" s="547">
        <v>1382486</v>
      </c>
      <c r="M23" s="547">
        <v>24521223.774999999</v>
      </c>
      <c r="N23" s="547">
        <v>2512500</v>
      </c>
      <c r="O23" s="547">
        <v>50277311.928000003</v>
      </c>
      <c r="P23" s="547">
        <v>0</v>
      </c>
      <c r="Q23" s="547">
        <v>0</v>
      </c>
      <c r="R23" s="547">
        <v>0</v>
      </c>
      <c r="S23" s="547">
        <v>0</v>
      </c>
      <c r="T23" s="530"/>
      <c r="U23" s="530"/>
      <c r="V23" s="530"/>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30"/>
      <c r="AT23" s="530"/>
      <c r="AU23" s="530"/>
      <c r="AV23" s="530"/>
      <c r="AW23" s="530"/>
      <c r="AX23" s="530"/>
      <c r="AY23" s="530"/>
      <c r="AZ23" s="530"/>
      <c r="BA23" s="530"/>
      <c r="BB23" s="530"/>
      <c r="BC23" s="530"/>
      <c r="BD23" s="530"/>
      <c r="BE23" s="530"/>
      <c r="BF23" s="530"/>
      <c r="BG23" s="530"/>
      <c r="BH23" s="530"/>
      <c r="BI23" s="530"/>
      <c r="BJ23" s="530"/>
      <c r="BK23" s="530"/>
      <c r="BL23" s="530"/>
      <c r="BM23" s="530"/>
      <c r="BN23" s="530"/>
      <c r="BO23" s="530"/>
      <c r="BP23" s="530"/>
      <c r="BQ23" s="530"/>
      <c r="BR23" s="530"/>
      <c r="BS23" s="530"/>
      <c r="BT23" s="530"/>
      <c r="BU23" s="530"/>
      <c r="BV23" s="530"/>
      <c r="BW23" s="530"/>
      <c r="BX23" s="530"/>
      <c r="BY23" s="530"/>
      <c r="BZ23" s="530"/>
      <c r="CA23" s="530"/>
      <c r="CB23" s="530"/>
      <c r="CC23" s="530"/>
      <c r="CD23" s="530"/>
      <c r="CE23" s="530"/>
      <c r="CF23" s="530"/>
      <c r="CG23" s="530"/>
      <c r="CH23" s="530"/>
      <c r="CI23" s="530"/>
      <c r="CJ23" s="530"/>
      <c r="CK23" s="530"/>
      <c r="CL23" s="530"/>
      <c r="CM23" s="530"/>
      <c r="CN23" s="530"/>
      <c r="CO23" s="530"/>
      <c r="CP23" s="530"/>
      <c r="CQ23" s="530"/>
      <c r="CR23" s="530"/>
      <c r="CS23" s="530"/>
      <c r="CT23" s="530"/>
      <c r="CU23" s="530"/>
      <c r="CV23" s="530"/>
      <c r="CW23" s="530"/>
      <c r="CX23" s="530"/>
      <c r="CY23" s="530"/>
      <c r="CZ23" s="530"/>
      <c r="DA23" s="530"/>
      <c r="DB23" s="530"/>
      <c r="DC23" s="530"/>
      <c r="DD23" s="530"/>
      <c r="DE23" s="530"/>
      <c r="DF23" s="530"/>
      <c r="DG23" s="530"/>
    </row>
    <row r="24" spans="1:111" s="548" customFormat="1" ht="15.75" customHeight="1">
      <c r="A24" s="546" t="s">
        <v>591</v>
      </c>
      <c r="B24" s="547">
        <v>33547920</v>
      </c>
      <c r="C24" s="547">
        <v>343236626.99900001</v>
      </c>
      <c r="D24" s="547">
        <v>22198462</v>
      </c>
      <c r="E24" s="547">
        <v>196137549.16499999</v>
      </c>
      <c r="F24" s="547">
        <v>8089799</v>
      </c>
      <c r="G24" s="547">
        <v>68209590.878999993</v>
      </c>
      <c r="H24" s="547">
        <v>2480721</v>
      </c>
      <c r="I24" s="547">
        <v>37220290.865000002</v>
      </c>
      <c r="J24" s="547">
        <v>1258590</v>
      </c>
      <c r="K24" s="547">
        <v>17364496.305</v>
      </c>
      <c r="L24" s="547">
        <v>802858</v>
      </c>
      <c r="M24" s="547">
        <v>12940915.513</v>
      </c>
      <c r="N24" s="547">
        <v>1698451</v>
      </c>
      <c r="O24" s="547">
        <v>31059556.030999999</v>
      </c>
      <c r="P24" s="547">
        <v>0</v>
      </c>
      <c r="Q24" s="547">
        <v>0</v>
      </c>
      <c r="R24" s="547">
        <v>0</v>
      </c>
      <c r="S24" s="547">
        <v>0</v>
      </c>
      <c r="T24" s="530"/>
      <c r="U24" s="530"/>
      <c r="V24" s="530"/>
      <c r="W24" s="530"/>
      <c r="X24" s="530"/>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0"/>
      <c r="AY24" s="530"/>
      <c r="AZ24" s="530"/>
      <c r="BA24" s="530"/>
      <c r="BB24" s="530"/>
      <c r="BC24" s="530"/>
      <c r="BD24" s="530"/>
      <c r="BE24" s="530"/>
      <c r="BF24" s="530"/>
      <c r="BG24" s="530"/>
      <c r="BH24" s="530"/>
      <c r="BI24" s="530"/>
      <c r="BJ24" s="530"/>
      <c r="BK24" s="530"/>
      <c r="BL24" s="530"/>
      <c r="BM24" s="530"/>
      <c r="BN24" s="530"/>
      <c r="BO24" s="530"/>
      <c r="BP24" s="530"/>
      <c r="BQ24" s="530"/>
      <c r="BR24" s="530"/>
      <c r="BS24" s="530"/>
      <c r="BT24" s="530"/>
      <c r="BU24" s="530"/>
      <c r="BV24" s="530"/>
      <c r="BW24" s="530"/>
      <c r="BX24" s="530"/>
      <c r="BY24" s="530"/>
      <c r="BZ24" s="530"/>
      <c r="CA24" s="530"/>
      <c r="CB24" s="530"/>
      <c r="CC24" s="530"/>
      <c r="CD24" s="530"/>
      <c r="CE24" s="530"/>
      <c r="CF24" s="530"/>
      <c r="CG24" s="530"/>
      <c r="CH24" s="530"/>
      <c r="CI24" s="530"/>
      <c r="CJ24" s="530"/>
      <c r="CK24" s="530"/>
      <c r="CL24" s="530"/>
      <c r="CM24" s="530"/>
      <c r="CN24" s="530"/>
      <c r="CO24" s="530"/>
      <c r="CP24" s="530"/>
      <c r="CQ24" s="530"/>
      <c r="CR24" s="530"/>
      <c r="CS24" s="530"/>
      <c r="CT24" s="530"/>
      <c r="CU24" s="530"/>
      <c r="CV24" s="530"/>
      <c r="CW24" s="530"/>
      <c r="CX24" s="530"/>
      <c r="CY24" s="530"/>
      <c r="CZ24" s="530"/>
      <c r="DA24" s="530"/>
      <c r="DB24" s="530"/>
      <c r="DC24" s="530"/>
      <c r="DD24" s="530"/>
      <c r="DE24" s="530"/>
      <c r="DF24" s="530"/>
      <c r="DG24" s="530"/>
    </row>
    <row r="25" spans="1:111" s="548" customFormat="1" ht="15.75" customHeight="1">
      <c r="A25" s="546" t="s">
        <v>592</v>
      </c>
      <c r="B25" s="547">
        <v>8064578</v>
      </c>
      <c r="C25" s="547">
        <v>84349840.245000005</v>
      </c>
      <c r="D25" s="547">
        <v>4391470</v>
      </c>
      <c r="E25" s="547">
        <v>42946602.082000002</v>
      </c>
      <c r="F25" s="547">
        <v>1717982</v>
      </c>
      <c r="G25" s="547">
        <v>15432780.66</v>
      </c>
      <c r="H25" s="547">
        <v>657646</v>
      </c>
      <c r="I25" s="547">
        <v>9394122.9700000007</v>
      </c>
      <c r="J25" s="547">
        <v>430521</v>
      </c>
      <c r="K25" s="547">
        <v>6944368.2929999996</v>
      </c>
      <c r="L25" s="547">
        <v>111579</v>
      </c>
      <c r="M25" s="547">
        <v>1715028.0379999999</v>
      </c>
      <c r="N25" s="547">
        <v>589448</v>
      </c>
      <c r="O25" s="547">
        <v>10362411.836999999</v>
      </c>
      <c r="P25" s="547">
        <v>0</v>
      </c>
      <c r="Q25" s="547">
        <v>0</v>
      </c>
      <c r="R25" s="547">
        <v>0</v>
      </c>
      <c r="S25" s="547">
        <v>0</v>
      </c>
      <c r="T25" s="530"/>
      <c r="U25" s="530"/>
      <c r="V25" s="530"/>
      <c r="W25" s="530"/>
      <c r="X25" s="530"/>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0"/>
      <c r="BZ25" s="530"/>
      <c r="CA25" s="530"/>
      <c r="CB25" s="530"/>
      <c r="CC25" s="530"/>
      <c r="CD25" s="530"/>
      <c r="CE25" s="530"/>
      <c r="CF25" s="530"/>
      <c r="CG25" s="530"/>
      <c r="CH25" s="530"/>
      <c r="CI25" s="530"/>
      <c r="CJ25" s="530"/>
      <c r="CK25" s="530"/>
      <c r="CL25" s="530"/>
      <c r="CM25" s="530"/>
      <c r="CN25" s="530"/>
      <c r="CO25" s="530"/>
      <c r="CP25" s="530"/>
      <c r="CQ25" s="530"/>
      <c r="CR25" s="530"/>
      <c r="CS25" s="530"/>
      <c r="CT25" s="530"/>
      <c r="CU25" s="530"/>
      <c r="CV25" s="530"/>
      <c r="CW25" s="530"/>
      <c r="CX25" s="530"/>
      <c r="CY25" s="530"/>
      <c r="CZ25" s="530"/>
      <c r="DA25" s="530"/>
      <c r="DB25" s="530"/>
      <c r="DC25" s="530"/>
      <c r="DD25" s="530"/>
      <c r="DE25" s="530"/>
      <c r="DF25" s="530"/>
      <c r="DG25" s="530"/>
    </row>
    <row r="26" spans="1:111" s="548" customFormat="1" ht="15.75" customHeight="1">
      <c r="A26" s="546" t="s">
        <v>593</v>
      </c>
      <c r="B26" s="547">
        <v>3683441</v>
      </c>
      <c r="C26" s="547">
        <v>42123250.090999998</v>
      </c>
      <c r="D26" s="547">
        <v>1920310</v>
      </c>
      <c r="E26" s="547">
        <v>19879371.208000001</v>
      </c>
      <c r="F26" s="547">
        <v>805721</v>
      </c>
      <c r="G26" s="547">
        <v>7538191.352</v>
      </c>
      <c r="H26" s="547">
        <v>324019</v>
      </c>
      <c r="I26" s="547">
        <v>5326879.7970000003</v>
      </c>
      <c r="J26" s="547">
        <v>139172</v>
      </c>
      <c r="K26" s="547">
        <v>2311272.0449999999</v>
      </c>
      <c r="L26" s="547">
        <v>60206</v>
      </c>
      <c r="M26" s="547">
        <v>1138538.0330000001</v>
      </c>
      <c r="N26" s="547">
        <v>251754</v>
      </c>
      <c r="O26" s="547">
        <v>4926641.8679999998</v>
      </c>
      <c r="P26" s="547">
        <v>0</v>
      </c>
      <c r="Q26" s="547">
        <v>0</v>
      </c>
      <c r="R26" s="547">
        <v>0</v>
      </c>
      <c r="S26" s="547">
        <v>0</v>
      </c>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W26" s="530"/>
      <c r="AX26" s="530"/>
      <c r="AY26" s="530"/>
      <c r="AZ26" s="530"/>
      <c r="BA26" s="530"/>
      <c r="BB26" s="530"/>
      <c r="BC26" s="530"/>
      <c r="BD26" s="530"/>
      <c r="BE26" s="530"/>
      <c r="BF26" s="530"/>
      <c r="BG26" s="530"/>
      <c r="BH26" s="530"/>
      <c r="BI26" s="530"/>
      <c r="BJ26" s="530"/>
      <c r="BK26" s="530"/>
      <c r="BL26" s="530"/>
      <c r="BM26" s="530"/>
      <c r="BN26" s="530"/>
      <c r="BO26" s="530"/>
      <c r="BP26" s="530"/>
      <c r="BQ26" s="530"/>
      <c r="BR26" s="530"/>
      <c r="BS26" s="530"/>
      <c r="BT26" s="530"/>
      <c r="BU26" s="530"/>
      <c r="BV26" s="530"/>
      <c r="BW26" s="530"/>
      <c r="BX26" s="530"/>
      <c r="BY26" s="530"/>
      <c r="BZ26" s="530"/>
      <c r="CA26" s="530"/>
      <c r="CB26" s="530"/>
      <c r="CC26" s="530"/>
      <c r="CD26" s="530"/>
      <c r="CE26" s="530"/>
      <c r="CF26" s="530"/>
      <c r="CG26" s="530"/>
      <c r="CH26" s="530"/>
      <c r="CI26" s="530"/>
      <c r="CJ26" s="530"/>
      <c r="CK26" s="530"/>
      <c r="CL26" s="530"/>
      <c r="CM26" s="530"/>
      <c r="CN26" s="530"/>
      <c r="CO26" s="530"/>
      <c r="CP26" s="530"/>
      <c r="CQ26" s="530"/>
      <c r="CR26" s="530"/>
      <c r="CS26" s="530"/>
      <c r="CT26" s="530"/>
      <c r="CU26" s="530"/>
      <c r="CV26" s="530"/>
      <c r="CW26" s="530"/>
      <c r="CX26" s="530"/>
      <c r="CY26" s="530"/>
      <c r="CZ26" s="530"/>
      <c r="DA26" s="530"/>
      <c r="DB26" s="530"/>
      <c r="DC26" s="530"/>
      <c r="DD26" s="530"/>
      <c r="DE26" s="530"/>
      <c r="DF26" s="530"/>
      <c r="DG26" s="530"/>
    </row>
    <row r="27" spans="1:111" s="548" customFormat="1" ht="15.75" customHeight="1">
      <c r="A27" s="549" t="s">
        <v>594</v>
      </c>
      <c r="B27" s="550">
        <v>3933014</v>
      </c>
      <c r="C27" s="550">
        <v>48340880.291000001</v>
      </c>
      <c r="D27" s="550">
        <v>2156880</v>
      </c>
      <c r="E27" s="550">
        <v>24578029.416000001</v>
      </c>
      <c r="F27" s="550">
        <v>831848</v>
      </c>
      <c r="G27" s="550">
        <v>7781523.2199999997</v>
      </c>
      <c r="H27" s="550">
        <v>331497</v>
      </c>
      <c r="I27" s="550">
        <v>6141623.6730000004</v>
      </c>
      <c r="J27" s="550">
        <v>151080</v>
      </c>
      <c r="K27" s="550">
        <v>3173375.3810000001</v>
      </c>
      <c r="L27" s="550">
        <v>64736</v>
      </c>
      <c r="M27" s="550">
        <v>1342873.504</v>
      </c>
      <c r="N27" s="550">
        <v>277774</v>
      </c>
      <c r="O27" s="550">
        <v>6635123.2439999999</v>
      </c>
      <c r="P27" s="550">
        <v>0</v>
      </c>
      <c r="Q27" s="550">
        <v>0</v>
      </c>
      <c r="R27" s="550">
        <v>0</v>
      </c>
      <c r="S27" s="550">
        <v>0</v>
      </c>
      <c r="T27" s="530"/>
      <c r="U27" s="530"/>
      <c r="V27" s="530"/>
      <c r="W27" s="530"/>
      <c r="X27" s="530"/>
      <c r="Y27" s="530"/>
      <c r="Z27" s="530"/>
      <c r="AA27" s="530"/>
      <c r="AB27" s="530"/>
      <c r="AC27" s="530"/>
      <c r="AD27" s="530"/>
      <c r="AE27" s="530"/>
      <c r="AF27" s="530"/>
      <c r="AG27" s="530"/>
      <c r="AH27" s="530"/>
      <c r="AI27" s="530"/>
      <c r="AJ27" s="530"/>
      <c r="AK27" s="530"/>
      <c r="AL27" s="530"/>
      <c r="AM27" s="530"/>
      <c r="AN27" s="530"/>
      <c r="AO27" s="530"/>
      <c r="AP27" s="530"/>
      <c r="AQ27" s="530"/>
      <c r="AR27" s="530"/>
      <c r="AS27" s="530"/>
      <c r="AT27" s="530"/>
      <c r="AU27" s="530"/>
      <c r="AV27" s="530"/>
      <c r="AW27" s="530"/>
      <c r="AX27" s="530"/>
      <c r="AY27" s="530"/>
      <c r="AZ27" s="530"/>
      <c r="BA27" s="530"/>
      <c r="BB27" s="530"/>
      <c r="BC27" s="530"/>
      <c r="BD27" s="530"/>
      <c r="BE27" s="530"/>
      <c r="BF27" s="530"/>
      <c r="BG27" s="530"/>
      <c r="BH27" s="530"/>
      <c r="BI27" s="530"/>
      <c r="BJ27" s="530"/>
      <c r="BK27" s="530"/>
      <c r="BL27" s="530"/>
      <c r="BM27" s="530"/>
      <c r="BN27" s="530"/>
      <c r="BO27" s="530"/>
      <c r="BP27" s="530"/>
      <c r="BQ27" s="530"/>
      <c r="BR27" s="530"/>
      <c r="BS27" s="530"/>
      <c r="BT27" s="530"/>
      <c r="BU27" s="530"/>
      <c r="BV27" s="530"/>
      <c r="BW27" s="530"/>
      <c r="BX27" s="530"/>
      <c r="BY27" s="530"/>
      <c r="BZ27" s="530"/>
      <c r="CA27" s="530"/>
      <c r="CB27" s="530"/>
      <c r="CC27" s="530"/>
      <c r="CD27" s="530"/>
      <c r="CE27" s="530"/>
      <c r="CF27" s="530"/>
      <c r="CG27" s="530"/>
      <c r="CH27" s="530"/>
      <c r="CI27" s="530"/>
      <c r="CJ27" s="530"/>
      <c r="CK27" s="530"/>
      <c r="CL27" s="530"/>
      <c r="CM27" s="530"/>
      <c r="CN27" s="530"/>
      <c r="CO27" s="530"/>
      <c r="CP27" s="530"/>
      <c r="CQ27" s="530"/>
      <c r="CR27" s="530"/>
      <c r="CS27" s="530"/>
      <c r="CT27" s="530"/>
      <c r="CU27" s="530"/>
      <c r="CV27" s="530"/>
      <c r="CW27" s="530"/>
      <c r="CX27" s="530"/>
      <c r="CY27" s="530"/>
      <c r="CZ27" s="530"/>
      <c r="DA27" s="530"/>
      <c r="DB27" s="530"/>
      <c r="DC27" s="530"/>
      <c r="DD27" s="530"/>
      <c r="DE27" s="530"/>
      <c r="DF27" s="530"/>
      <c r="DG27" s="530"/>
    </row>
    <row r="28" spans="1:111" s="548" customFormat="1" ht="15.75" customHeight="1">
      <c r="A28" s="546" t="s">
        <v>595</v>
      </c>
      <c r="B28" s="547">
        <v>2537930</v>
      </c>
      <c r="C28" s="547">
        <v>32677122.191</v>
      </c>
      <c r="D28" s="547">
        <v>1339874</v>
      </c>
      <c r="E28" s="547">
        <v>15153683.719000001</v>
      </c>
      <c r="F28" s="547">
        <v>580797</v>
      </c>
      <c r="G28" s="547">
        <v>5528645.4790000003</v>
      </c>
      <c r="H28" s="547">
        <v>224385</v>
      </c>
      <c r="I28" s="547">
        <v>4027834.0559999999</v>
      </c>
      <c r="J28" s="547">
        <v>105237</v>
      </c>
      <c r="K28" s="547">
        <v>2063188.622</v>
      </c>
      <c r="L28" s="547">
        <v>38506</v>
      </c>
      <c r="M28" s="547">
        <v>804771.66099999996</v>
      </c>
      <c r="N28" s="547">
        <v>188907</v>
      </c>
      <c r="O28" s="547">
        <v>4731703.8890000004</v>
      </c>
      <c r="P28" s="547">
        <v>0</v>
      </c>
      <c r="Q28" s="547">
        <v>0</v>
      </c>
      <c r="R28" s="547">
        <v>0</v>
      </c>
      <c r="S28" s="547">
        <v>0</v>
      </c>
      <c r="T28" s="530"/>
      <c r="U28" s="530"/>
      <c r="V28" s="530"/>
      <c r="W28" s="530"/>
      <c r="X28" s="530"/>
      <c r="Y28" s="530"/>
      <c r="Z28" s="530"/>
      <c r="AA28" s="530"/>
      <c r="AB28" s="530"/>
      <c r="AC28" s="530"/>
      <c r="AD28" s="530"/>
      <c r="AE28" s="530"/>
      <c r="AF28" s="530"/>
      <c r="AG28" s="530"/>
      <c r="AH28" s="530"/>
      <c r="AI28" s="530"/>
      <c r="AJ28" s="530"/>
      <c r="AK28" s="530"/>
      <c r="AL28" s="530"/>
      <c r="AM28" s="530"/>
      <c r="AN28" s="530"/>
      <c r="AO28" s="530"/>
      <c r="AP28" s="530"/>
      <c r="AQ28" s="530"/>
      <c r="AR28" s="530"/>
      <c r="AS28" s="530"/>
      <c r="AT28" s="530"/>
      <c r="AU28" s="530"/>
      <c r="AV28" s="530"/>
      <c r="AW28" s="530"/>
      <c r="AX28" s="530"/>
      <c r="AY28" s="530"/>
      <c r="AZ28" s="530"/>
      <c r="BA28" s="530"/>
      <c r="BB28" s="530"/>
      <c r="BC28" s="530"/>
      <c r="BD28" s="530"/>
      <c r="BE28" s="530"/>
      <c r="BF28" s="530"/>
      <c r="BG28" s="530"/>
      <c r="BH28" s="530"/>
      <c r="BI28" s="530"/>
      <c r="BJ28" s="530"/>
      <c r="BK28" s="530"/>
      <c r="BL28" s="530"/>
      <c r="BM28" s="530"/>
      <c r="BN28" s="530"/>
      <c r="BO28" s="530"/>
      <c r="BP28" s="530"/>
      <c r="BQ28" s="530"/>
      <c r="BR28" s="530"/>
      <c r="BS28" s="530"/>
      <c r="BT28" s="530"/>
      <c r="BU28" s="530"/>
      <c r="BV28" s="530"/>
      <c r="BW28" s="530"/>
      <c r="BX28" s="530"/>
      <c r="BY28" s="530"/>
      <c r="BZ28" s="530"/>
      <c r="CA28" s="530"/>
      <c r="CB28" s="530"/>
      <c r="CC28" s="530"/>
      <c r="CD28" s="530"/>
      <c r="CE28" s="530"/>
      <c r="CF28" s="530"/>
      <c r="CG28" s="530"/>
      <c r="CH28" s="530"/>
      <c r="CI28" s="530"/>
      <c r="CJ28" s="530"/>
      <c r="CK28" s="530"/>
      <c r="CL28" s="530"/>
      <c r="CM28" s="530"/>
      <c r="CN28" s="530"/>
      <c r="CO28" s="530"/>
      <c r="CP28" s="530"/>
      <c r="CQ28" s="530"/>
      <c r="CR28" s="530"/>
      <c r="CS28" s="530"/>
      <c r="CT28" s="530"/>
      <c r="CU28" s="530"/>
      <c r="CV28" s="530"/>
      <c r="CW28" s="530"/>
      <c r="CX28" s="530"/>
      <c r="CY28" s="530"/>
      <c r="CZ28" s="530"/>
      <c r="DA28" s="530"/>
      <c r="DB28" s="530"/>
      <c r="DC28" s="530"/>
      <c r="DD28" s="530"/>
      <c r="DE28" s="530"/>
      <c r="DF28" s="530"/>
      <c r="DG28" s="530"/>
    </row>
    <row r="29" spans="1:111" s="548" customFormat="1" ht="15.75" customHeight="1">
      <c r="A29" s="546" t="s">
        <v>596</v>
      </c>
      <c r="B29" s="547">
        <v>2738779</v>
      </c>
      <c r="C29" s="547">
        <v>28178983.695999999</v>
      </c>
      <c r="D29" s="547">
        <v>1734068</v>
      </c>
      <c r="E29" s="547">
        <v>16169943.401000001</v>
      </c>
      <c r="F29" s="547">
        <v>708598</v>
      </c>
      <c r="G29" s="547">
        <v>6334438.875</v>
      </c>
      <c r="H29" s="547">
        <v>236672</v>
      </c>
      <c r="I29" s="547">
        <v>3318991.1349999998</v>
      </c>
      <c r="J29" s="547">
        <v>117999</v>
      </c>
      <c r="K29" s="547">
        <v>2016802.8670000001</v>
      </c>
      <c r="L29" s="547">
        <v>43631</v>
      </c>
      <c r="M29" s="547">
        <v>752147.28899999999</v>
      </c>
      <c r="N29" s="547">
        <v>196966</v>
      </c>
      <c r="O29" s="547">
        <v>3702406.253</v>
      </c>
      <c r="P29" s="547">
        <v>0</v>
      </c>
      <c r="Q29" s="547">
        <v>0</v>
      </c>
      <c r="R29" s="547">
        <v>0</v>
      </c>
      <c r="S29" s="547">
        <v>0</v>
      </c>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0"/>
      <c r="AY29" s="530"/>
      <c r="AZ29" s="530"/>
      <c r="BA29" s="530"/>
      <c r="BB29" s="530"/>
      <c r="BC29" s="530"/>
      <c r="BD29" s="530"/>
      <c r="BE29" s="530"/>
      <c r="BF29" s="530"/>
      <c r="BG29" s="530"/>
      <c r="BH29" s="530"/>
      <c r="BI29" s="530"/>
      <c r="BJ29" s="530"/>
      <c r="BK29" s="530"/>
      <c r="BL29" s="530"/>
      <c r="BM29" s="530"/>
      <c r="BN29" s="530"/>
      <c r="BO29" s="530"/>
      <c r="BP29" s="530"/>
      <c r="BQ29" s="530"/>
      <c r="BR29" s="530"/>
      <c r="BS29" s="530"/>
      <c r="BT29" s="530"/>
      <c r="BU29" s="530"/>
      <c r="BV29" s="530"/>
      <c r="BW29" s="530"/>
      <c r="BX29" s="530"/>
      <c r="BY29" s="530"/>
      <c r="BZ29" s="530"/>
      <c r="CA29" s="530"/>
      <c r="CB29" s="530"/>
      <c r="CC29" s="530"/>
      <c r="CD29" s="530"/>
      <c r="CE29" s="530"/>
      <c r="CF29" s="530"/>
      <c r="CG29" s="530"/>
      <c r="CH29" s="530"/>
      <c r="CI29" s="530"/>
      <c r="CJ29" s="530"/>
      <c r="CK29" s="530"/>
      <c r="CL29" s="530"/>
      <c r="CM29" s="530"/>
      <c r="CN29" s="530"/>
      <c r="CO29" s="530"/>
      <c r="CP29" s="530"/>
      <c r="CQ29" s="530"/>
      <c r="CR29" s="530"/>
      <c r="CS29" s="530"/>
      <c r="CT29" s="530"/>
      <c r="CU29" s="530"/>
      <c r="CV29" s="530"/>
      <c r="CW29" s="530"/>
      <c r="CX29" s="530"/>
      <c r="CY29" s="530"/>
      <c r="CZ29" s="530"/>
      <c r="DA29" s="530"/>
      <c r="DB29" s="530"/>
      <c r="DC29" s="530"/>
      <c r="DD29" s="530"/>
      <c r="DE29" s="530"/>
      <c r="DF29" s="530"/>
      <c r="DG29" s="530"/>
    </row>
    <row r="30" spans="1:111" s="548" customFormat="1" ht="15.75" customHeight="1">
      <c r="A30" s="546" t="s">
        <v>597</v>
      </c>
      <c r="B30" s="547">
        <v>6858889</v>
      </c>
      <c r="C30" s="547">
        <v>74400077.444000006</v>
      </c>
      <c r="D30" s="547">
        <v>3902280</v>
      </c>
      <c r="E30" s="547">
        <v>41489903.202</v>
      </c>
      <c r="F30" s="547">
        <v>1307823</v>
      </c>
      <c r="G30" s="547">
        <v>14438840.528000001</v>
      </c>
      <c r="H30" s="547">
        <v>579470</v>
      </c>
      <c r="I30" s="547">
        <v>8843946.6600000001</v>
      </c>
      <c r="J30" s="547">
        <v>281037</v>
      </c>
      <c r="K30" s="547">
        <v>4567502.1430000002</v>
      </c>
      <c r="L30" s="547">
        <v>106220</v>
      </c>
      <c r="M30" s="547">
        <v>1761089.4129999999</v>
      </c>
      <c r="N30" s="547">
        <v>470732</v>
      </c>
      <c r="O30" s="547">
        <v>9176825.9010000005</v>
      </c>
      <c r="P30" s="547">
        <v>0</v>
      </c>
      <c r="Q30" s="547">
        <v>0</v>
      </c>
      <c r="R30" s="547">
        <v>0</v>
      </c>
      <c r="S30" s="547">
        <v>0</v>
      </c>
      <c r="T30" s="530"/>
      <c r="U30" s="530"/>
      <c r="V30" s="530"/>
      <c r="W30" s="530"/>
      <c r="X30" s="530"/>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0"/>
      <c r="AY30" s="530"/>
      <c r="AZ30" s="530"/>
      <c r="BA30" s="530"/>
      <c r="BB30" s="530"/>
      <c r="BC30" s="530"/>
      <c r="BD30" s="530"/>
      <c r="BE30" s="530"/>
      <c r="BF30" s="530"/>
      <c r="BG30" s="530"/>
      <c r="BH30" s="530"/>
      <c r="BI30" s="530"/>
      <c r="BJ30" s="530"/>
      <c r="BK30" s="530"/>
      <c r="BL30" s="530"/>
      <c r="BM30" s="530"/>
      <c r="BN30" s="530"/>
      <c r="BO30" s="530"/>
      <c r="BP30" s="530"/>
      <c r="BQ30" s="530"/>
      <c r="BR30" s="530"/>
      <c r="BS30" s="530"/>
      <c r="BT30" s="530"/>
      <c r="BU30" s="530"/>
      <c r="BV30" s="530"/>
      <c r="BW30" s="530"/>
      <c r="BX30" s="530"/>
      <c r="BY30" s="530"/>
      <c r="BZ30" s="530"/>
      <c r="CA30" s="530"/>
      <c r="CB30" s="530"/>
      <c r="CC30" s="530"/>
      <c r="CD30" s="530"/>
      <c r="CE30" s="530"/>
      <c r="CF30" s="530"/>
      <c r="CG30" s="530"/>
      <c r="CH30" s="530"/>
      <c r="CI30" s="530"/>
      <c r="CJ30" s="530"/>
      <c r="CK30" s="530"/>
      <c r="CL30" s="530"/>
      <c r="CM30" s="530"/>
      <c r="CN30" s="530"/>
      <c r="CO30" s="530"/>
      <c r="CP30" s="530"/>
      <c r="CQ30" s="530"/>
      <c r="CR30" s="530"/>
      <c r="CS30" s="530"/>
      <c r="CT30" s="530"/>
      <c r="CU30" s="530"/>
      <c r="CV30" s="530"/>
      <c r="CW30" s="530"/>
      <c r="CX30" s="530"/>
      <c r="CY30" s="530"/>
      <c r="CZ30" s="530"/>
      <c r="DA30" s="530"/>
      <c r="DB30" s="530"/>
      <c r="DC30" s="530"/>
      <c r="DD30" s="530"/>
      <c r="DE30" s="530"/>
      <c r="DF30" s="530"/>
      <c r="DG30" s="530"/>
    </row>
    <row r="31" spans="1:111" s="548" customFormat="1" ht="15.75" customHeight="1">
      <c r="A31" s="546" t="s">
        <v>598</v>
      </c>
      <c r="B31" s="547">
        <v>6714259</v>
      </c>
      <c r="C31" s="547">
        <v>69586813.091999993</v>
      </c>
      <c r="D31" s="547">
        <v>4756841</v>
      </c>
      <c r="E31" s="547">
        <v>43772777.674999997</v>
      </c>
      <c r="F31" s="547">
        <v>1734548</v>
      </c>
      <c r="G31" s="547">
        <v>15228345.028000001</v>
      </c>
      <c r="H31" s="547">
        <v>629201</v>
      </c>
      <c r="I31" s="547">
        <v>9079181.7789999992</v>
      </c>
      <c r="J31" s="547">
        <v>318164</v>
      </c>
      <c r="K31" s="547">
        <v>4997512.4960000003</v>
      </c>
      <c r="L31" s="547">
        <v>114342</v>
      </c>
      <c r="M31" s="547">
        <v>1826933.2239999999</v>
      </c>
      <c r="N31" s="547">
        <v>537636</v>
      </c>
      <c r="O31" s="547">
        <v>9914652.7670000009</v>
      </c>
      <c r="P31" s="547">
        <v>0</v>
      </c>
      <c r="Q31" s="547">
        <v>0</v>
      </c>
      <c r="R31" s="547">
        <v>0</v>
      </c>
      <c r="S31" s="547">
        <v>0</v>
      </c>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30"/>
      <c r="BE31" s="530"/>
      <c r="BF31" s="530"/>
      <c r="BG31" s="530"/>
      <c r="BH31" s="530"/>
      <c r="BI31" s="530"/>
      <c r="BJ31" s="530"/>
      <c r="BK31" s="530"/>
      <c r="BL31" s="530"/>
      <c r="BM31" s="530"/>
      <c r="BN31" s="530"/>
      <c r="BO31" s="530"/>
      <c r="BP31" s="530"/>
      <c r="BQ31" s="530"/>
      <c r="BR31" s="530"/>
      <c r="BS31" s="530"/>
      <c r="BT31" s="530"/>
      <c r="BU31" s="530"/>
      <c r="BV31" s="530"/>
      <c r="BW31" s="530"/>
      <c r="BX31" s="530"/>
      <c r="BY31" s="530"/>
      <c r="BZ31" s="530"/>
      <c r="CA31" s="530"/>
      <c r="CB31" s="530"/>
      <c r="CC31" s="530"/>
      <c r="CD31" s="530"/>
      <c r="CE31" s="530"/>
      <c r="CF31" s="530"/>
      <c r="CG31" s="530"/>
      <c r="CH31" s="530"/>
      <c r="CI31" s="530"/>
      <c r="CJ31" s="530"/>
      <c r="CK31" s="530"/>
      <c r="CL31" s="530"/>
      <c r="CM31" s="530"/>
      <c r="CN31" s="530"/>
      <c r="CO31" s="530"/>
      <c r="CP31" s="530"/>
      <c r="CQ31" s="530"/>
      <c r="CR31" s="530"/>
      <c r="CS31" s="530"/>
      <c r="CT31" s="530"/>
      <c r="CU31" s="530"/>
      <c r="CV31" s="530"/>
      <c r="CW31" s="530"/>
      <c r="CX31" s="530"/>
      <c r="CY31" s="530"/>
      <c r="CZ31" s="530"/>
      <c r="DA31" s="530"/>
      <c r="DB31" s="530"/>
      <c r="DC31" s="530"/>
      <c r="DD31" s="530"/>
      <c r="DE31" s="530"/>
      <c r="DF31" s="530"/>
      <c r="DG31" s="530"/>
    </row>
    <row r="32" spans="1:111" s="548" customFormat="1" ht="15.75" customHeight="1">
      <c r="A32" s="549" t="s">
        <v>599</v>
      </c>
      <c r="B32" s="550">
        <v>13154457</v>
      </c>
      <c r="C32" s="550">
        <v>140505421.833</v>
      </c>
      <c r="D32" s="550">
        <v>7946478</v>
      </c>
      <c r="E32" s="550">
        <v>76524153.949000001</v>
      </c>
      <c r="F32" s="550">
        <v>2932319</v>
      </c>
      <c r="G32" s="550">
        <v>27534250.658</v>
      </c>
      <c r="H32" s="550">
        <v>1138944</v>
      </c>
      <c r="I32" s="550">
        <v>16426487.606000001</v>
      </c>
      <c r="J32" s="550">
        <v>514565</v>
      </c>
      <c r="K32" s="550">
        <v>7752971.9000000004</v>
      </c>
      <c r="L32" s="550">
        <v>238870</v>
      </c>
      <c r="M32" s="550">
        <v>3856875.8849999998</v>
      </c>
      <c r="N32" s="550">
        <v>843564</v>
      </c>
      <c r="O32" s="550">
        <v>15367060.028000001</v>
      </c>
      <c r="P32" s="550">
        <v>0</v>
      </c>
      <c r="Q32" s="550">
        <v>0</v>
      </c>
      <c r="R32" s="550">
        <v>0</v>
      </c>
      <c r="S32" s="550">
        <v>0</v>
      </c>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0"/>
      <c r="BX32" s="530"/>
      <c r="BY32" s="530"/>
      <c r="BZ32" s="530"/>
      <c r="CA32" s="530"/>
      <c r="CB32" s="530"/>
      <c r="CC32" s="530"/>
      <c r="CD32" s="530"/>
      <c r="CE32" s="530"/>
      <c r="CF32" s="530"/>
      <c r="CG32" s="530"/>
      <c r="CH32" s="530"/>
      <c r="CI32" s="530"/>
      <c r="CJ32" s="530"/>
      <c r="CK32" s="530"/>
      <c r="CL32" s="530"/>
      <c r="CM32" s="530"/>
      <c r="CN32" s="530"/>
      <c r="CO32" s="530"/>
      <c r="CP32" s="530"/>
      <c r="CQ32" s="530"/>
      <c r="CR32" s="530"/>
      <c r="CS32" s="530"/>
      <c r="CT32" s="530"/>
      <c r="CU32" s="530"/>
      <c r="CV32" s="530"/>
      <c r="CW32" s="530"/>
      <c r="CX32" s="530"/>
      <c r="CY32" s="530"/>
      <c r="CZ32" s="530"/>
      <c r="DA32" s="530"/>
      <c r="DB32" s="530"/>
      <c r="DC32" s="530"/>
      <c r="DD32" s="530"/>
      <c r="DE32" s="530"/>
      <c r="DF32" s="530"/>
      <c r="DG32" s="530"/>
    </row>
    <row r="33" spans="1:111" s="548" customFormat="1" ht="15.75" customHeight="1">
      <c r="A33" s="546" t="s">
        <v>600</v>
      </c>
      <c r="B33" s="547">
        <v>27459606</v>
      </c>
      <c r="C33" s="547">
        <v>302865585.82300001</v>
      </c>
      <c r="D33" s="547">
        <v>19389774</v>
      </c>
      <c r="E33" s="547">
        <v>186910084.07699999</v>
      </c>
      <c r="F33" s="547">
        <v>7262324</v>
      </c>
      <c r="G33" s="547">
        <v>70085848.834000006</v>
      </c>
      <c r="H33" s="547">
        <v>1861256</v>
      </c>
      <c r="I33" s="547">
        <v>27799449.083000001</v>
      </c>
      <c r="J33" s="547">
        <v>829264</v>
      </c>
      <c r="K33" s="547">
        <v>11677285.707</v>
      </c>
      <c r="L33" s="547">
        <v>435503</v>
      </c>
      <c r="M33" s="547">
        <v>7203500.9340000004</v>
      </c>
      <c r="N33" s="547">
        <v>1382275</v>
      </c>
      <c r="O33" s="547">
        <v>25006322.171999998</v>
      </c>
      <c r="P33" s="547">
        <v>0</v>
      </c>
      <c r="Q33" s="547">
        <v>0</v>
      </c>
      <c r="R33" s="547">
        <v>0</v>
      </c>
      <c r="S33" s="547">
        <v>0</v>
      </c>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0"/>
      <c r="BY33" s="530"/>
      <c r="BZ33" s="530"/>
      <c r="CA33" s="530"/>
      <c r="CB33" s="530"/>
      <c r="CC33" s="530"/>
      <c r="CD33" s="530"/>
      <c r="CE33" s="530"/>
      <c r="CF33" s="530"/>
      <c r="CG33" s="530"/>
      <c r="CH33" s="530"/>
      <c r="CI33" s="530"/>
      <c r="CJ33" s="530"/>
      <c r="CK33" s="530"/>
      <c r="CL33" s="530"/>
      <c r="CM33" s="530"/>
      <c r="CN33" s="530"/>
      <c r="CO33" s="530"/>
      <c r="CP33" s="530"/>
      <c r="CQ33" s="530"/>
      <c r="CR33" s="530"/>
      <c r="CS33" s="530"/>
      <c r="CT33" s="530"/>
      <c r="CU33" s="530"/>
      <c r="CV33" s="530"/>
      <c r="CW33" s="530"/>
      <c r="CX33" s="530"/>
      <c r="CY33" s="530"/>
      <c r="CZ33" s="530"/>
      <c r="DA33" s="530"/>
      <c r="DB33" s="530"/>
      <c r="DC33" s="530"/>
      <c r="DD33" s="530"/>
      <c r="DE33" s="530"/>
      <c r="DF33" s="530"/>
      <c r="DG33" s="530"/>
    </row>
    <row r="34" spans="1:111" s="548" customFormat="1" ht="15.75" customHeight="1">
      <c r="A34" s="546" t="s">
        <v>601</v>
      </c>
      <c r="B34" s="547">
        <v>6380069</v>
      </c>
      <c r="C34" s="547">
        <v>63862356.637999997</v>
      </c>
      <c r="D34" s="547">
        <v>3952392</v>
      </c>
      <c r="E34" s="547">
        <v>36549828.387999997</v>
      </c>
      <c r="F34" s="547">
        <v>1312887</v>
      </c>
      <c r="G34" s="547">
        <v>11881041.402000001</v>
      </c>
      <c r="H34" s="547">
        <v>505625</v>
      </c>
      <c r="I34" s="547">
        <v>6903774.7740000002</v>
      </c>
      <c r="J34" s="547">
        <v>254831</v>
      </c>
      <c r="K34" s="547">
        <v>3886310.0449999999</v>
      </c>
      <c r="L34" s="547">
        <v>115488</v>
      </c>
      <c r="M34" s="547">
        <v>1715926.9210000001</v>
      </c>
      <c r="N34" s="547">
        <v>386391</v>
      </c>
      <c r="O34" s="547">
        <v>6978905.9170000004</v>
      </c>
      <c r="P34" s="547">
        <v>0</v>
      </c>
      <c r="Q34" s="547">
        <v>0</v>
      </c>
      <c r="R34" s="547">
        <v>0</v>
      </c>
      <c r="S34" s="547">
        <v>0</v>
      </c>
      <c r="T34" s="530"/>
      <c r="U34" s="530"/>
      <c r="V34" s="530"/>
      <c r="W34" s="530"/>
      <c r="X34" s="530"/>
      <c r="Y34" s="530"/>
      <c r="Z34" s="530"/>
      <c r="AA34" s="530"/>
      <c r="AB34" s="530"/>
      <c r="AC34" s="530"/>
      <c r="AD34" s="530"/>
      <c r="AE34" s="530"/>
      <c r="AF34" s="530"/>
      <c r="AG34" s="530"/>
      <c r="AH34" s="530"/>
      <c r="AI34" s="530"/>
      <c r="AJ34" s="530"/>
      <c r="AK34" s="530"/>
      <c r="AL34" s="530"/>
      <c r="AM34" s="530"/>
      <c r="AN34" s="530"/>
      <c r="AO34" s="530"/>
      <c r="AP34" s="530"/>
      <c r="AQ34" s="530"/>
      <c r="AR34" s="530"/>
      <c r="AS34" s="530"/>
      <c r="AT34" s="530"/>
      <c r="AU34" s="530"/>
      <c r="AV34" s="530"/>
      <c r="AW34" s="530"/>
      <c r="AX34" s="530"/>
      <c r="AY34" s="530"/>
      <c r="AZ34" s="530"/>
      <c r="BA34" s="530"/>
      <c r="BB34" s="530"/>
      <c r="BC34" s="530"/>
      <c r="BD34" s="530"/>
      <c r="BE34" s="530"/>
      <c r="BF34" s="530"/>
      <c r="BG34" s="530"/>
      <c r="BH34" s="530"/>
      <c r="BI34" s="530"/>
      <c r="BJ34" s="530"/>
      <c r="BK34" s="530"/>
      <c r="BL34" s="530"/>
      <c r="BM34" s="530"/>
      <c r="BN34" s="530"/>
      <c r="BO34" s="530"/>
      <c r="BP34" s="530"/>
      <c r="BQ34" s="530"/>
      <c r="BR34" s="530"/>
      <c r="BS34" s="530"/>
      <c r="BT34" s="530"/>
      <c r="BU34" s="530"/>
      <c r="BV34" s="530"/>
      <c r="BW34" s="530"/>
      <c r="BX34" s="530"/>
      <c r="BY34" s="530"/>
      <c r="BZ34" s="530"/>
      <c r="CA34" s="530"/>
      <c r="CB34" s="530"/>
      <c r="CC34" s="530"/>
      <c r="CD34" s="530"/>
      <c r="CE34" s="530"/>
      <c r="CF34" s="530"/>
      <c r="CG34" s="530"/>
      <c r="CH34" s="530"/>
      <c r="CI34" s="530"/>
      <c r="CJ34" s="530"/>
      <c r="CK34" s="530"/>
      <c r="CL34" s="530"/>
      <c r="CM34" s="530"/>
      <c r="CN34" s="530"/>
      <c r="CO34" s="530"/>
      <c r="CP34" s="530"/>
      <c r="CQ34" s="530"/>
      <c r="CR34" s="530"/>
      <c r="CS34" s="530"/>
      <c r="CT34" s="530"/>
      <c r="CU34" s="530"/>
      <c r="CV34" s="530"/>
      <c r="CW34" s="530"/>
      <c r="CX34" s="530"/>
      <c r="CY34" s="530"/>
      <c r="CZ34" s="530"/>
      <c r="DA34" s="530"/>
      <c r="DB34" s="530"/>
      <c r="DC34" s="530"/>
      <c r="DD34" s="530"/>
      <c r="DE34" s="530"/>
      <c r="DF34" s="530"/>
      <c r="DG34" s="530"/>
    </row>
    <row r="35" spans="1:111" s="548" customFormat="1" ht="15.75" customHeight="1">
      <c r="A35" s="546" t="s">
        <v>602</v>
      </c>
      <c r="B35" s="547">
        <v>4743123</v>
      </c>
      <c r="C35" s="547">
        <v>50691345.530000001</v>
      </c>
      <c r="D35" s="547">
        <v>3248103</v>
      </c>
      <c r="E35" s="547">
        <v>30415746.287999999</v>
      </c>
      <c r="F35" s="547">
        <v>1306821</v>
      </c>
      <c r="G35" s="547">
        <v>11189948.664999999</v>
      </c>
      <c r="H35" s="547">
        <v>358855</v>
      </c>
      <c r="I35" s="547">
        <v>5963685.4939999999</v>
      </c>
      <c r="J35" s="547">
        <v>194721</v>
      </c>
      <c r="K35" s="547">
        <v>3179432.0860000001</v>
      </c>
      <c r="L35" s="547">
        <v>76238</v>
      </c>
      <c r="M35" s="547">
        <v>1408373.5490000001</v>
      </c>
      <c r="N35" s="547">
        <v>273543</v>
      </c>
      <c r="O35" s="547">
        <v>5455473.648</v>
      </c>
      <c r="P35" s="547">
        <v>0</v>
      </c>
      <c r="Q35" s="547">
        <v>0</v>
      </c>
      <c r="R35" s="547">
        <v>0</v>
      </c>
      <c r="S35" s="547">
        <v>0</v>
      </c>
      <c r="T35" s="530"/>
      <c r="U35" s="530"/>
      <c r="V35" s="530"/>
      <c r="W35" s="530"/>
      <c r="X35" s="530"/>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530"/>
      <c r="AU35" s="530"/>
      <c r="AV35" s="530"/>
      <c r="AW35" s="530"/>
      <c r="AX35" s="530"/>
      <c r="AY35" s="530"/>
      <c r="AZ35" s="530"/>
      <c r="BA35" s="530"/>
      <c r="BB35" s="530"/>
      <c r="BC35" s="530"/>
      <c r="BD35" s="530"/>
      <c r="BE35" s="530"/>
      <c r="BF35" s="530"/>
      <c r="BG35" s="530"/>
      <c r="BH35" s="530"/>
      <c r="BI35" s="530"/>
      <c r="BJ35" s="530"/>
      <c r="BK35" s="530"/>
      <c r="BL35" s="530"/>
      <c r="BM35" s="530"/>
      <c r="BN35" s="530"/>
      <c r="BO35" s="530"/>
      <c r="BP35" s="530"/>
      <c r="BQ35" s="530"/>
      <c r="BR35" s="530"/>
      <c r="BS35" s="530"/>
      <c r="BT35" s="530"/>
      <c r="BU35" s="530"/>
      <c r="BV35" s="530"/>
      <c r="BW35" s="530"/>
      <c r="BX35" s="530"/>
      <c r="BY35" s="530"/>
      <c r="BZ35" s="530"/>
      <c r="CA35" s="530"/>
      <c r="CB35" s="530"/>
      <c r="CC35" s="530"/>
      <c r="CD35" s="530"/>
      <c r="CE35" s="530"/>
      <c r="CF35" s="530"/>
      <c r="CG35" s="530"/>
      <c r="CH35" s="530"/>
      <c r="CI35" s="530"/>
      <c r="CJ35" s="530"/>
      <c r="CK35" s="530"/>
      <c r="CL35" s="530"/>
      <c r="CM35" s="530"/>
      <c r="CN35" s="530"/>
      <c r="CO35" s="530"/>
      <c r="CP35" s="530"/>
      <c r="CQ35" s="530"/>
      <c r="CR35" s="530"/>
      <c r="CS35" s="530"/>
      <c r="CT35" s="530"/>
      <c r="CU35" s="530"/>
      <c r="CV35" s="530"/>
      <c r="CW35" s="530"/>
      <c r="CX35" s="530"/>
      <c r="CY35" s="530"/>
      <c r="CZ35" s="530"/>
      <c r="DA35" s="530"/>
      <c r="DB35" s="530"/>
      <c r="DC35" s="530"/>
      <c r="DD35" s="530"/>
      <c r="DE35" s="530"/>
      <c r="DF35" s="530"/>
      <c r="DG35" s="530"/>
    </row>
    <row r="36" spans="1:111" s="548" customFormat="1" ht="15.75" customHeight="1">
      <c r="A36" s="546" t="s">
        <v>603</v>
      </c>
      <c r="B36" s="547">
        <v>7722626</v>
      </c>
      <c r="C36" s="547">
        <v>94561435.150999993</v>
      </c>
      <c r="D36" s="547">
        <v>5067280</v>
      </c>
      <c r="E36" s="547">
        <v>55654704.736000001</v>
      </c>
      <c r="F36" s="547">
        <v>1610509</v>
      </c>
      <c r="G36" s="547">
        <v>17562183.932</v>
      </c>
      <c r="H36" s="547">
        <v>655462</v>
      </c>
      <c r="I36" s="547">
        <v>12005207.305</v>
      </c>
      <c r="J36" s="547">
        <v>339459</v>
      </c>
      <c r="K36" s="547">
        <v>6313865.0920000002</v>
      </c>
      <c r="L36" s="547">
        <v>161144</v>
      </c>
      <c r="M36" s="547">
        <v>3174986.4190000002</v>
      </c>
      <c r="N36" s="547">
        <v>561721</v>
      </c>
      <c r="O36" s="547">
        <v>12950261.131999999</v>
      </c>
      <c r="P36" s="547">
        <v>0</v>
      </c>
      <c r="Q36" s="547">
        <v>0</v>
      </c>
      <c r="R36" s="547">
        <v>0</v>
      </c>
      <c r="S36" s="547">
        <v>0</v>
      </c>
      <c r="T36" s="530"/>
      <c r="U36" s="530"/>
      <c r="V36" s="530"/>
      <c r="W36" s="530"/>
      <c r="X36" s="530"/>
      <c r="Y36" s="530"/>
      <c r="Z36" s="530"/>
      <c r="AA36" s="530"/>
      <c r="AB36" s="530"/>
      <c r="AC36" s="530"/>
      <c r="AD36" s="530"/>
      <c r="AE36" s="530"/>
      <c r="AF36" s="530"/>
      <c r="AG36" s="530"/>
      <c r="AH36" s="530"/>
      <c r="AI36" s="530"/>
      <c r="AJ36" s="530"/>
      <c r="AK36" s="530"/>
      <c r="AL36" s="530"/>
      <c r="AM36" s="530"/>
      <c r="AN36" s="530"/>
      <c r="AO36" s="530"/>
      <c r="AP36" s="530"/>
      <c r="AQ36" s="530"/>
      <c r="AR36" s="530"/>
      <c r="AS36" s="530"/>
      <c r="AT36" s="530"/>
      <c r="AU36" s="530"/>
      <c r="AV36" s="530"/>
      <c r="AW36" s="530"/>
      <c r="AX36" s="530"/>
      <c r="AY36" s="530"/>
      <c r="AZ36" s="530"/>
      <c r="BA36" s="530"/>
      <c r="BB36" s="530"/>
      <c r="BC36" s="530"/>
      <c r="BD36" s="530"/>
      <c r="BE36" s="530"/>
      <c r="BF36" s="530"/>
      <c r="BG36" s="530"/>
      <c r="BH36" s="530"/>
      <c r="BI36" s="530"/>
      <c r="BJ36" s="530"/>
      <c r="BK36" s="530"/>
      <c r="BL36" s="530"/>
      <c r="BM36" s="530"/>
      <c r="BN36" s="530"/>
      <c r="BO36" s="530"/>
      <c r="BP36" s="530"/>
      <c r="BQ36" s="530"/>
      <c r="BR36" s="530"/>
      <c r="BS36" s="530"/>
      <c r="BT36" s="530"/>
      <c r="BU36" s="530"/>
      <c r="BV36" s="530"/>
      <c r="BW36" s="530"/>
      <c r="BX36" s="530"/>
      <c r="BY36" s="530"/>
      <c r="BZ36" s="530"/>
      <c r="CA36" s="530"/>
      <c r="CB36" s="530"/>
      <c r="CC36" s="530"/>
      <c r="CD36" s="530"/>
      <c r="CE36" s="530"/>
      <c r="CF36" s="530"/>
      <c r="CG36" s="530"/>
      <c r="CH36" s="530"/>
      <c r="CI36" s="530"/>
      <c r="CJ36" s="530"/>
      <c r="CK36" s="530"/>
      <c r="CL36" s="530"/>
      <c r="CM36" s="530"/>
      <c r="CN36" s="530"/>
      <c r="CO36" s="530"/>
      <c r="CP36" s="530"/>
      <c r="CQ36" s="530"/>
      <c r="CR36" s="530"/>
      <c r="CS36" s="530"/>
      <c r="CT36" s="530"/>
      <c r="CU36" s="530"/>
      <c r="CV36" s="530"/>
      <c r="CW36" s="530"/>
      <c r="CX36" s="530"/>
      <c r="CY36" s="530"/>
      <c r="CZ36" s="530"/>
      <c r="DA36" s="530"/>
      <c r="DB36" s="530"/>
      <c r="DC36" s="530"/>
      <c r="DD36" s="530"/>
      <c r="DE36" s="530"/>
      <c r="DF36" s="530"/>
      <c r="DG36" s="530"/>
    </row>
    <row r="37" spans="1:111" s="548" customFormat="1" ht="15.75" customHeight="1">
      <c r="A37" s="549" t="s">
        <v>604</v>
      </c>
      <c r="B37" s="550">
        <v>31208608</v>
      </c>
      <c r="C37" s="550">
        <v>369474216.71399999</v>
      </c>
      <c r="D37" s="550">
        <v>19575920</v>
      </c>
      <c r="E37" s="550">
        <v>212104144.51800001</v>
      </c>
      <c r="F37" s="550">
        <v>6586119</v>
      </c>
      <c r="G37" s="550">
        <v>73765300.936000004</v>
      </c>
      <c r="H37" s="550">
        <v>2412274</v>
      </c>
      <c r="I37" s="550">
        <v>41659529.715000004</v>
      </c>
      <c r="J37" s="550">
        <v>1209082</v>
      </c>
      <c r="K37" s="550">
        <v>21049338.669</v>
      </c>
      <c r="L37" s="550">
        <v>650138</v>
      </c>
      <c r="M37" s="550">
        <v>12156849.262</v>
      </c>
      <c r="N37" s="550">
        <v>1945242</v>
      </c>
      <c r="O37" s="550">
        <v>42319983.963</v>
      </c>
      <c r="P37" s="550">
        <v>0</v>
      </c>
      <c r="Q37" s="550">
        <v>0</v>
      </c>
      <c r="R37" s="550">
        <v>0</v>
      </c>
      <c r="S37" s="550">
        <v>0</v>
      </c>
      <c r="T37" s="530"/>
      <c r="U37" s="530"/>
      <c r="V37" s="530"/>
      <c r="W37" s="530"/>
      <c r="X37" s="530"/>
      <c r="Y37" s="530"/>
      <c r="Z37" s="530"/>
      <c r="AA37" s="530"/>
      <c r="AB37" s="530"/>
      <c r="AC37" s="530"/>
      <c r="AD37" s="530"/>
      <c r="AE37" s="530"/>
      <c r="AF37" s="530"/>
      <c r="AG37" s="530"/>
      <c r="AH37" s="530"/>
      <c r="AI37" s="530"/>
      <c r="AJ37" s="530"/>
      <c r="AK37" s="530"/>
      <c r="AL37" s="530"/>
      <c r="AM37" s="530"/>
      <c r="AN37" s="530"/>
      <c r="AO37" s="530"/>
      <c r="AP37" s="530"/>
      <c r="AQ37" s="530"/>
      <c r="AR37" s="530"/>
      <c r="AS37" s="530"/>
      <c r="AT37" s="530"/>
      <c r="AU37" s="530"/>
      <c r="AV37" s="530"/>
      <c r="AW37" s="530"/>
      <c r="AX37" s="530"/>
      <c r="AY37" s="530"/>
      <c r="AZ37" s="530"/>
      <c r="BA37" s="530"/>
      <c r="BB37" s="530"/>
      <c r="BC37" s="530"/>
      <c r="BD37" s="530"/>
      <c r="BE37" s="530"/>
      <c r="BF37" s="530"/>
      <c r="BG37" s="530"/>
      <c r="BH37" s="530"/>
      <c r="BI37" s="530"/>
      <c r="BJ37" s="530"/>
      <c r="BK37" s="530"/>
      <c r="BL37" s="530"/>
      <c r="BM37" s="530"/>
      <c r="BN37" s="530"/>
      <c r="BO37" s="530"/>
      <c r="BP37" s="530"/>
      <c r="BQ37" s="530"/>
      <c r="BR37" s="530"/>
      <c r="BS37" s="530"/>
      <c r="BT37" s="530"/>
      <c r="BU37" s="530"/>
      <c r="BV37" s="530"/>
      <c r="BW37" s="530"/>
      <c r="BX37" s="530"/>
      <c r="BY37" s="530"/>
      <c r="BZ37" s="530"/>
      <c r="CA37" s="530"/>
      <c r="CB37" s="530"/>
      <c r="CC37" s="530"/>
      <c r="CD37" s="530"/>
      <c r="CE37" s="530"/>
      <c r="CF37" s="530"/>
      <c r="CG37" s="530"/>
      <c r="CH37" s="530"/>
      <c r="CI37" s="530"/>
      <c r="CJ37" s="530"/>
      <c r="CK37" s="530"/>
      <c r="CL37" s="530"/>
      <c r="CM37" s="530"/>
      <c r="CN37" s="530"/>
      <c r="CO37" s="530"/>
      <c r="CP37" s="530"/>
      <c r="CQ37" s="530"/>
      <c r="CR37" s="530"/>
      <c r="CS37" s="530"/>
      <c r="CT37" s="530"/>
      <c r="CU37" s="530"/>
      <c r="CV37" s="530"/>
      <c r="CW37" s="530"/>
      <c r="CX37" s="530"/>
      <c r="CY37" s="530"/>
      <c r="CZ37" s="530"/>
      <c r="DA37" s="530"/>
      <c r="DB37" s="530"/>
      <c r="DC37" s="530"/>
      <c r="DD37" s="530"/>
      <c r="DE37" s="530"/>
      <c r="DF37" s="530"/>
      <c r="DG37" s="530"/>
    </row>
    <row r="38" spans="1:111" s="548" customFormat="1" ht="15.75" customHeight="1">
      <c r="A38" s="546" t="s">
        <v>605</v>
      </c>
      <c r="B38" s="547">
        <v>18546997</v>
      </c>
      <c r="C38" s="547">
        <v>205132043.27200001</v>
      </c>
      <c r="D38" s="547">
        <v>13051270</v>
      </c>
      <c r="E38" s="547">
        <v>127502343.37100001</v>
      </c>
      <c r="F38" s="547">
        <v>4554655</v>
      </c>
      <c r="G38" s="547">
        <v>44200764.542999998</v>
      </c>
      <c r="H38" s="547">
        <v>1560883</v>
      </c>
      <c r="I38" s="547">
        <v>24587630.324999999</v>
      </c>
      <c r="J38" s="547">
        <v>842711</v>
      </c>
      <c r="K38" s="547">
        <v>13010210.663000001</v>
      </c>
      <c r="L38" s="547">
        <v>335747</v>
      </c>
      <c r="M38" s="547">
        <v>5715925.2209999999</v>
      </c>
      <c r="N38" s="547">
        <v>1223959</v>
      </c>
      <c r="O38" s="547">
        <v>23794329.259</v>
      </c>
      <c r="P38" s="547">
        <v>0</v>
      </c>
      <c r="Q38" s="547">
        <v>0</v>
      </c>
      <c r="R38" s="547">
        <v>0</v>
      </c>
      <c r="S38" s="547">
        <v>0</v>
      </c>
      <c r="T38" s="530"/>
      <c r="U38" s="530"/>
      <c r="V38" s="530"/>
      <c r="W38" s="530"/>
      <c r="X38" s="530"/>
      <c r="Y38" s="530"/>
      <c r="Z38" s="530"/>
      <c r="AA38" s="530"/>
      <c r="AB38" s="530"/>
      <c r="AC38" s="530"/>
      <c r="AD38" s="530"/>
      <c r="AE38" s="530"/>
      <c r="AF38" s="530"/>
      <c r="AG38" s="530"/>
      <c r="AH38" s="530"/>
      <c r="AI38" s="530"/>
      <c r="AJ38" s="530"/>
      <c r="AK38" s="530"/>
      <c r="AL38" s="530"/>
      <c r="AM38" s="530"/>
      <c r="AN38" s="530"/>
      <c r="AO38" s="530"/>
      <c r="AP38" s="530"/>
      <c r="AQ38" s="530"/>
      <c r="AR38" s="530"/>
      <c r="AS38" s="530"/>
      <c r="AT38" s="530"/>
      <c r="AU38" s="530"/>
      <c r="AV38" s="530"/>
      <c r="AW38" s="530"/>
      <c r="AX38" s="530"/>
      <c r="AY38" s="530"/>
      <c r="AZ38" s="530"/>
      <c r="BA38" s="530"/>
      <c r="BB38" s="530"/>
      <c r="BC38" s="530"/>
      <c r="BD38" s="530"/>
      <c r="BE38" s="530"/>
      <c r="BF38" s="530"/>
      <c r="BG38" s="530"/>
      <c r="BH38" s="530"/>
      <c r="BI38" s="530"/>
      <c r="BJ38" s="530"/>
      <c r="BK38" s="530"/>
      <c r="BL38" s="530"/>
      <c r="BM38" s="530"/>
      <c r="BN38" s="530"/>
      <c r="BO38" s="530"/>
      <c r="BP38" s="530"/>
      <c r="BQ38" s="530"/>
      <c r="BR38" s="530"/>
      <c r="BS38" s="530"/>
      <c r="BT38" s="530"/>
      <c r="BU38" s="530"/>
      <c r="BV38" s="530"/>
      <c r="BW38" s="530"/>
      <c r="BX38" s="530"/>
      <c r="BY38" s="530"/>
      <c r="BZ38" s="530"/>
      <c r="CA38" s="530"/>
      <c r="CB38" s="530"/>
      <c r="CC38" s="530"/>
      <c r="CD38" s="530"/>
      <c r="CE38" s="530"/>
      <c r="CF38" s="530"/>
      <c r="CG38" s="530"/>
      <c r="CH38" s="530"/>
      <c r="CI38" s="530"/>
      <c r="CJ38" s="530"/>
      <c r="CK38" s="530"/>
      <c r="CL38" s="530"/>
      <c r="CM38" s="530"/>
      <c r="CN38" s="530"/>
      <c r="CO38" s="530"/>
      <c r="CP38" s="530"/>
      <c r="CQ38" s="530"/>
      <c r="CR38" s="530"/>
      <c r="CS38" s="530"/>
      <c r="CT38" s="530"/>
      <c r="CU38" s="530"/>
      <c r="CV38" s="530"/>
      <c r="CW38" s="530"/>
      <c r="CX38" s="530"/>
      <c r="CY38" s="530"/>
      <c r="CZ38" s="530"/>
      <c r="DA38" s="530"/>
      <c r="DB38" s="530"/>
      <c r="DC38" s="530"/>
      <c r="DD38" s="530"/>
      <c r="DE38" s="530"/>
      <c r="DF38" s="530"/>
      <c r="DG38" s="530"/>
    </row>
    <row r="39" spans="1:111" s="548" customFormat="1" ht="15.75" customHeight="1">
      <c r="A39" s="546" t="s">
        <v>606</v>
      </c>
      <c r="B39" s="547">
        <v>3833968</v>
      </c>
      <c r="C39" s="547">
        <v>45120712.752999999</v>
      </c>
      <c r="D39" s="547">
        <v>2973159</v>
      </c>
      <c r="E39" s="547">
        <v>31287605.465999998</v>
      </c>
      <c r="F39" s="547">
        <v>889649</v>
      </c>
      <c r="G39" s="547">
        <v>8470097.3800000008</v>
      </c>
      <c r="H39" s="547">
        <v>351116</v>
      </c>
      <c r="I39" s="547">
        <v>5975659.2130000005</v>
      </c>
      <c r="J39" s="547">
        <v>233538</v>
      </c>
      <c r="K39" s="547">
        <v>4110302.548</v>
      </c>
      <c r="L39" s="547">
        <v>91959</v>
      </c>
      <c r="M39" s="547">
        <v>1543940.8060000001</v>
      </c>
      <c r="N39" s="547">
        <v>314697</v>
      </c>
      <c r="O39" s="547">
        <v>6763055.7539999997</v>
      </c>
      <c r="P39" s="547">
        <v>0</v>
      </c>
      <c r="Q39" s="547">
        <v>0</v>
      </c>
      <c r="R39" s="547">
        <v>0</v>
      </c>
      <c r="S39" s="547">
        <v>0</v>
      </c>
      <c r="T39" s="530"/>
      <c r="U39" s="530"/>
      <c r="V39" s="530"/>
      <c r="W39" s="530"/>
      <c r="X39" s="530"/>
      <c r="Y39" s="530"/>
      <c r="Z39" s="530"/>
      <c r="AA39" s="530"/>
      <c r="AB39" s="530"/>
      <c r="AC39" s="530"/>
      <c r="AD39" s="530"/>
      <c r="AE39" s="530"/>
      <c r="AF39" s="530"/>
      <c r="AG39" s="530"/>
      <c r="AH39" s="530"/>
      <c r="AI39" s="530"/>
      <c r="AJ39" s="530"/>
      <c r="AK39" s="530"/>
      <c r="AL39" s="530"/>
      <c r="AM39" s="530"/>
      <c r="AN39" s="530"/>
      <c r="AO39" s="530"/>
      <c r="AP39" s="530"/>
      <c r="AQ39" s="530"/>
      <c r="AR39" s="530"/>
      <c r="AS39" s="530"/>
      <c r="AT39" s="530"/>
      <c r="AU39" s="530"/>
      <c r="AV39" s="530"/>
      <c r="AW39" s="530"/>
      <c r="AX39" s="530"/>
      <c r="AY39" s="530"/>
      <c r="AZ39" s="530"/>
      <c r="BA39" s="530"/>
      <c r="BB39" s="530"/>
      <c r="BC39" s="530"/>
      <c r="BD39" s="530"/>
      <c r="BE39" s="530"/>
      <c r="BF39" s="530"/>
      <c r="BG39" s="530"/>
      <c r="BH39" s="530"/>
      <c r="BI39" s="530"/>
      <c r="BJ39" s="530"/>
      <c r="BK39" s="530"/>
      <c r="BL39" s="530"/>
      <c r="BM39" s="530"/>
      <c r="BN39" s="530"/>
      <c r="BO39" s="530"/>
      <c r="BP39" s="530"/>
      <c r="BQ39" s="530"/>
      <c r="BR39" s="530"/>
      <c r="BS39" s="530"/>
      <c r="BT39" s="530"/>
      <c r="BU39" s="530"/>
      <c r="BV39" s="530"/>
      <c r="BW39" s="530"/>
      <c r="BX39" s="530"/>
      <c r="BY39" s="530"/>
      <c r="BZ39" s="530"/>
      <c r="CA39" s="530"/>
      <c r="CB39" s="530"/>
      <c r="CC39" s="530"/>
      <c r="CD39" s="530"/>
      <c r="CE39" s="530"/>
      <c r="CF39" s="530"/>
      <c r="CG39" s="530"/>
      <c r="CH39" s="530"/>
      <c r="CI39" s="530"/>
      <c r="CJ39" s="530"/>
      <c r="CK39" s="530"/>
      <c r="CL39" s="530"/>
      <c r="CM39" s="530"/>
      <c r="CN39" s="530"/>
      <c r="CO39" s="530"/>
      <c r="CP39" s="530"/>
      <c r="CQ39" s="530"/>
      <c r="CR39" s="530"/>
      <c r="CS39" s="530"/>
      <c r="CT39" s="530"/>
      <c r="CU39" s="530"/>
      <c r="CV39" s="530"/>
      <c r="CW39" s="530"/>
      <c r="CX39" s="530"/>
      <c r="CY39" s="530"/>
      <c r="CZ39" s="530"/>
      <c r="DA39" s="530"/>
      <c r="DB39" s="530"/>
      <c r="DC39" s="530"/>
      <c r="DD39" s="530"/>
      <c r="DE39" s="530"/>
      <c r="DF39" s="530"/>
      <c r="DG39" s="530"/>
    </row>
    <row r="40" spans="1:111" s="548" customFormat="1" ht="15.75" customHeight="1">
      <c r="A40" s="546" t="s">
        <v>607</v>
      </c>
      <c r="B40" s="547">
        <v>2804902</v>
      </c>
      <c r="C40" s="547">
        <v>32241663.651000001</v>
      </c>
      <c r="D40" s="547">
        <v>1912838</v>
      </c>
      <c r="E40" s="547">
        <v>19645452.886999998</v>
      </c>
      <c r="F40" s="547">
        <v>670125</v>
      </c>
      <c r="G40" s="547">
        <v>6240820.3219999997</v>
      </c>
      <c r="H40" s="547">
        <v>222344</v>
      </c>
      <c r="I40" s="547">
        <v>3650335.8360000001</v>
      </c>
      <c r="J40" s="547">
        <v>123130</v>
      </c>
      <c r="K40" s="547">
        <v>2173456.8139999998</v>
      </c>
      <c r="L40" s="547">
        <v>39508</v>
      </c>
      <c r="M40" s="547">
        <v>745008.21200000006</v>
      </c>
      <c r="N40" s="547">
        <v>200285</v>
      </c>
      <c r="O40" s="547">
        <v>4371390.5760000004</v>
      </c>
      <c r="P40" s="547">
        <v>0</v>
      </c>
      <c r="Q40" s="547">
        <v>0</v>
      </c>
      <c r="R40" s="547">
        <v>0</v>
      </c>
      <c r="S40" s="547">
        <v>0</v>
      </c>
      <c r="T40" s="530"/>
      <c r="U40" s="530"/>
      <c r="V40" s="530"/>
      <c r="W40" s="530"/>
      <c r="X40" s="530"/>
      <c r="Y40" s="530"/>
      <c r="Z40" s="530"/>
      <c r="AA40" s="530"/>
      <c r="AB40" s="530"/>
      <c r="AC40" s="530"/>
      <c r="AD40" s="530"/>
      <c r="AE40" s="530"/>
      <c r="AF40" s="530"/>
      <c r="AG40" s="530"/>
      <c r="AH40" s="530"/>
      <c r="AI40" s="530"/>
      <c r="AJ40" s="530"/>
      <c r="AK40" s="530"/>
      <c r="AL40" s="530"/>
      <c r="AM40" s="530"/>
      <c r="AN40" s="530"/>
      <c r="AO40" s="530"/>
      <c r="AP40" s="530"/>
      <c r="AQ40" s="530"/>
      <c r="AR40" s="530"/>
      <c r="AS40" s="530"/>
      <c r="AT40" s="530"/>
      <c r="AU40" s="530"/>
      <c r="AV40" s="530"/>
      <c r="AW40" s="530"/>
      <c r="AX40" s="530"/>
      <c r="AY40" s="530"/>
      <c r="AZ40" s="530"/>
      <c r="BA40" s="530"/>
      <c r="BB40" s="530"/>
      <c r="BC40" s="530"/>
      <c r="BD40" s="530"/>
      <c r="BE40" s="530"/>
      <c r="BF40" s="530"/>
      <c r="BG40" s="530"/>
      <c r="BH40" s="530"/>
      <c r="BI40" s="530"/>
      <c r="BJ40" s="530"/>
      <c r="BK40" s="530"/>
      <c r="BL40" s="530"/>
      <c r="BM40" s="530"/>
      <c r="BN40" s="530"/>
      <c r="BO40" s="530"/>
      <c r="BP40" s="530"/>
      <c r="BQ40" s="530"/>
      <c r="BR40" s="530"/>
      <c r="BS40" s="530"/>
      <c r="BT40" s="530"/>
      <c r="BU40" s="530"/>
      <c r="BV40" s="530"/>
      <c r="BW40" s="530"/>
      <c r="BX40" s="530"/>
      <c r="BY40" s="530"/>
      <c r="BZ40" s="530"/>
      <c r="CA40" s="530"/>
      <c r="CB40" s="530"/>
      <c r="CC40" s="530"/>
      <c r="CD40" s="530"/>
      <c r="CE40" s="530"/>
      <c r="CF40" s="530"/>
      <c r="CG40" s="530"/>
      <c r="CH40" s="530"/>
      <c r="CI40" s="530"/>
      <c r="CJ40" s="530"/>
      <c r="CK40" s="530"/>
      <c r="CL40" s="530"/>
      <c r="CM40" s="530"/>
      <c r="CN40" s="530"/>
      <c r="CO40" s="530"/>
      <c r="CP40" s="530"/>
      <c r="CQ40" s="530"/>
      <c r="CR40" s="530"/>
      <c r="CS40" s="530"/>
      <c r="CT40" s="530"/>
      <c r="CU40" s="530"/>
      <c r="CV40" s="530"/>
      <c r="CW40" s="530"/>
      <c r="CX40" s="530"/>
      <c r="CY40" s="530"/>
      <c r="CZ40" s="530"/>
      <c r="DA40" s="530"/>
      <c r="DB40" s="530"/>
      <c r="DC40" s="530"/>
      <c r="DD40" s="530"/>
      <c r="DE40" s="530"/>
      <c r="DF40" s="530"/>
      <c r="DG40" s="530"/>
    </row>
    <row r="41" spans="1:111" s="548" customFormat="1" ht="15.75" customHeight="1">
      <c r="A41" s="546" t="s">
        <v>608</v>
      </c>
      <c r="B41" s="547">
        <v>2001882</v>
      </c>
      <c r="C41" s="547">
        <v>22579585.328000002</v>
      </c>
      <c r="D41" s="547">
        <v>1113096</v>
      </c>
      <c r="E41" s="547">
        <v>11900153.513</v>
      </c>
      <c r="F41" s="547">
        <v>504630</v>
      </c>
      <c r="G41" s="547">
        <v>5034507.4919999996</v>
      </c>
      <c r="H41" s="547">
        <v>175397</v>
      </c>
      <c r="I41" s="547">
        <v>3018724.568</v>
      </c>
      <c r="J41" s="547">
        <v>98304</v>
      </c>
      <c r="K41" s="547">
        <v>1843130.787</v>
      </c>
      <c r="L41" s="547">
        <v>24070</v>
      </c>
      <c r="M41" s="547">
        <v>436109.87900000002</v>
      </c>
      <c r="N41" s="547">
        <v>146005</v>
      </c>
      <c r="O41" s="547">
        <v>3172419.3450000002</v>
      </c>
      <c r="P41" s="547">
        <v>0</v>
      </c>
      <c r="Q41" s="547">
        <v>0</v>
      </c>
      <c r="R41" s="547">
        <v>0</v>
      </c>
      <c r="S41" s="547">
        <v>0</v>
      </c>
      <c r="T41" s="530"/>
      <c r="U41" s="530"/>
      <c r="V41" s="530"/>
      <c r="W41" s="530"/>
      <c r="X41" s="530"/>
      <c r="Y41" s="530"/>
      <c r="Z41" s="530"/>
      <c r="AA41" s="530"/>
      <c r="AB41" s="530"/>
      <c r="AC41" s="530"/>
      <c r="AD41" s="530"/>
      <c r="AE41" s="530"/>
      <c r="AF41" s="530"/>
      <c r="AG41" s="530"/>
      <c r="AH41" s="530"/>
      <c r="AI41" s="530"/>
      <c r="AJ41" s="530"/>
      <c r="AK41" s="530"/>
      <c r="AL41" s="530"/>
      <c r="AM41" s="530"/>
      <c r="AN41" s="530"/>
      <c r="AO41" s="530"/>
      <c r="AP41" s="530"/>
      <c r="AQ41" s="530"/>
      <c r="AR41" s="530"/>
      <c r="AS41" s="530"/>
      <c r="AT41" s="530"/>
      <c r="AU41" s="530"/>
      <c r="AV41" s="530"/>
      <c r="AW41" s="530"/>
      <c r="AX41" s="530"/>
      <c r="AY41" s="530"/>
      <c r="AZ41" s="530"/>
      <c r="BA41" s="530"/>
      <c r="BB41" s="530"/>
      <c r="BC41" s="530"/>
      <c r="BD41" s="530"/>
      <c r="BE41" s="530"/>
      <c r="BF41" s="530"/>
      <c r="BG41" s="530"/>
      <c r="BH41" s="530"/>
      <c r="BI41" s="530"/>
      <c r="BJ41" s="530"/>
      <c r="BK41" s="530"/>
      <c r="BL41" s="530"/>
      <c r="BM41" s="530"/>
      <c r="BN41" s="530"/>
      <c r="BO41" s="530"/>
      <c r="BP41" s="530"/>
      <c r="BQ41" s="530"/>
      <c r="BR41" s="530"/>
      <c r="BS41" s="530"/>
      <c r="BT41" s="530"/>
      <c r="BU41" s="530"/>
      <c r="BV41" s="530"/>
      <c r="BW41" s="530"/>
      <c r="BX41" s="530"/>
      <c r="BY41" s="530"/>
      <c r="BZ41" s="530"/>
      <c r="CA41" s="530"/>
      <c r="CB41" s="530"/>
      <c r="CC41" s="530"/>
      <c r="CD41" s="530"/>
      <c r="CE41" s="530"/>
      <c r="CF41" s="530"/>
      <c r="CG41" s="530"/>
      <c r="CH41" s="530"/>
      <c r="CI41" s="530"/>
      <c r="CJ41" s="530"/>
      <c r="CK41" s="530"/>
      <c r="CL41" s="530"/>
      <c r="CM41" s="530"/>
      <c r="CN41" s="530"/>
      <c r="CO41" s="530"/>
      <c r="CP41" s="530"/>
      <c r="CQ41" s="530"/>
      <c r="CR41" s="530"/>
      <c r="CS41" s="530"/>
      <c r="CT41" s="530"/>
      <c r="CU41" s="530"/>
      <c r="CV41" s="530"/>
      <c r="CW41" s="530"/>
      <c r="CX41" s="530"/>
      <c r="CY41" s="530"/>
      <c r="CZ41" s="530"/>
      <c r="DA41" s="530"/>
      <c r="DB41" s="530"/>
      <c r="DC41" s="530"/>
      <c r="DD41" s="530"/>
      <c r="DE41" s="530"/>
      <c r="DF41" s="530"/>
      <c r="DG41" s="530"/>
    </row>
    <row r="42" spans="1:111" s="548" customFormat="1" ht="15.75" customHeight="1">
      <c r="A42" s="549" t="s">
        <v>609</v>
      </c>
      <c r="B42" s="550">
        <v>2516673</v>
      </c>
      <c r="C42" s="550">
        <v>26440861.381999999</v>
      </c>
      <c r="D42" s="550">
        <v>1304222</v>
      </c>
      <c r="E42" s="550">
        <v>13085649.862</v>
      </c>
      <c r="F42" s="550">
        <v>647577</v>
      </c>
      <c r="G42" s="550">
        <v>5795893.3269999996</v>
      </c>
      <c r="H42" s="550">
        <v>232170</v>
      </c>
      <c r="I42" s="550">
        <v>3434877.4070000001</v>
      </c>
      <c r="J42" s="550">
        <v>125300</v>
      </c>
      <c r="K42" s="550">
        <v>2273143.4190000002</v>
      </c>
      <c r="L42" s="550">
        <v>33414</v>
      </c>
      <c r="M42" s="550">
        <v>531236.74899999995</v>
      </c>
      <c r="N42" s="550">
        <v>198717</v>
      </c>
      <c r="O42" s="550">
        <v>3845212.6749999998</v>
      </c>
      <c r="P42" s="550">
        <v>0</v>
      </c>
      <c r="Q42" s="550">
        <v>0</v>
      </c>
      <c r="R42" s="550">
        <v>0</v>
      </c>
      <c r="S42" s="550">
        <v>0</v>
      </c>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0"/>
      <c r="BE42" s="530"/>
      <c r="BF42" s="530"/>
      <c r="BG42" s="530"/>
      <c r="BH42" s="530"/>
      <c r="BI42" s="530"/>
      <c r="BJ42" s="530"/>
      <c r="BK42" s="530"/>
      <c r="BL42" s="530"/>
      <c r="BM42" s="530"/>
      <c r="BN42" s="530"/>
      <c r="BO42" s="530"/>
      <c r="BP42" s="530"/>
      <c r="BQ42" s="530"/>
      <c r="BR42" s="530"/>
      <c r="BS42" s="530"/>
      <c r="BT42" s="530"/>
      <c r="BU42" s="530"/>
      <c r="BV42" s="530"/>
      <c r="BW42" s="530"/>
      <c r="BX42" s="530"/>
      <c r="BY42" s="530"/>
      <c r="BZ42" s="530"/>
      <c r="CA42" s="530"/>
      <c r="CB42" s="530"/>
      <c r="CC42" s="530"/>
      <c r="CD42" s="530"/>
      <c r="CE42" s="530"/>
      <c r="CF42" s="530"/>
      <c r="CG42" s="530"/>
      <c r="CH42" s="530"/>
      <c r="CI42" s="530"/>
      <c r="CJ42" s="530"/>
      <c r="CK42" s="530"/>
      <c r="CL42" s="530"/>
      <c r="CM42" s="530"/>
      <c r="CN42" s="530"/>
      <c r="CO42" s="530"/>
      <c r="CP42" s="530"/>
      <c r="CQ42" s="530"/>
      <c r="CR42" s="530"/>
      <c r="CS42" s="530"/>
      <c r="CT42" s="530"/>
      <c r="CU42" s="530"/>
      <c r="CV42" s="530"/>
      <c r="CW42" s="530"/>
      <c r="CX42" s="530"/>
      <c r="CY42" s="530"/>
      <c r="CZ42" s="530"/>
      <c r="DA42" s="530"/>
      <c r="DB42" s="530"/>
      <c r="DC42" s="530"/>
      <c r="DD42" s="530"/>
      <c r="DE42" s="530"/>
      <c r="DF42" s="530"/>
      <c r="DG42" s="530"/>
    </row>
    <row r="43" spans="1:111" s="548" customFormat="1" ht="15.75" customHeight="1">
      <c r="A43" s="546" t="s">
        <v>610</v>
      </c>
      <c r="B43" s="547">
        <v>6449177</v>
      </c>
      <c r="C43" s="547">
        <v>80247328.979000002</v>
      </c>
      <c r="D43" s="547">
        <v>4175010</v>
      </c>
      <c r="E43" s="547">
        <v>45730288.876999997</v>
      </c>
      <c r="F43" s="547">
        <v>1773044</v>
      </c>
      <c r="G43" s="547">
        <v>17745050.513999999</v>
      </c>
      <c r="H43" s="547">
        <v>558184</v>
      </c>
      <c r="I43" s="547">
        <v>9947011.9839999992</v>
      </c>
      <c r="J43" s="547">
        <v>258526</v>
      </c>
      <c r="K43" s="547">
        <v>4951168.8279999997</v>
      </c>
      <c r="L43" s="547">
        <v>107928</v>
      </c>
      <c r="M43" s="547">
        <v>2038031.419</v>
      </c>
      <c r="N43" s="547">
        <v>456070</v>
      </c>
      <c r="O43" s="547">
        <v>10169573.979</v>
      </c>
      <c r="P43" s="547">
        <v>0</v>
      </c>
      <c r="Q43" s="547">
        <v>0</v>
      </c>
      <c r="R43" s="547">
        <v>0</v>
      </c>
      <c r="S43" s="547">
        <v>0</v>
      </c>
      <c r="T43" s="530"/>
      <c r="U43" s="530"/>
      <c r="V43" s="530"/>
      <c r="W43" s="530"/>
      <c r="X43" s="530"/>
      <c r="Y43" s="530"/>
      <c r="Z43" s="530"/>
      <c r="AA43" s="530"/>
      <c r="AB43" s="530"/>
      <c r="AC43" s="530"/>
      <c r="AD43" s="530"/>
      <c r="AE43" s="530"/>
      <c r="AF43" s="530"/>
      <c r="AG43" s="530"/>
      <c r="AH43" s="530"/>
      <c r="AI43" s="530"/>
      <c r="AJ43" s="530"/>
      <c r="AK43" s="530"/>
      <c r="AL43" s="530"/>
      <c r="AM43" s="530"/>
      <c r="AN43" s="530"/>
      <c r="AO43" s="530"/>
      <c r="AP43" s="530"/>
      <c r="AQ43" s="530"/>
      <c r="AR43" s="530"/>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530"/>
      <c r="BQ43" s="530"/>
      <c r="BR43" s="530"/>
      <c r="BS43" s="530"/>
      <c r="BT43" s="530"/>
      <c r="BU43" s="530"/>
      <c r="BV43" s="530"/>
      <c r="BW43" s="530"/>
      <c r="BX43" s="530"/>
      <c r="BY43" s="530"/>
      <c r="BZ43" s="530"/>
      <c r="CA43" s="530"/>
      <c r="CB43" s="530"/>
      <c r="CC43" s="530"/>
      <c r="CD43" s="530"/>
      <c r="CE43" s="530"/>
      <c r="CF43" s="530"/>
      <c r="CG43" s="530"/>
      <c r="CH43" s="530"/>
      <c r="CI43" s="530"/>
      <c r="CJ43" s="530"/>
      <c r="CK43" s="530"/>
      <c r="CL43" s="530"/>
      <c r="CM43" s="530"/>
      <c r="CN43" s="530"/>
      <c r="CO43" s="530"/>
      <c r="CP43" s="530"/>
      <c r="CQ43" s="530"/>
      <c r="CR43" s="530"/>
      <c r="CS43" s="530"/>
      <c r="CT43" s="530"/>
      <c r="CU43" s="530"/>
      <c r="CV43" s="530"/>
      <c r="CW43" s="530"/>
      <c r="CX43" s="530"/>
      <c r="CY43" s="530"/>
      <c r="CZ43" s="530"/>
      <c r="DA43" s="530"/>
      <c r="DB43" s="530"/>
      <c r="DC43" s="530"/>
      <c r="DD43" s="530"/>
      <c r="DE43" s="530"/>
      <c r="DF43" s="530"/>
      <c r="DG43" s="530"/>
    </row>
    <row r="44" spans="1:111" s="548" customFormat="1" ht="15.75" customHeight="1">
      <c r="A44" s="546" t="s">
        <v>611</v>
      </c>
      <c r="B44" s="547">
        <v>10273897</v>
      </c>
      <c r="C44" s="547">
        <v>113010687.714</v>
      </c>
      <c r="D44" s="547">
        <v>6385729</v>
      </c>
      <c r="E44" s="547">
        <v>64616232.603</v>
      </c>
      <c r="F44" s="547">
        <v>2443419</v>
      </c>
      <c r="G44" s="547">
        <v>22010062.129999999</v>
      </c>
      <c r="H44" s="547">
        <v>920127</v>
      </c>
      <c r="I44" s="547">
        <v>14263000.823999999</v>
      </c>
      <c r="J44" s="547">
        <v>407561</v>
      </c>
      <c r="K44" s="547">
        <v>6293883.3119999999</v>
      </c>
      <c r="L44" s="547">
        <v>193416</v>
      </c>
      <c r="M44" s="547">
        <v>3272132.1209999998</v>
      </c>
      <c r="N44" s="547">
        <v>668832</v>
      </c>
      <c r="O44" s="547">
        <v>13163246.654999999</v>
      </c>
      <c r="P44" s="547">
        <v>0</v>
      </c>
      <c r="Q44" s="547">
        <v>0</v>
      </c>
      <c r="R44" s="547">
        <v>0</v>
      </c>
      <c r="S44" s="547">
        <v>0</v>
      </c>
      <c r="T44" s="530"/>
      <c r="U44" s="530"/>
      <c r="V44" s="530"/>
      <c r="W44" s="530"/>
      <c r="X44" s="530"/>
      <c r="Y44" s="530"/>
      <c r="Z44" s="530"/>
      <c r="AA44" s="530"/>
      <c r="AB44" s="530"/>
      <c r="AC44" s="530"/>
      <c r="AD44" s="530"/>
      <c r="AE44" s="530"/>
      <c r="AF44" s="530"/>
      <c r="AG44" s="530"/>
      <c r="AH44" s="530"/>
      <c r="AI44" s="530"/>
      <c r="AJ44" s="530"/>
      <c r="AK44" s="530"/>
      <c r="AL44" s="530"/>
      <c r="AM44" s="530"/>
      <c r="AN44" s="530"/>
      <c r="AO44" s="530"/>
      <c r="AP44" s="530"/>
      <c r="AQ44" s="530"/>
      <c r="AR44" s="530"/>
      <c r="AS44" s="530"/>
      <c r="AT44" s="530"/>
      <c r="AU44" s="530"/>
      <c r="AV44" s="530"/>
      <c r="AW44" s="530"/>
      <c r="AX44" s="530"/>
      <c r="AY44" s="530"/>
      <c r="AZ44" s="530"/>
      <c r="BA44" s="530"/>
      <c r="BB44" s="530"/>
      <c r="BC44" s="530"/>
      <c r="BD44" s="530"/>
      <c r="BE44" s="530"/>
      <c r="BF44" s="530"/>
      <c r="BG44" s="530"/>
      <c r="BH44" s="530"/>
      <c r="BI44" s="530"/>
      <c r="BJ44" s="530"/>
      <c r="BK44" s="530"/>
      <c r="BL44" s="530"/>
      <c r="BM44" s="530"/>
      <c r="BN44" s="530"/>
      <c r="BO44" s="530"/>
      <c r="BP44" s="530"/>
      <c r="BQ44" s="530"/>
      <c r="BR44" s="530"/>
      <c r="BS44" s="530"/>
      <c r="BT44" s="530"/>
      <c r="BU44" s="530"/>
      <c r="BV44" s="530"/>
      <c r="BW44" s="530"/>
      <c r="BX44" s="530"/>
      <c r="BY44" s="530"/>
      <c r="BZ44" s="530"/>
      <c r="CA44" s="530"/>
      <c r="CB44" s="530"/>
      <c r="CC44" s="530"/>
      <c r="CD44" s="530"/>
      <c r="CE44" s="530"/>
      <c r="CF44" s="530"/>
      <c r="CG44" s="530"/>
      <c r="CH44" s="530"/>
      <c r="CI44" s="530"/>
      <c r="CJ44" s="530"/>
      <c r="CK44" s="530"/>
      <c r="CL44" s="530"/>
      <c r="CM44" s="530"/>
      <c r="CN44" s="530"/>
      <c r="CO44" s="530"/>
      <c r="CP44" s="530"/>
      <c r="CQ44" s="530"/>
      <c r="CR44" s="530"/>
      <c r="CS44" s="530"/>
      <c r="CT44" s="530"/>
      <c r="CU44" s="530"/>
      <c r="CV44" s="530"/>
      <c r="CW44" s="530"/>
      <c r="CX44" s="530"/>
      <c r="CY44" s="530"/>
      <c r="CZ44" s="530"/>
      <c r="DA44" s="530"/>
      <c r="DB44" s="530"/>
      <c r="DC44" s="530"/>
      <c r="DD44" s="530"/>
      <c r="DE44" s="530"/>
      <c r="DF44" s="530"/>
      <c r="DG44" s="530"/>
    </row>
    <row r="45" spans="1:111" s="548" customFormat="1" ht="15.75" customHeight="1">
      <c r="A45" s="546" t="s">
        <v>612</v>
      </c>
      <c r="B45" s="547">
        <v>4585886</v>
      </c>
      <c r="C45" s="547">
        <v>48912477.118000001</v>
      </c>
      <c r="D45" s="547">
        <v>2916642</v>
      </c>
      <c r="E45" s="547">
        <v>28659648.660999998</v>
      </c>
      <c r="F45" s="547">
        <v>1143796</v>
      </c>
      <c r="G45" s="547">
        <v>10507377.563999999</v>
      </c>
      <c r="H45" s="547">
        <v>488104</v>
      </c>
      <c r="I45" s="547">
        <v>7025918.4929999998</v>
      </c>
      <c r="J45" s="547">
        <v>218273</v>
      </c>
      <c r="K45" s="547">
        <v>3463553.85</v>
      </c>
      <c r="L45" s="547">
        <v>85982</v>
      </c>
      <c r="M45" s="547">
        <v>1398354.6140000001</v>
      </c>
      <c r="N45" s="547">
        <v>340904</v>
      </c>
      <c r="O45" s="547">
        <v>6477605.2070000004</v>
      </c>
      <c r="P45" s="547">
        <v>0</v>
      </c>
      <c r="Q45" s="547">
        <v>0</v>
      </c>
      <c r="R45" s="547">
        <v>0</v>
      </c>
      <c r="S45" s="547">
        <v>0</v>
      </c>
      <c r="T45" s="530"/>
      <c r="U45" s="530"/>
      <c r="V45" s="530"/>
      <c r="W45" s="530"/>
      <c r="X45" s="530"/>
      <c r="Y45" s="530"/>
      <c r="Z45" s="530"/>
      <c r="AA45" s="530"/>
      <c r="AB45" s="530"/>
      <c r="AC45" s="530"/>
      <c r="AD45" s="530"/>
      <c r="AE45" s="530"/>
      <c r="AF45" s="530"/>
      <c r="AG45" s="530"/>
      <c r="AH45" s="530"/>
      <c r="AI45" s="530"/>
      <c r="AJ45" s="530"/>
      <c r="AK45" s="530"/>
      <c r="AL45" s="530"/>
      <c r="AM45" s="530"/>
      <c r="AN45" s="530"/>
      <c r="AO45" s="530"/>
      <c r="AP45" s="530"/>
      <c r="AQ45" s="530"/>
      <c r="AR45" s="530"/>
      <c r="AS45" s="530"/>
      <c r="AT45" s="530"/>
      <c r="AU45" s="530"/>
      <c r="AV45" s="530"/>
      <c r="AW45" s="530"/>
      <c r="AX45" s="530"/>
      <c r="AY45" s="530"/>
      <c r="AZ45" s="530"/>
      <c r="BA45" s="530"/>
      <c r="BB45" s="530"/>
      <c r="BC45" s="530"/>
      <c r="BD45" s="530"/>
      <c r="BE45" s="530"/>
      <c r="BF45" s="530"/>
      <c r="BG45" s="530"/>
      <c r="BH45" s="530"/>
      <c r="BI45" s="530"/>
      <c r="BJ45" s="530"/>
      <c r="BK45" s="530"/>
      <c r="BL45" s="530"/>
      <c r="BM45" s="530"/>
      <c r="BN45" s="530"/>
      <c r="BO45" s="530"/>
      <c r="BP45" s="530"/>
      <c r="BQ45" s="530"/>
      <c r="BR45" s="530"/>
      <c r="BS45" s="530"/>
      <c r="BT45" s="530"/>
      <c r="BU45" s="530"/>
      <c r="BV45" s="530"/>
      <c r="BW45" s="530"/>
      <c r="BX45" s="530"/>
      <c r="BY45" s="530"/>
      <c r="BZ45" s="530"/>
      <c r="CA45" s="530"/>
      <c r="CB45" s="530"/>
      <c r="CC45" s="530"/>
      <c r="CD45" s="530"/>
      <c r="CE45" s="530"/>
      <c r="CF45" s="530"/>
      <c r="CG45" s="530"/>
      <c r="CH45" s="530"/>
      <c r="CI45" s="530"/>
      <c r="CJ45" s="530"/>
      <c r="CK45" s="530"/>
      <c r="CL45" s="530"/>
      <c r="CM45" s="530"/>
      <c r="CN45" s="530"/>
      <c r="CO45" s="530"/>
      <c r="CP45" s="530"/>
      <c r="CQ45" s="530"/>
      <c r="CR45" s="530"/>
      <c r="CS45" s="530"/>
      <c r="CT45" s="530"/>
      <c r="CU45" s="530"/>
      <c r="CV45" s="530"/>
      <c r="CW45" s="530"/>
      <c r="CX45" s="530"/>
      <c r="CY45" s="530"/>
      <c r="CZ45" s="530"/>
      <c r="DA45" s="530"/>
      <c r="DB45" s="530"/>
      <c r="DC45" s="530"/>
      <c r="DD45" s="530"/>
      <c r="DE45" s="530"/>
      <c r="DF45" s="530"/>
      <c r="DG45" s="530"/>
    </row>
    <row r="46" spans="1:111" s="548" customFormat="1" ht="15.75" customHeight="1">
      <c r="A46" s="546" t="s">
        <v>613</v>
      </c>
      <c r="B46" s="547">
        <v>2430768</v>
      </c>
      <c r="C46" s="547">
        <v>28562164.175000001</v>
      </c>
      <c r="D46" s="547">
        <v>1471961</v>
      </c>
      <c r="E46" s="547">
        <v>16807212.396000002</v>
      </c>
      <c r="F46" s="547">
        <v>624214</v>
      </c>
      <c r="G46" s="547">
        <v>5721351.3099999996</v>
      </c>
      <c r="H46" s="547">
        <v>212551</v>
      </c>
      <c r="I46" s="547">
        <v>3535236.8470000001</v>
      </c>
      <c r="J46" s="547">
        <v>114408</v>
      </c>
      <c r="K46" s="547">
        <v>1858137.65</v>
      </c>
      <c r="L46" s="547">
        <v>34892</v>
      </c>
      <c r="M46" s="547">
        <v>598410.96699999995</v>
      </c>
      <c r="N46" s="547">
        <v>195865</v>
      </c>
      <c r="O46" s="547">
        <v>3911305.2689999999</v>
      </c>
      <c r="P46" s="547">
        <v>0</v>
      </c>
      <c r="Q46" s="547">
        <v>0</v>
      </c>
      <c r="R46" s="547">
        <v>0</v>
      </c>
      <c r="S46" s="547">
        <v>0</v>
      </c>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0"/>
      <c r="BJ46" s="530"/>
      <c r="BK46" s="530"/>
      <c r="BL46" s="530"/>
      <c r="BM46" s="530"/>
      <c r="BN46" s="530"/>
      <c r="BO46" s="530"/>
      <c r="BP46" s="530"/>
      <c r="BQ46" s="530"/>
      <c r="BR46" s="530"/>
      <c r="BS46" s="530"/>
      <c r="BT46" s="530"/>
      <c r="BU46" s="530"/>
      <c r="BV46" s="530"/>
      <c r="BW46" s="530"/>
      <c r="BX46" s="530"/>
      <c r="BY46" s="530"/>
      <c r="BZ46" s="530"/>
      <c r="CA46" s="530"/>
      <c r="CB46" s="530"/>
      <c r="CC46" s="530"/>
      <c r="CD46" s="530"/>
      <c r="CE46" s="530"/>
      <c r="CF46" s="530"/>
      <c r="CG46" s="530"/>
      <c r="CH46" s="530"/>
      <c r="CI46" s="530"/>
      <c r="CJ46" s="530"/>
      <c r="CK46" s="530"/>
      <c r="CL46" s="530"/>
      <c r="CM46" s="530"/>
      <c r="CN46" s="530"/>
      <c r="CO46" s="530"/>
      <c r="CP46" s="530"/>
      <c r="CQ46" s="530"/>
      <c r="CR46" s="530"/>
      <c r="CS46" s="530"/>
      <c r="CT46" s="530"/>
      <c r="CU46" s="530"/>
      <c r="CV46" s="530"/>
      <c r="CW46" s="530"/>
      <c r="CX46" s="530"/>
      <c r="CY46" s="530"/>
      <c r="CZ46" s="530"/>
      <c r="DA46" s="530"/>
      <c r="DB46" s="530"/>
      <c r="DC46" s="530"/>
      <c r="DD46" s="530"/>
      <c r="DE46" s="530"/>
      <c r="DF46" s="530"/>
      <c r="DG46" s="530"/>
    </row>
    <row r="47" spans="1:111" s="548" customFormat="1" ht="15.75" customHeight="1">
      <c r="A47" s="549" t="s">
        <v>614</v>
      </c>
      <c r="B47" s="550">
        <v>3449315</v>
      </c>
      <c r="C47" s="550">
        <v>39652093.228</v>
      </c>
      <c r="D47" s="550">
        <v>2151984</v>
      </c>
      <c r="E47" s="550">
        <v>22003062.986000001</v>
      </c>
      <c r="F47" s="550">
        <v>937757</v>
      </c>
      <c r="G47" s="550">
        <v>8677971.6099999994</v>
      </c>
      <c r="H47" s="550">
        <v>310027</v>
      </c>
      <c r="I47" s="550">
        <v>5159681.6409999998</v>
      </c>
      <c r="J47" s="550">
        <v>147848</v>
      </c>
      <c r="K47" s="550">
        <v>2766357.906</v>
      </c>
      <c r="L47" s="550">
        <v>57193</v>
      </c>
      <c r="M47" s="550">
        <v>966132.33700000006</v>
      </c>
      <c r="N47" s="550">
        <v>269836</v>
      </c>
      <c r="O47" s="550">
        <v>5690242.5880000005</v>
      </c>
      <c r="P47" s="550">
        <v>0</v>
      </c>
      <c r="Q47" s="550">
        <v>0</v>
      </c>
      <c r="R47" s="550">
        <v>0</v>
      </c>
      <c r="S47" s="550">
        <v>0</v>
      </c>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0"/>
      <c r="AY47" s="530"/>
      <c r="AZ47" s="530"/>
      <c r="BA47" s="530"/>
      <c r="BB47" s="530"/>
      <c r="BC47" s="530"/>
      <c r="BD47" s="530"/>
      <c r="BE47" s="530"/>
      <c r="BF47" s="530"/>
      <c r="BG47" s="530"/>
      <c r="BH47" s="530"/>
      <c r="BI47" s="530"/>
      <c r="BJ47" s="530"/>
      <c r="BK47" s="530"/>
      <c r="BL47" s="530"/>
      <c r="BM47" s="530"/>
      <c r="BN47" s="530"/>
      <c r="BO47" s="530"/>
      <c r="BP47" s="530"/>
      <c r="BQ47" s="530"/>
      <c r="BR47" s="530"/>
      <c r="BS47" s="530"/>
      <c r="BT47" s="530"/>
      <c r="BU47" s="530"/>
      <c r="BV47" s="530"/>
      <c r="BW47" s="530"/>
      <c r="BX47" s="530"/>
      <c r="BY47" s="530"/>
      <c r="BZ47" s="530"/>
      <c r="CA47" s="530"/>
      <c r="CB47" s="530"/>
      <c r="CC47" s="530"/>
      <c r="CD47" s="530"/>
      <c r="CE47" s="530"/>
      <c r="CF47" s="530"/>
      <c r="CG47" s="530"/>
      <c r="CH47" s="530"/>
      <c r="CI47" s="530"/>
      <c r="CJ47" s="530"/>
      <c r="CK47" s="530"/>
      <c r="CL47" s="530"/>
      <c r="CM47" s="530"/>
      <c r="CN47" s="530"/>
      <c r="CO47" s="530"/>
      <c r="CP47" s="530"/>
      <c r="CQ47" s="530"/>
      <c r="CR47" s="530"/>
      <c r="CS47" s="530"/>
      <c r="CT47" s="530"/>
      <c r="CU47" s="530"/>
      <c r="CV47" s="530"/>
      <c r="CW47" s="530"/>
      <c r="CX47" s="530"/>
      <c r="CY47" s="530"/>
      <c r="CZ47" s="530"/>
      <c r="DA47" s="530"/>
      <c r="DB47" s="530"/>
      <c r="DC47" s="530"/>
      <c r="DD47" s="530"/>
      <c r="DE47" s="530"/>
      <c r="DF47" s="530"/>
      <c r="DG47" s="530"/>
    </row>
    <row r="48" spans="1:111" s="548" customFormat="1" ht="15.75" customHeight="1">
      <c r="A48" s="546" t="s">
        <v>615</v>
      </c>
      <c r="B48" s="547">
        <v>4245556</v>
      </c>
      <c r="C48" s="547">
        <v>51168835.409000002</v>
      </c>
      <c r="D48" s="547">
        <v>2700281</v>
      </c>
      <c r="E48" s="547">
        <v>28620250.471999999</v>
      </c>
      <c r="F48" s="547">
        <v>1161825</v>
      </c>
      <c r="G48" s="547">
        <v>10931358.198999999</v>
      </c>
      <c r="H48" s="547">
        <v>376492</v>
      </c>
      <c r="I48" s="547">
        <v>6200940.0839999998</v>
      </c>
      <c r="J48" s="547">
        <v>193948</v>
      </c>
      <c r="K48" s="547">
        <v>3539741.2940000002</v>
      </c>
      <c r="L48" s="547">
        <v>64912</v>
      </c>
      <c r="M48" s="547">
        <v>1218556.21</v>
      </c>
      <c r="N48" s="547">
        <v>293791</v>
      </c>
      <c r="O48" s="547">
        <v>6556401.8499999996</v>
      </c>
      <c r="P48" s="547">
        <v>0</v>
      </c>
      <c r="Q48" s="547">
        <v>0</v>
      </c>
      <c r="R48" s="547">
        <v>0</v>
      </c>
      <c r="S48" s="547">
        <v>0</v>
      </c>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c r="AP48" s="530"/>
      <c r="AQ48" s="530"/>
      <c r="AR48" s="530"/>
      <c r="AS48" s="530"/>
      <c r="AT48" s="530"/>
      <c r="AU48" s="530"/>
      <c r="AV48" s="530"/>
      <c r="AW48" s="530"/>
      <c r="AX48" s="530"/>
      <c r="AY48" s="530"/>
      <c r="AZ48" s="530"/>
      <c r="BA48" s="530"/>
      <c r="BB48" s="530"/>
      <c r="BC48" s="530"/>
      <c r="BD48" s="530"/>
      <c r="BE48" s="530"/>
      <c r="BF48" s="530"/>
      <c r="BG48" s="530"/>
      <c r="BH48" s="530"/>
      <c r="BI48" s="530"/>
      <c r="BJ48" s="530"/>
      <c r="BK48" s="530"/>
      <c r="BL48" s="530"/>
      <c r="BM48" s="530"/>
      <c r="BN48" s="530"/>
      <c r="BO48" s="530"/>
      <c r="BP48" s="530"/>
      <c r="BQ48" s="530"/>
      <c r="BR48" s="530"/>
      <c r="BS48" s="530"/>
      <c r="BT48" s="530"/>
      <c r="BU48" s="530"/>
      <c r="BV48" s="530"/>
      <c r="BW48" s="530"/>
      <c r="BX48" s="530"/>
      <c r="BY48" s="530"/>
      <c r="BZ48" s="530"/>
      <c r="CA48" s="530"/>
      <c r="CB48" s="530"/>
      <c r="CC48" s="530"/>
      <c r="CD48" s="530"/>
      <c r="CE48" s="530"/>
      <c r="CF48" s="530"/>
      <c r="CG48" s="530"/>
      <c r="CH48" s="530"/>
      <c r="CI48" s="530"/>
      <c r="CJ48" s="530"/>
      <c r="CK48" s="530"/>
      <c r="CL48" s="530"/>
      <c r="CM48" s="530"/>
      <c r="CN48" s="530"/>
      <c r="CO48" s="530"/>
      <c r="CP48" s="530"/>
      <c r="CQ48" s="530"/>
      <c r="CR48" s="530"/>
      <c r="CS48" s="530"/>
      <c r="CT48" s="530"/>
      <c r="CU48" s="530"/>
      <c r="CV48" s="530"/>
      <c r="CW48" s="530"/>
      <c r="CX48" s="530"/>
      <c r="CY48" s="530"/>
      <c r="CZ48" s="530"/>
      <c r="DA48" s="530"/>
      <c r="DB48" s="530"/>
      <c r="DC48" s="530"/>
      <c r="DD48" s="530"/>
      <c r="DE48" s="530"/>
      <c r="DF48" s="530"/>
      <c r="DG48" s="530"/>
    </row>
    <row r="49" spans="1:111" s="548" customFormat="1" ht="15.75" customHeight="1">
      <c r="A49" s="546" t="s">
        <v>616</v>
      </c>
      <c r="B49" s="547">
        <v>2176232</v>
      </c>
      <c r="C49" s="547">
        <v>26024621.644000001</v>
      </c>
      <c r="D49" s="547">
        <v>1130009</v>
      </c>
      <c r="E49" s="547">
        <v>12692190.762</v>
      </c>
      <c r="F49" s="547">
        <v>516234</v>
      </c>
      <c r="G49" s="547">
        <v>4870717.5480000004</v>
      </c>
      <c r="H49" s="547">
        <v>193774</v>
      </c>
      <c r="I49" s="547">
        <v>3175104.7880000002</v>
      </c>
      <c r="J49" s="547">
        <v>102167</v>
      </c>
      <c r="K49" s="547">
        <v>2037640.371</v>
      </c>
      <c r="L49" s="547">
        <v>38042</v>
      </c>
      <c r="M49" s="547">
        <v>787571.34199999995</v>
      </c>
      <c r="N49" s="547">
        <v>176126</v>
      </c>
      <c r="O49" s="547">
        <v>3903526.0419999999</v>
      </c>
      <c r="P49" s="547">
        <v>0</v>
      </c>
      <c r="Q49" s="547">
        <v>0</v>
      </c>
      <c r="R49" s="547">
        <v>0</v>
      </c>
      <c r="S49" s="547">
        <v>0</v>
      </c>
      <c r="T49" s="530"/>
      <c r="U49" s="530"/>
      <c r="V49" s="530"/>
      <c r="W49" s="530"/>
      <c r="X49" s="530"/>
      <c r="Y49" s="530"/>
      <c r="Z49" s="530"/>
      <c r="AA49" s="530"/>
      <c r="AB49" s="530"/>
      <c r="AC49" s="530"/>
      <c r="AD49" s="530"/>
      <c r="AE49" s="530"/>
      <c r="AF49" s="530"/>
      <c r="AG49" s="530"/>
      <c r="AH49" s="530"/>
      <c r="AI49" s="530"/>
      <c r="AJ49" s="530"/>
      <c r="AK49" s="530"/>
      <c r="AL49" s="530"/>
      <c r="AM49" s="530"/>
      <c r="AN49" s="530"/>
      <c r="AO49" s="530"/>
      <c r="AP49" s="530"/>
      <c r="AQ49" s="530"/>
      <c r="AR49" s="530"/>
      <c r="AS49" s="530"/>
      <c r="AT49" s="530"/>
      <c r="AU49" s="530"/>
      <c r="AV49" s="530"/>
      <c r="AW49" s="530"/>
      <c r="AX49" s="530"/>
      <c r="AY49" s="530"/>
      <c r="AZ49" s="530"/>
      <c r="BA49" s="530"/>
      <c r="BB49" s="530"/>
      <c r="BC49" s="530"/>
      <c r="BD49" s="530"/>
      <c r="BE49" s="530"/>
      <c r="BF49" s="530"/>
      <c r="BG49" s="530"/>
      <c r="BH49" s="530"/>
      <c r="BI49" s="530"/>
      <c r="BJ49" s="530"/>
      <c r="BK49" s="530"/>
      <c r="BL49" s="530"/>
      <c r="BM49" s="530"/>
      <c r="BN49" s="530"/>
      <c r="BO49" s="530"/>
      <c r="BP49" s="530"/>
      <c r="BQ49" s="530"/>
      <c r="BR49" s="530"/>
      <c r="BS49" s="530"/>
      <c r="BT49" s="530"/>
      <c r="BU49" s="530"/>
      <c r="BV49" s="530"/>
      <c r="BW49" s="530"/>
      <c r="BX49" s="530"/>
      <c r="BY49" s="530"/>
      <c r="BZ49" s="530"/>
      <c r="CA49" s="530"/>
      <c r="CB49" s="530"/>
      <c r="CC49" s="530"/>
      <c r="CD49" s="530"/>
      <c r="CE49" s="530"/>
      <c r="CF49" s="530"/>
      <c r="CG49" s="530"/>
      <c r="CH49" s="530"/>
      <c r="CI49" s="530"/>
      <c r="CJ49" s="530"/>
      <c r="CK49" s="530"/>
      <c r="CL49" s="530"/>
      <c r="CM49" s="530"/>
      <c r="CN49" s="530"/>
      <c r="CO49" s="530"/>
      <c r="CP49" s="530"/>
      <c r="CQ49" s="530"/>
      <c r="CR49" s="530"/>
      <c r="CS49" s="530"/>
      <c r="CT49" s="530"/>
      <c r="CU49" s="530"/>
      <c r="CV49" s="530"/>
      <c r="CW49" s="530"/>
      <c r="CX49" s="530"/>
      <c r="CY49" s="530"/>
      <c r="CZ49" s="530"/>
      <c r="DA49" s="530"/>
      <c r="DB49" s="530"/>
      <c r="DC49" s="530"/>
      <c r="DD49" s="530"/>
      <c r="DE49" s="530"/>
      <c r="DF49" s="530"/>
      <c r="DG49" s="530"/>
    </row>
    <row r="50" spans="1:111" s="548" customFormat="1" ht="15.75" customHeight="1">
      <c r="A50" s="546" t="s">
        <v>617</v>
      </c>
      <c r="B50" s="547">
        <v>18509501</v>
      </c>
      <c r="C50" s="547">
        <v>212904551.759</v>
      </c>
      <c r="D50" s="547">
        <v>11570676</v>
      </c>
      <c r="E50" s="547">
        <v>124123528.925</v>
      </c>
      <c r="F50" s="547">
        <v>5040038</v>
      </c>
      <c r="G50" s="547">
        <v>51968309.515000001</v>
      </c>
      <c r="H50" s="547">
        <v>1741567</v>
      </c>
      <c r="I50" s="547">
        <v>26540476.261999998</v>
      </c>
      <c r="J50" s="547">
        <v>888582</v>
      </c>
      <c r="K50" s="547">
        <v>13366251.732000001</v>
      </c>
      <c r="L50" s="547">
        <v>328707</v>
      </c>
      <c r="M50" s="547">
        <v>5786850.3169999998</v>
      </c>
      <c r="N50" s="547">
        <v>1286145</v>
      </c>
      <c r="O50" s="547">
        <v>23693929.969000001</v>
      </c>
      <c r="P50" s="547">
        <v>0</v>
      </c>
      <c r="Q50" s="547">
        <v>0</v>
      </c>
      <c r="R50" s="547">
        <v>0</v>
      </c>
      <c r="S50" s="547">
        <v>0</v>
      </c>
      <c r="T50" s="530"/>
      <c r="U50" s="530"/>
      <c r="V50" s="530"/>
      <c r="W50" s="530"/>
      <c r="X50" s="530"/>
      <c r="Y50" s="530"/>
      <c r="Z50" s="530"/>
      <c r="AA50" s="530"/>
      <c r="AB50" s="530"/>
      <c r="AC50" s="530"/>
      <c r="AD50" s="530"/>
      <c r="AE50" s="530"/>
      <c r="AF50" s="530"/>
      <c r="AG50" s="530"/>
      <c r="AH50" s="530"/>
      <c r="AI50" s="530"/>
      <c r="AJ50" s="530"/>
      <c r="AK50" s="530"/>
      <c r="AL50" s="530"/>
      <c r="AM50" s="530"/>
      <c r="AN50" s="530"/>
      <c r="AO50" s="530"/>
      <c r="AP50" s="530"/>
      <c r="AQ50" s="530"/>
      <c r="AR50" s="530"/>
      <c r="AS50" s="530"/>
      <c r="AT50" s="530"/>
      <c r="AU50" s="530"/>
      <c r="AV50" s="530"/>
      <c r="AW50" s="530"/>
      <c r="AX50" s="530"/>
      <c r="AY50" s="530"/>
      <c r="AZ50" s="530"/>
      <c r="BA50" s="530"/>
      <c r="BB50" s="530"/>
      <c r="BC50" s="530"/>
      <c r="BD50" s="530"/>
      <c r="BE50" s="530"/>
      <c r="BF50" s="530"/>
      <c r="BG50" s="530"/>
      <c r="BH50" s="530"/>
      <c r="BI50" s="530"/>
      <c r="BJ50" s="530"/>
      <c r="BK50" s="530"/>
      <c r="BL50" s="530"/>
      <c r="BM50" s="530"/>
      <c r="BN50" s="530"/>
      <c r="BO50" s="530"/>
      <c r="BP50" s="530"/>
      <c r="BQ50" s="530"/>
      <c r="BR50" s="530"/>
      <c r="BS50" s="530"/>
      <c r="BT50" s="530"/>
      <c r="BU50" s="530"/>
      <c r="BV50" s="530"/>
      <c r="BW50" s="530"/>
      <c r="BX50" s="530"/>
      <c r="BY50" s="530"/>
      <c r="BZ50" s="530"/>
      <c r="CA50" s="530"/>
      <c r="CB50" s="530"/>
      <c r="CC50" s="530"/>
      <c r="CD50" s="530"/>
      <c r="CE50" s="530"/>
      <c r="CF50" s="530"/>
      <c r="CG50" s="530"/>
      <c r="CH50" s="530"/>
      <c r="CI50" s="530"/>
      <c r="CJ50" s="530"/>
      <c r="CK50" s="530"/>
      <c r="CL50" s="530"/>
      <c r="CM50" s="530"/>
      <c r="CN50" s="530"/>
      <c r="CO50" s="530"/>
      <c r="CP50" s="530"/>
      <c r="CQ50" s="530"/>
      <c r="CR50" s="530"/>
      <c r="CS50" s="530"/>
      <c r="CT50" s="530"/>
      <c r="CU50" s="530"/>
      <c r="CV50" s="530"/>
      <c r="CW50" s="530"/>
      <c r="CX50" s="530"/>
      <c r="CY50" s="530"/>
      <c r="CZ50" s="530"/>
      <c r="DA50" s="530"/>
      <c r="DB50" s="530"/>
      <c r="DC50" s="530"/>
      <c r="DD50" s="530"/>
      <c r="DE50" s="530"/>
      <c r="DF50" s="530"/>
      <c r="DG50" s="530"/>
    </row>
    <row r="51" spans="1:111" s="548" customFormat="1" ht="15.75" customHeight="1">
      <c r="A51" s="546" t="s">
        <v>618</v>
      </c>
      <c r="B51" s="547">
        <v>3061893</v>
      </c>
      <c r="C51" s="547">
        <v>31862779.918000001</v>
      </c>
      <c r="D51" s="547">
        <v>1839590</v>
      </c>
      <c r="E51" s="547">
        <v>19261503.851</v>
      </c>
      <c r="F51" s="547">
        <v>836855</v>
      </c>
      <c r="G51" s="547">
        <v>7446586.4199999999</v>
      </c>
      <c r="H51" s="547">
        <v>315014</v>
      </c>
      <c r="I51" s="547">
        <v>4663338.4879999999</v>
      </c>
      <c r="J51" s="547">
        <v>188061</v>
      </c>
      <c r="K51" s="547">
        <v>3088120.1770000001</v>
      </c>
      <c r="L51" s="547">
        <v>39952</v>
      </c>
      <c r="M51" s="547">
        <v>697231.21600000001</v>
      </c>
      <c r="N51" s="547">
        <v>256873</v>
      </c>
      <c r="O51" s="547">
        <v>4772525.0389999999</v>
      </c>
      <c r="P51" s="547">
        <v>0</v>
      </c>
      <c r="Q51" s="547">
        <v>0</v>
      </c>
      <c r="R51" s="547">
        <v>0</v>
      </c>
      <c r="S51" s="547">
        <v>0</v>
      </c>
      <c r="T51" s="530"/>
      <c r="U51" s="530"/>
      <c r="V51" s="530"/>
      <c r="W51" s="530"/>
      <c r="X51" s="530"/>
      <c r="Y51" s="530"/>
      <c r="Z51" s="530"/>
      <c r="AA51" s="530"/>
      <c r="AB51" s="530"/>
      <c r="AC51" s="530"/>
      <c r="AD51" s="530"/>
      <c r="AE51" s="530"/>
      <c r="AF51" s="530"/>
      <c r="AG51" s="530"/>
      <c r="AH51" s="530"/>
      <c r="AI51" s="530"/>
      <c r="AJ51" s="530"/>
      <c r="AK51" s="530"/>
      <c r="AL51" s="530"/>
      <c r="AM51" s="530"/>
      <c r="AN51" s="530"/>
      <c r="AO51" s="530"/>
      <c r="AP51" s="530"/>
      <c r="AQ51" s="530"/>
      <c r="AR51" s="530"/>
      <c r="AS51" s="530"/>
      <c r="AT51" s="530"/>
      <c r="AU51" s="530"/>
      <c r="AV51" s="530"/>
      <c r="AW51" s="530"/>
      <c r="AX51" s="530"/>
      <c r="AY51" s="530"/>
      <c r="AZ51" s="530"/>
      <c r="BA51" s="530"/>
      <c r="BB51" s="530"/>
      <c r="BC51" s="530"/>
      <c r="BD51" s="530"/>
      <c r="BE51" s="530"/>
      <c r="BF51" s="530"/>
      <c r="BG51" s="530"/>
      <c r="BH51" s="530"/>
      <c r="BI51" s="530"/>
      <c r="BJ51" s="530"/>
      <c r="BK51" s="530"/>
      <c r="BL51" s="530"/>
      <c r="BM51" s="530"/>
      <c r="BN51" s="530"/>
      <c r="BO51" s="530"/>
      <c r="BP51" s="530"/>
      <c r="BQ51" s="530"/>
      <c r="BR51" s="530"/>
      <c r="BS51" s="530"/>
      <c r="BT51" s="530"/>
      <c r="BU51" s="530"/>
      <c r="BV51" s="530"/>
      <c r="BW51" s="530"/>
      <c r="BX51" s="530"/>
      <c r="BY51" s="530"/>
      <c r="BZ51" s="530"/>
      <c r="CA51" s="530"/>
      <c r="CB51" s="530"/>
      <c r="CC51" s="530"/>
      <c r="CD51" s="530"/>
      <c r="CE51" s="530"/>
      <c r="CF51" s="530"/>
      <c r="CG51" s="530"/>
      <c r="CH51" s="530"/>
      <c r="CI51" s="530"/>
      <c r="CJ51" s="530"/>
      <c r="CK51" s="530"/>
      <c r="CL51" s="530"/>
      <c r="CM51" s="530"/>
      <c r="CN51" s="530"/>
      <c r="CO51" s="530"/>
      <c r="CP51" s="530"/>
      <c r="CQ51" s="530"/>
      <c r="CR51" s="530"/>
      <c r="CS51" s="530"/>
      <c r="CT51" s="530"/>
      <c r="CU51" s="530"/>
      <c r="CV51" s="530"/>
      <c r="CW51" s="530"/>
      <c r="CX51" s="530"/>
      <c r="CY51" s="530"/>
      <c r="CZ51" s="530"/>
      <c r="DA51" s="530"/>
      <c r="DB51" s="530"/>
      <c r="DC51" s="530"/>
      <c r="DD51" s="530"/>
      <c r="DE51" s="530"/>
      <c r="DF51" s="530"/>
      <c r="DG51" s="530"/>
    </row>
    <row r="52" spans="1:111" s="548" customFormat="1" ht="15.75" customHeight="1">
      <c r="A52" s="549" t="s">
        <v>619</v>
      </c>
      <c r="B52" s="550">
        <v>4398556</v>
      </c>
      <c r="C52" s="550">
        <v>49121816.600000001</v>
      </c>
      <c r="D52" s="550">
        <v>2682221</v>
      </c>
      <c r="E52" s="550">
        <v>28157868.013</v>
      </c>
      <c r="F52" s="550">
        <v>1065041</v>
      </c>
      <c r="G52" s="550">
        <v>9982641.4480000008</v>
      </c>
      <c r="H52" s="550">
        <v>453027</v>
      </c>
      <c r="I52" s="550">
        <v>6700197.4199999999</v>
      </c>
      <c r="J52" s="550">
        <v>249796</v>
      </c>
      <c r="K52" s="550">
        <v>4283127.4369999999</v>
      </c>
      <c r="L52" s="550">
        <v>71001</v>
      </c>
      <c r="M52" s="550">
        <v>1139059.26</v>
      </c>
      <c r="N52" s="550">
        <v>336148</v>
      </c>
      <c r="O52" s="550">
        <v>6304091.7570000002</v>
      </c>
      <c r="P52" s="550">
        <v>0</v>
      </c>
      <c r="Q52" s="550">
        <v>0</v>
      </c>
      <c r="R52" s="550">
        <v>0</v>
      </c>
      <c r="S52" s="550">
        <v>0</v>
      </c>
      <c r="T52" s="530"/>
      <c r="U52" s="530"/>
      <c r="V52" s="530"/>
      <c r="W52" s="530"/>
      <c r="X52" s="530"/>
      <c r="Y52" s="530"/>
      <c r="Z52" s="530"/>
      <c r="AA52" s="530"/>
      <c r="AB52" s="530"/>
      <c r="AC52" s="530"/>
      <c r="AD52" s="530"/>
      <c r="AE52" s="530"/>
      <c r="AF52" s="530"/>
      <c r="AG52" s="530"/>
      <c r="AH52" s="530"/>
      <c r="AI52" s="530"/>
      <c r="AJ52" s="530"/>
      <c r="AK52" s="530"/>
      <c r="AL52" s="530"/>
      <c r="AM52" s="530"/>
      <c r="AN52" s="530"/>
      <c r="AO52" s="530"/>
      <c r="AP52" s="530"/>
      <c r="AQ52" s="530"/>
      <c r="AR52" s="530"/>
      <c r="AS52" s="530"/>
      <c r="AT52" s="530"/>
      <c r="AU52" s="530"/>
      <c r="AV52" s="530"/>
      <c r="AW52" s="530"/>
      <c r="AX52" s="530"/>
      <c r="AY52" s="530"/>
      <c r="AZ52" s="530"/>
      <c r="BA52" s="530"/>
      <c r="BB52" s="530"/>
      <c r="BC52" s="530"/>
      <c r="BD52" s="530"/>
      <c r="BE52" s="530"/>
      <c r="BF52" s="530"/>
      <c r="BG52" s="530"/>
      <c r="BH52" s="530"/>
      <c r="BI52" s="530"/>
      <c r="BJ52" s="530"/>
      <c r="BK52" s="530"/>
      <c r="BL52" s="530"/>
      <c r="BM52" s="530"/>
      <c r="BN52" s="530"/>
      <c r="BO52" s="530"/>
      <c r="BP52" s="530"/>
      <c r="BQ52" s="530"/>
      <c r="BR52" s="530"/>
      <c r="BS52" s="530"/>
      <c r="BT52" s="530"/>
      <c r="BU52" s="530"/>
      <c r="BV52" s="530"/>
      <c r="BW52" s="530"/>
      <c r="BX52" s="530"/>
      <c r="BY52" s="530"/>
      <c r="BZ52" s="530"/>
      <c r="CA52" s="530"/>
      <c r="CB52" s="530"/>
      <c r="CC52" s="530"/>
      <c r="CD52" s="530"/>
      <c r="CE52" s="530"/>
      <c r="CF52" s="530"/>
      <c r="CG52" s="530"/>
      <c r="CH52" s="530"/>
      <c r="CI52" s="530"/>
      <c r="CJ52" s="530"/>
      <c r="CK52" s="530"/>
      <c r="CL52" s="530"/>
      <c r="CM52" s="530"/>
      <c r="CN52" s="530"/>
      <c r="CO52" s="530"/>
      <c r="CP52" s="530"/>
      <c r="CQ52" s="530"/>
      <c r="CR52" s="530"/>
      <c r="CS52" s="530"/>
      <c r="CT52" s="530"/>
      <c r="CU52" s="530"/>
      <c r="CV52" s="530"/>
      <c r="CW52" s="530"/>
      <c r="CX52" s="530"/>
      <c r="CY52" s="530"/>
      <c r="CZ52" s="530"/>
      <c r="DA52" s="530"/>
      <c r="DB52" s="530"/>
      <c r="DC52" s="530"/>
      <c r="DD52" s="530"/>
      <c r="DE52" s="530"/>
      <c r="DF52" s="530"/>
      <c r="DG52" s="530"/>
    </row>
    <row r="53" spans="1:111" s="548" customFormat="1" ht="15.75" customHeight="1">
      <c r="A53" s="546" t="s">
        <v>620</v>
      </c>
      <c r="B53" s="547">
        <v>5895916</v>
      </c>
      <c r="C53" s="547">
        <v>66733875.828000002</v>
      </c>
      <c r="D53" s="547">
        <v>3625675</v>
      </c>
      <c r="E53" s="547">
        <v>38539610.787</v>
      </c>
      <c r="F53" s="547">
        <v>1690943</v>
      </c>
      <c r="G53" s="547">
        <v>14911189.280999999</v>
      </c>
      <c r="H53" s="547">
        <v>554902</v>
      </c>
      <c r="I53" s="547">
        <v>8565691.3399999999</v>
      </c>
      <c r="J53" s="547">
        <v>295412</v>
      </c>
      <c r="K53" s="547">
        <v>5396417.9100000001</v>
      </c>
      <c r="L53" s="547">
        <v>93092</v>
      </c>
      <c r="M53" s="547">
        <v>1616321.69</v>
      </c>
      <c r="N53" s="547">
        <v>411028</v>
      </c>
      <c r="O53" s="547">
        <v>8178348.591</v>
      </c>
      <c r="P53" s="547">
        <v>0</v>
      </c>
      <c r="Q53" s="547">
        <v>0</v>
      </c>
      <c r="R53" s="547">
        <v>0</v>
      </c>
      <c r="S53" s="547">
        <v>0</v>
      </c>
      <c r="T53" s="530"/>
      <c r="U53" s="530"/>
      <c r="V53" s="530"/>
      <c r="W53" s="530"/>
      <c r="X53" s="530"/>
      <c r="Y53" s="530"/>
      <c r="Z53" s="530"/>
      <c r="AA53" s="530"/>
      <c r="AB53" s="530"/>
      <c r="AC53" s="530"/>
      <c r="AD53" s="530"/>
      <c r="AE53" s="530"/>
      <c r="AF53" s="530"/>
      <c r="AG53" s="530"/>
      <c r="AH53" s="530"/>
      <c r="AI53" s="530"/>
      <c r="AJ53" s="530"/>
      <c r="AK53" s="530"/>
      <c r="AL53" s="530"/>
      <c r="AM53" s="530"/>
      <c r="AN53" s="530"/>
      <c r="AO53" s="530"/>
      <c r="AP53" s="530"/>
      <c r="AQ53" s="530"/>
      <c r="AR53" s="530"/>
      <c r="AS53" s="530"/>
      <c r="AT53" s="530"/>
      <c r="AU53" s="530"/>
      <c r="AV53" s="530"/>
      <c r="AW53" s="530"/>
      <c r="AX53" s="530"/>
      <c r="AY53" s="530"/>
      <c r="AZ53" s="530"/>
      <c r="BA53" s="530"/>
      <c r="BB53" s="530"/>
      <c r="BC53" s="530"/>
      <c r="BD53" s="530"/>
      <c r="BE53" s="530"/>
      <c r="BF53" s="530"/>
      <c r="BG53" s="530"/>
      <c r="BH53" s="530"/>
      <c r="BI53" s="530"/>
      <c r="BJ53" s="530"/>
      <c r="BK53" s="530"/>
      <c r="BL53" s="530"/>
      <c r="BM53" s="530"/>
      <c r="BN53" s="530"/>
      <c r="BO53" s="530"/>
      <c r="BP53" s="530"/>
      <c r="BQ53" s="530"/>
      <c r="BR53" s="530"/>
      <c r="BS53" s="530"/>
      <c r="BT53" s="530"/>
      <c r="BU53" s="530"/>
      <c r="BV53" s="530"/>
      <c r="BW53" s="530"/>
      <c r="BX53" s="530"/>
      <c r="BY53" s="530"/>
      <c r="BZ53" s="530"/>
      <c r="CA53" s="530"/>
      <c r="CB53" s="530"/>
      <c r="CC53" s="530"/>
      <c r="CD53" s="530"/>
      <c r="CE53" s="530"/>
      <c r="CF53" s="530"/>
      <c r="CG53" s="530"/>
      <c r="CH53" s="530"/>
      <c r="CI53" s="530"/>
      <c r="CJ53" s="530"/>
      <c r="CK53" s="530"/>
      <c r="CL53" s="530"/>
      <c r="CM53" s="530"/>
      <c r="CN53" s="530"/>
      <c r="CO53" s="530"/>
      <c r="CP53" s="530"/>
      <c r="CQ53" s="530"/>
      <c r="CR53" s="530"/>
      <c r="CS53" s="530"/>
      <c r="CT53" s="530"/>
      <c r="CU53" s="530"/>
      <c r="CV53" s="530"/>
      <c r="CW53" s="530"/>
      <c r="CX53" s="530"/>
      <c r="CY53" s="530"/>
      <c r="CZ53" s="530"/>
      <c r="DA53" s="530"/>
      <c r="DB53" s="530"/>
      <c r="DC53" s="530"/>
      <c r="DD53" s="530"/>
      <c r="DE53" s="530"/>
      <c r="DF53" s="530"/>
      <c r="DG53" s="530"/>
    </row>
    <row r="54" spans="1:111" s="548" customFormat="1" ht="15.75" customHeight="1">
      <c r="A54" s="546" t="s">
        <v>621</v>
      </c>
      <c r="B54" s="547">
        <v>3751977</v>
      </c>
      <c r="C54" s="547">
        <v>43931768.005000003</v>
      </c>
      <c r="D54" s="547">
        <v>2268438</v>
      </c>
      <c r="E54" s="547">
        <v>24582354.236000001</v>
      </c>
      <c r="F54" s="547">
        <v>1036441</v>
      </c>
      <c r="G54" s="547">
        <v>9207979.6390000004</v>
      </c>
      <c r="H54" s="547">
        <v>389818</v>
      </c>
      <c r="I54" s="547">
        <v>6304173.0250000004</v>
      </c>
      <c r="J54" s="547">
        <v>198527</v>
      </c>
      <c r="K54" s="547">
        <v>3562055.2829999998</v>
      </c>
      <c r="L54" s="547">
        <v>61848</v>
      </c>
      <c r="M54" s="547">
        <v>1142922.2509999999</v>
      </c>
      <c r="N54" s="547">
        <v>306638</v>
      </c>
      <c r="O54" s="547">
        <v>6358981.4840000002</v>
      </c>
      <c r="P54" s="547">
        <v>0</v>
      </c>
      <c r="Q54" s="547">
        <v>0</v>
      </c>
      <c r="R54" s="547">
        <v>0</v>
      </c>
      <c r="S54" s="547">
        <v>0</v>
      </c>
      <c r="T54" s="530"/>
      <c r="U54" s="530"/>
      <c r="V54" s="530"/>
      <c r="W54" s="530"/>
      <c r="X54" s="530"/>
      <c r="Y54" s="530"/>
      <c r="Z54" s="530"/>
      <c r="AA54" s="530"/>
      <c r="AB54" s="530"/>
      <c r="AC54" s="530"/>
      <c r="AD54" s="530"/>
      <c r="AE54" s="530"/>
      <c r="AF54" s="530"/>
      <c r="AG54" s="530"/>
      <c r="AH54" s="530"/>
      <c r="AI54" s="530"/>
      <c r="AJ54" s="530"/>
      <c r="AK54" s="530"/>
      <c r="AL54" s="530"/>
      <c r="AM54" s="530"/>
      <c r="AN54" s="530"/>
      <c r="AO54" s="530"/>
      <c r="AP54" s="530"/>
      <c r="AQ54" s="530"/>
      <c r="AR54" s="530"/>
      <c r="AS54" s="530"/>
      <c r="AT54" s="530"/>
      <c r="AU54" s="530"/>
      <c r="AV54" s="530"/>
      <c r="AW54" s="530"/>
      <c r="AX54" s="530"/>
      <c r="AY54" s="530"/>
      <c r="AZ54" s="530"/>
      <c r="BA54" s="530"/>
      <c r="BB54" s="530"/>
      <c r="BC54" s="530"/>
      <c r="BD54" s="530"/>
      <c r="BE54" s="530"/>
      <c r="BF54" s="530"/>
      <c r="BG54" s="530"/>
      <c r="BH54" s="530"/>
      <c r="BI54" s="530"/>
      <c r="BJ54" s="530"/>
      <c r="BK54" s="530"/>
      <c r="BL54" s="530"/>
      <c r="BM54" s="530"/>
      <c r="BN54" s="530"/>
      <c r="BO54" s="530"/>
      <c r="BP54" s="530"/>
      <c r="BQ54" s="530"/>
      <c r="BR54" s="530"/>
      <c r="BS54" s="530"/>
      <c r="BT54" s="530"/>
      <c r="BU54" s="530"/>
      <c r="BV54" s="530"/>
      <c r="BW54" s="530"/>
      <c r="BX54" s="530"/>
      <c r="BY54" s="530"/>
      <c r="BZ54" s="530"/>
      <c r="CA54" s="530"/>
      <c r="CB54" s="530"/>
      <c r="CC54" s="530"/>
      <c r="CD54" s="530"/>
      <c r="CE54" s="530"/>
      <c r="CF54" s="530"/>
      <c r="CG54" s="530"/>
      <c r="CH54" s="530"/>
      <c r="CI54" s="530"/>
      <c r="CJ54" s="530"/>
      <c r="CK54" s="530"/>
      <c r="CL54" s="530"/>
      <c r="CM54" s="530"/>
      <c r="CN54" s="530"/>
      <c r="CO54" s="530"/>
      <c r="CP54" s="530"/>
      <c r="CQ54" s="530"/>
      <c r="CR54" s="530"/>
      <c r="CS54" s="530"/>
      <c r="CT54" s="530"/>
      <c r="CU54" s="530"/>
      <c r="CV54" s="530"/>
      <c r="CW54" s="530"/>
      <c r="CX54" s="530"/>
      <c r="CY54" s="530"/>
      <c r="CZ54" s="530"/>
      <c r="DA54" s="530"/>
      <c r="DB54" s="530"/>
      <c r="DC54" s="530"/>
      <c r="DD54" s="530"/>
      <c r="DE54" s="530"/>
      <c r="DF54" s="530"/>
      <c r="DG54" s="530"/>
    </row>
    <row r="55" spans="1:111" s="548" customFormat="1" ht="15.75" customHeight="1">
      <c r="A55" s="546" t="s">
        <v>622</v>
      </c>
      <c r="B55" s="547">
        <v>3564623</v>
      </c>
      <c r="C55" s="547">
        <v>40083826.461999997</v>
      </c>
      <c r="D55" s="547">
        <v>2056136</v>
      </c>
      <c r="E55" s="547">
        <v>21867202.250999998</v>
      </c>
      <c r="F55" s="547">
        <v>1043698</v>
      </c>
      <c r="G55" s="547">
        <v>8905880.5150000006</v>
      </c>
      <c r="H55" s="547">
        <v>362025</v>
      </c>
      <c r="I55" s="547">
        <v>5332376.0140000004</v>
      </c>
      <c r="J55" s="547">
        <v>166916</v>
      </c>
      <c r="K55" s="547">
        <v>2815244.4279999998</v>
      </c>
      <c r="L55" s="547">
        <v>51772</v>
      </c>
      <c r="M55" s="547">
        <v>822856.81200000003</v>
      </c>
      <c r="N55" s="547">
        <v>245635</v>
      </c>
      <c r="O55" s="547">
        <v>4492517.0599999996</v>
      </c>
      <c r="P55" s="547">
        <v>0</v>
      </c>
      <c r="Q55" s="547">
        <v>0</v>
      </c>
      <c r="R55" s="547">
        <v>0</v>
      </c>
      <c r="S55" s="547">
        <v>0</v>
      </c>
      <c r="T55" s="530"/>
      <c r="U55" s="530"/>
      <c r="V55" s="530"/>
      <c r="W55" s="530"/>
      <c r="X55" s="530"/>
      <c r="Y55" s="530"/>
      <c r="Z55" s="530"/>
      <c r="AA55" s="530"/>
      <c r="AB55" s="530"/>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530"/>
      <c r="AY55" s="530"/>
      <c r="AZ55" s="530"/>
      <c r="BA55" s="530"/>
      <c r="BB55" s="530"/>
      <c r="BC55" s="530"/>
      <c r="BD55" s="530"/>
      <c r="BE55" s="530"/>
      <c r="BF55" s="530"/>
      <c r="BG55" s="530"/>
      <c r="BH55" s="530"/>
      <c r="BI55" s="530"/>
      <c r="BJ55" s="530"/>
      <c r="BK55" s="530"/>
      <c r="BL55" s="530"/>
      <c r="BM55" s="530"/>
      <c r="BN55" s="530"/>
      <c r="BO55" s="530"/>
      <c r="BP55" s="530"/>
      <c r="BQ55" s="530"/>
      <c r="BR55" s="530"/>
      <c r="BS55" s="530"/>
      <c r="BT55" s="530"/>
      <c r="BU55" s="530"/>
      <c r="BV55" s="530"/>
      <c r="BW55" s="530"/>
      <c r="BX55" s="530"/>
      <c r="BY55" s="530"/>
      <c r="BZ55" s="530"/>
      <c r="CA55" s="530"/>
      <c r="CB55" s="530"/>
      <c r="CC55" s="530"/>
      <c r="CD55" s="530"/>
      <c r="CE55" s="530"/>
      <c r="CF55" s="530"/>
      <c r="CG55" s="530"/>
      <c r="CH55" s="530"/>
      <c r="CI55" s="530"/>
      <c r="CJ55" s="530"/>
      <c r="CK55" s="530"/>
      <c r="CL55" s="530"/>
      <c r="CM55" s="530"/>
      <c r="CN55" s="530"/>
      <c r="CO55" s="530"/>
      <c r="CP55" s="530"/>
      <c r="CQ55" s="530"/>
      <c r="CR55" s="530"/>
      <c r="CS55" s="530"/>
      <c r="CT55" s="530"/>
      <c r="CU55" s="530"/>
      <c r="CV55" s="530"/>
      <c r="CW55" s="530"/>
      <c r="CX55" s="530"/>
      <c r="CY55" s="530"/>
      <c r="CZ55" s="530"/>
      <c r="DA55" s="530"/>
      <c r="DB55" s="530"/>
      <c r="DC55" s="530"/>
      <c r="DD55" s="530"/>
      <c r="DE55" s="530"/>
      <c r="DF55" s="530"/>
      <c r="DG55" s="530"/>
    </row>
    <row r="56" spans="1:111" s="548" customFormat="1" ht="15.75" customHeight="1">
      <c r="A56" s="546" t="s">
        <v>623</v>
      </c>
      <c r="B56" s="547">
        <v>5319781</v>
      </c>
      <c r="C56" s="547">
        <v>60740508.511</v>
      </c>
      <c r="D56" s="547">
        <v>3396316</v>
      </c>
      <c r="E56" s="547">
        <v>35426237.778999999</v>
      </c>
      <c r="F56" s="547">
        <v>1436135</v>
      </c>
      <c r="G56" s="547">
        <v>13933907.518999999</v>
      </c>
      <c r="H56" s="547">
        <v>546482</v>
      </c>
      <c r="I56" s="547">
        <v>8628008.4710000008</v>
      </c>
      <c r="J56" s="547">
        <v>239335</v>
      </c>
      <c r="K56" s="547">
        <v>4284971.5889999997</v>
      </c>
      <c r="L56" s="547">
        <v>79458</v>
      </c>
      <c r="M56" s="547">
        <v>1394997.3659999999</v>
      </c>
      <c r="N56" s="547">
        <v>319447</v>
      </c>
      <c r="O56" s="547">
        <v>6257482.7070000004</v>
      </c>
      <c r="P56" s="547">
        <v>0</v>
      </c>
      <c r="Q56" s="547">
        <v>0</v>
      </c>
      <c r="R56" s="547">
        <v>0</v>
      </c>
      <c r="S56" s="547">
        <v>0</v>
      </c>
      <c r="T56" s="530"/>
      <c r="U56" s="530"/>
      <c r="V56" s="530"/>
      <c r="W56" s="530"/>
      <c r="X56" s="530"/>
      <c r="Y56" s="530"/>
      <c r="Z56" s="530"/>
      <c r="AA56" s="530"/>
      <c r="AB56" s="530"/>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530"/>
      <c r="AY56" s="530"/>
      <c r="AZ56" s="530"/>
      <c r="BA56" s="530"/>
      <c r="BB56" s="530"/>
      <c r="BC56" s="530"/>
      <c r="BD56" s="530"/>
      <c r="BE56" s="530"/>
      <c r="BF56" s="530"/>
      <c r="BG56" s="530"/>
      <c r="BH56" s="530"/>
      <c r="BI56" s="530"/>
      <c r="BJ56" s="530"/>
      <c r="BK56" s="530"/>
      <c r="BL56" s="530"/>
      <c r="BM56" s="530"/>
      <c r="BN56" s="530"/>
      <c r="BO56" s="530"/>
      <c r="BP56" s="530"/>
      <c r="BQ56" s="530"/>
      <c r="BR56" s="530"/>
      <c r="BS56" s="530"/>
      <c r="BT56" s="530"/>
      <c r="BU56" s="530"/>
      <c r="BV56" s="530"/>
      <c r="BW56" s="530"/>
      <c r="BX56" s="530"/>
      <c r="BY56" s="530"/>
      <c r="BZ56" s="530"/>
      <c r="CA56" s="530"/>
      <c r="CB56" s="530"/>
      <c r="CC56" s="530"/>
      <c r="CD56" s="530"/>
      <c r="CE56" s="530"/>
      <c r="CF56" s="530"/>
      <c r="CG56" s="530"/>
      <c r="CH56" s="530"/>
      <c r="CI56" s="530"/>
      <c r="CJ56" s="530"/>
      <c r="CK56" s="530"/>
      <c r="CL56" s="530"/>
      <c r="CM56" s="530"/>
      <c r="CN56" s="530"/>
      <c r="CO56" s="530"/>
      <c r="CP56" s="530"/>
      <c r="CQ56" s="530"/>
      <c r="CR56" s="530"/>
      <c r="CS56" s="530"/>
      <c r="CT56" s="530"/>
      <c r="CU56" s="530"/>
      <c r="CV56" s="530"/>
      <c r="CW56" s="530"/>
      <c r="CX56" s="530"/>
      <c r="CY56" s="530"/>
      <c r="CZ56" s="530"/>
      <c r="DA56" s="530"/>
      <c r="DB56" s="530"/>
      <c r="DC56" s="530"/>
      <c r="DD56" s="530"/>
      <c r="DE56" s="530"/>
      <c r="DF56" s="530"/>
      <c r="DG56" s="530"/>
    </row>
    <row r="57" spans="1:111" s="548" customFormat="1" ht="15.75" customHeight="1">
      <c r="A57" s="549" t="s">
        <v>624</v>
      </c>
      <c r="B57" s="550">
        <v>4441822</v>
      </c>
      <c r="C57" s="550">
        <v>53247965.506999999</v>
      </c>
      <c r="D57" s="550">
        <v>2584288</v>
      </c>
      <c r="E57" s="550">
        <v>29801438.778999999</v>
      </c>
      <c r="F57" s="550">
        <v>1575773</v>
      </c>
      <c r="G57" s="550">
        <v>15496815.523</v>
      </c>
      <c r="H57" s="550">
        <v>343000</v>
      </c>
      <c r="I57" s="550">
        <v>5608068.835</v>
      </c>
      <c r="J57" s="550">
        <v>221227</v>
      </c>
      <c r="K57" s="550">
        <v>4498804.1140000001</v>
      </c>
      <c r="L57" s="550">
        <v>48874</v>
      </c>
      <c r="M57" s="550">
        <v>834315.07</v>
      </c>
      <c r="N57" s="550">
        <v>253498</v>
      </c>
      <c r="O57" s="550">
        <v>5776329.0880000005</v>
      </c>
      <c r="P57" s="550">
        <v>0</v>
      </c>
      <c r="Q57" s="550">
        <v>0</v>
      </c>
      <c r="R57" s="550">
        <v>0</v>
      </c>
      <c r="S57" s="550">
        <v>0</v>
      </c>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30"/>
      <c r="BE57" s="530"/>
      <c r="BF57" s="530"/>
      <c r="BG57" s="530"/>
      <c r="BH57" s="530"/>
      <c r="BI57" s="530"/>
      <c r="BJ57" s="530"/>
      <c r="BK57" s="530"/>
      <c r="BL57" s="530"/>
      <c r="BM57" s="530"/>
      <c r="BN57" s="530"/>
      <c r="BO57" s="530"/>
      <c r="BP57" s="530"/>
      <c r="BQ57" s="530"/>
      <c r="BR57" s="530"/>
      <c r="BS57" s="530"/>
      <c r="BT57" s="530"/>
      <c r="BU57" s="530"/>
      <c r="BV57" s="530"/>
      <c r="BW57" s="530"/>
      <c r="BX57" s="530"/>
      <c r="BY57" s="530"/>
      <c r="BZ57" s="530"/>
      <c r="CA57" s="530"/>
      <c r="CB57" s="530"/>
      <c r="CC57" s="530"/>
      <c r="CD57" s="530"/>
      <c r="CE57" s="530"/>
      <c r="CF57" s="530"/>
      <c r="CG57" s="530"/>
      <c r="CH57" s="530"/>
      <c r="CI57" s="530"/>
      <c r="CJ57" s="530"/>
      <c r="CK57" s="530"/>
      <c r="CL57" s="530"/>
      <c r="CM57" s="530"/>
      <c r="CN57" s="530"/>
      <c r="CO57" s="530"/>
      <c r="CP57" s="530"/>
      <c r="CQ57" s="530"/>
      <c r="CR57" s="530"/>
      <c r="CS57" s="530"/>
      <c r="CT57" s="530"/>
      <c r="CU57" s="530"/>
      <c r="CV57" s="530"/>
      <c r="CW57" s="530"/>
      <c r="CX57" s="530"/>
      <c r="CY57" s="530"/>
      <c r="CZ57" s="530"/>
      <c r="DA57" s="530"/>
      <c r="DB57" s="530"/>
      <c r="DC57" s="530"/>
      <c r="DD57" s="530"/>
      <c r="DE57" s="530"/>
      <c r="DF57" s="530"/>
      <c r="DG57" s="530"/>
    </row>
  </sheetData>
  <customSheetViews>
    <customSheetView guid="{6F28069D-A7F4-41D2-AA1B-4487F97E36F1}" scale="70" showPageBreaks="1" printArea="1" showRuler="0">
      <selection activeCell="B4" sqref="B4:K5"/>
      <pageMargins left="0.39370078740157483" right="0.39370078740157483" top="0.39370078740157483" bottom="0.39370078740157483" header="0.19685039370078741" footer="0.51181102362204722"/>
      <printOptions horizontalCentered="1" verticalCentered="1"/>
      <pageSetup paperSize="8" scale="90" orientation="landscape" horizontalDpi="4294967292" r:id="rId1"/>
      <headerFooter alignWithMargins="0"/>
    </customSheetView>
  </customSheetViews>
  <mergeCells count="13">
    <mergeCell ref="P3:S4"/>
    <mergeCell ref="N5:O5"/>
    <mergeCell ref="P5:Q5"/>
    <mergeCell ref="R5:S5"/>
    <mergeCell ref="B3:O3"/>
    <mergeCell ref="D4:E5"/>
    <mergeCell ref="A3:A6"/>
    <mergeCell ref="B4:C5"/>
    <mergeCell ref="L4:O4"/>
    <mergeCell ref="L5:M5"/>
    <mergeCell ref="F4:G5"/>
    <mergeCell ref="H4:I5"/>
    <mergeCell ref="J4:K5"/>
  </mergeCells>
  <phoneticPr fontId="2"/>
  <printOptions horizontalCentered="1" verticalCentered="1"/>
  <pageMargins left="0.39370078740157483" right="0.39370078740157483" top="0.59055118110236227" bottom="0.39370078740157483" header="0.19685039370078741" footer="0.51181102362204722"/>
  <pageSetup paperSize="8" scale="90" orientation="landscape" horizontalDpi="4294967292"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1"/>
  <dimension ref="A1:BR70"/>
  <sheetViews>
    <sheetView zoomScale="85" zoomScaleNormal="85" workbookViewId="0">
      <pane xSplit="1" ySplit="9" topLeftCell="B10" activePane="bottomRight" state="frozen"/>
      <selection sqref="A1:R1"/>
      <selection pane="topRight" sqref="A1:R1"/>
      <selection pane="bottomLeft" sqref="A1:R1"/>
      <selection pane="bottomRight"/>
    </sheetView>
  </sheetViews>
  <sheetFormatPr defaultColWidth="9" defaultRowHeight="13.2"/>
  <cols>
    <col min="1" max="1" width="16.33203125" style="187" customWidth="1"/>
    <col min="2" max="3" width="16.6640625" style="186" customWidth="1"/>
    <col min="4" max="4" width="13.109375" style="186" customWidth="1"/>
    <col min="5" max="5" width="13.109375" style="186" bestFit="1" customWidth="1"/>
    <col min="6" max="7" width="15.44140625" style="186" bestFit="1" customWidth="1"/>
    <col min="8" max="8" width="12.109375" style="186" bestFit="1" customWidth="1"/>
    <col min="9" max="10" width="13.109375" style="186" bestFit="1" customWidth="1"/>
    <col min="11" max="11" width="16.6640625" style="186" bestFit="1" customWidth="1"/>
    <col min="12" max="14" width="13.109375" style="186" bestFit="1" customWidth="1"/>
    <col min="15" max="15" width="15.44140625" style="186" customWidth="1"/>
    <col min="16" max="18" width="13.109375" style="186" bestFit="1" customWidth="1"/>
    <col min="19" max="19" width="16.77734375" style="186" bestFit="1" customWidth="1"/>
    <col min="20" max="20" width="13.109375" style="186" bestFit="1" customWidth="1"/>
    <col min="21" max="21" width="14.33203125" style="186" bestFit="1" customWidth="1"/>
    <col min="22" max="22" width="13.109375" style="186" bestFit="1" customWidth="1"/>
    <col min="23" max="23" width="16.6640625" style="186" bestFit="1" customWidth="1"/>
    <col min="24" max="24" width="10.88671875" style="186" bestFit="1" customWidth="1"/>
    <col min="25" max="27" width="13.109375" style="186" bestFit="1" customWidth="1"/>
    <col min="28" max="28" width="11.77734375" style="186" bestFit="1" customWidth="1"/>
    <col min="29" max="29" width="12.109375" style="186" bestFit="1" customWidth="1"/>
    <col min="30" max="30" width="13.33203125" style="186" bestFit="1" customWidth="1"/>
    <col min="31" max="31" width="12" style="186" customWidth="1"/>
    <col min="32" max="16384" width="9" style="186"/>
  </cols>
  <sheetData>
    <row r="1" spans="1:31" ht="28.5" customHeight="1">
      <c r="B1" s="184" t="s">
        <v>365</v>
      </c>
      <c r="C1" s="184"/>
      <c r="D1" s="184"/>
      <c r="E1" s="184"/>
      <c r="F1" s="184"/>
      <c r="G1" s="184"/>
      <c r="H1" s="184"/>
      <c r="I1" s="184"/>
      <c r="J1" s="184"/>
      <c r="K1" s="500"/>
      <c r="L1" s="184" t="s">
        <v>366</v>
      </c>
      <c r="M1" s="184"/>
      <c r="N1" s="184"/>
      <c r="O1" s="184"/>
      <c r="P1" s="184"/>
      <c r="Q1" s="184"/>
      <c r="R1" s="184"/>
      <c r="S1" s="184"/>
      <c r="T1" s="184"/>
      <c r="U1" s="184"/>
      <c r="V1" s="184"/>
      <c r="W1" s="500"/>
      <c r="X1" s="184" t="s">
        <v>366</v>
      </c>
      <c r="Y1" s="184"/>
      <c r="Z1" s="184"/>
      <c r="AA1" s="184"/>
      <c r="AB1" s="184"/>
      <c r="AC1" s="184"/>
      <c r="AD1" s="184"/>
      <c r="AE1" s="500"/>
    </row>
    <row r="2" spans="1:31" ht="14.25" customHeight="1">
      <c r="A2" s="505"/>
      <c r="K2" s="189" t="s">
        <v>719</v>
      </c>
      <c r="W2" s="189" t="s">
        <v>719</v>
      </c>
      <c r="AE2" s="189" t="s">
        <v>719</v>
      </c>
    </row>
    <row r="3" spans="1:31">
      <c r="A3" s="849" t="s">
        <v>577</v>
      </c>
      <c r="B3" s="791" t="s">
        <v>537</v>
      </c>
      <c r="C3" s="791"/>
      <c r="D3" s="792" t="s">
        <v>560</v>
      </c>
      <c r="E3" s="824"/>
      <c r="F3" s="824"/>
      <c r="G3" s="824"/>
      <c r="H3" s="824"/>
      <c r="I3" s="824"/>
      <c r="J3" s="824"/>
      <c r="K3" s="793"/>
      <c r="L3" s="792" t="s">
        <v>560</v>
      </c>
      <c r="M3" s="824"/>
      <c r="N3" s="824"/>
      <c r="O3" s="824"/>
      <c r="P3" s="791" t="s">
        <v>573</v>
      </c>
      <c r="Q3" s="791"/>
      <c r="R3" s="791"/>
      <c r="S3" s="791"/>
      <c r="T3" s="791" t="s">
        <v>479</v>
      </c>
      <c r="U3" s="791"/>
      <c r="V3" s="791"/>
      <c r="W3" s="791"/>
      <c r="X3" s="791" t="s">
        <v>245</v>
      </c>
      <c r="Y3" s="791"/>
      <c r="Z3" s="791"/>
      <c r="AA3" s="791"/>
      <c r="AB3" s="791" t="s">
        <v>569</v>
      </c>
      <c r="AC3" s="791"/>
      <c r="AD3" s="791"/>
      <c r="AE3" s="791"/>
    </row>
    <row r="4" spans="1:31">
      <c r="A4" s="850"/>
      <c r="B4" s="791"/>
      <c r="C4" s="791"/>
      <c r="D4" s="791" t="s">
        <v>544</v>
      </c>
      <c r="E4" s="791"/>
      <c r="F4" s="791"/>
      <c r="G4" s="791"/>
      <c r="H4" s="791" t="s">
        <v>565</v>
      </c>
      <c r="I4" s="791"/>
      <c r="J4" s="791"/>
      <c r="K4" s="791"/>
      <c r="L4" s="791" t="s">
        <v>566</v>
      </c>
      <c r="M4" s="791"/>
      <c r="N4" s="791"/>
      <c r="O4" s="791"/>
      <c r="P4" s="791"/>
      <c r="Q4" s="791"/>
      <c r="R4" s="791"/>
      <c r="S4" s="791"/>
      <c r="T4" s="791"/>
      <c r="U4" s="791"/>
      <c r="V4" s="791"/>
      <c r="W4" s="791"/>
      <c r="X4" s="791"/>
      <c r="Y4" s="791"/>
      <c r="Z4" s="791"/>
      <c r="AA4" s="791"/>
      <c r="AB4" s="791"/>
      <c r="AC4" s="791"/>
      <c r="AD4" s="791"/>
      <c r="AE4" s="791"/>
    </row>
    <row r="5" spans="1:31" ht="21.6">
      <c r="A5" s="795"/>
      <c r="B5" s="192" t="s">
        <v>538</v>
      </c>
      <c r="C5" s="194" t="s">
        <v>539</v>
      </c>
      <c r="D5" s="192" t="s">
        <v>538</v>
      </c>
      <c r="E5" s="280" t="s">
        <v>561</v>
      </c>
      <c r="F5" s="192" t="s">
        <v>562</v>
      </c>
      <c r="G5" s="193" t="s">
        <v>539</v>
      </c>
      <c r="H5" s="192" t="s">
        <v>538</v>
      </c>
      <c r="I5" s="194" t="s">
        <v>561</v>
      </c>
      <c r="J5" s="192" t="s">
        <v>562</v>
      </c>
      <c r="K5" s="192" t="s">
        <v>539</v>
      </c>
      <c r="L5" s="192" t="s">
        <v>538</v>
      </c>
      <c r="M5" s="194" t="s">
        <v>561</v>
      </c>
      <c r="N5" s="192" t="s">
        <v>562</v>
      </c>
      <c r="O5" s="194" t="s">
        <v>539</v>
      </c>
      <c r="P5" s="192" t="s">
        <v>538</v>
      </c>
      <c r="Q5" s="194" t="s">
        <v>561</v>
      </c>
      <c r="R5" s="192" t="s">
        <v>562</v>
      </c>
      <c r="S5" s="194" t="s">
        <v>539</v>
      </c>
      <c r="T5" s="192" t="s">
        <v>538</v>
      </c>
      <c r="U5" s="220" t="s">
        <v>567</v>
      </c>
      <c r="V5" s="192" t="s">
        <v>562</v>
      </c>
      <c r="W5" s="192" t="s">
        <v>539</v>
      </c>
      <c r="X5" s="192" t="s">
        <v>538</v>
      </c>
      <c r="Y5" s="194" t="s">
        <v>218</v>
      </c>
      <c r="Z5" s="192" t="s">
        <v>568</v>
      </c>
      <c r="AA5" s="194" t="s">
        <v>539</v>
      </c>
      <c r="AB5" s="192" t="s">
        <v>538</v>
      </c>
      <c r="AC5" s="194" t="s">
        <v>561</v>
      </c>
      <c r="AD5" s="192" t="s">
        <v>571</v>
      </c>
      <c r="AE5" s="192" t="s">
        <v>539</v>
      </c>
    </row>
    <row r="6" spans="1:31">
      <c r="A6" s="204"/>
      <c r="B6" s="507" t="s">
        <v>540</v>
      </c>
      <c r="C6" s="196" t="s">
        <v>542</v>
      </c>
      <c r="D6" s="195" t="s">
        <v>540</v>
      </c>
      <c r="E6" s="196" t="s">
        <v>563</v>
      </c>
      <c r="F6" s="197" t="s">
        <v>641</v>
      </c>
      <c r="G6" s="196" t="s">
        <v>542</v>
      </c>
      <c r="H6" s="195" t="s">
        <v>540</v>
      </c>
      <c r="I6" s="196" t="s">
        <v>563</v>
      </c>
      <c r="J6" s="195" t="s">
        <v>641</v>
      </c>
      <c r="K6" s="195" t="s">
        <v>542</v>
      </c>
      <c r="L6" s="195" t="s">
        <v>540</v>
      </c>
      <c r="M6" s="196" t="s">
        <v>563</v>
      </c>
      <c r="N6" s="195" t="s">
        <v>641</v>
      </c>
      <c r="O6" s="196" t="s">
        <v>542</v>
      </c>
      <c r="P6" s="195" t="s">
        <v>540</v>
      </c>
      <c r="Q6" s="196" t="s">
        <v>563</v>
      </c>
      <c r="R6" s="195" t="s">
        <v>641</v>
      </c>
      <c r="S6" s="196" t="s">
        <v>542</v>
      </c>
      <c r="T6" s="195" t="s">
        <v>540</v>
      </c>
      <c r="U6" s="196" t="s">
        <v>575</v>
      </c>
      <c r="V6" s="195" t="s">
        <v>641</v>
      </c>
      <c r="W6" s="195" t="s">
        <v>542</v>
      </c>
      <c r="X6" s="195" t="s">
        <v>540</v>
      </c>
      <c r="Y6" s="196" t="s">
        <v>226</v>
      </c>
      <c r="Z6" s="195" t="s">
        <v>542</v>
      </c>
      <c r="AA6" s="196" t="s">
        <v>542</v>
      </c>
      <c r="AB6" s="195" t="s">
        <v>540</v>
      </c>
      <c r="AC6" s="196" t="s">
        <v>563</v>
      </c>
      <c r="AD6" s="195" t="s">
        <v>542</v>
      </c>
      <c r="AE6" s="195" t="s">
        <v>542</v>
      </c>
    </row>
    <row r="7" spans="1:31" s="200" customFormat="1" ht="18.899999999999999" customHeight="1">
      <c r="A7" s="384" t="s">
        <v>720</v>
      </c>
      <c r="B7" s="522">
        <v>1093369276</v>
      </c>
      <c r="C7" s="410">
        <v>12298080851.684999</v>
      </c>
      <c r="D7" s="411">
        <v>586310891</v>
      </c>
      <c r="E7" s="410">
        <v>968263773</v>
      </c>
      <c r="F7" s="410">
        <v>1187328536.056</v>
      </c>
      <c r="G7" s="410">
        <v>8617757972.9120007</v>
      </c>
      <c r="H7" s="411">
        <v>10058582</v>
      </c>
      <c r="I7" s="410">
        <v>116125941</v>
      </c>
      <c r="J7" s="411">
        <v>500000332.91399997</v>
      </c>
      <c r="K7" s="410">
        <v>3965794674.4159999</v>
      </c>
      <c r="L7" s="411">
        <v>576252309</v>
      </c>
      <c r="M7" s="410">
        <v>852137832</v>
      </c>
      <c r="N7" s="411">
        <v>687328203.14199996</v>
      </c>
      <c r="O7" s="410">
        <v>4651963298.4960003</v>
      </c>
      <c r="P7" s="411">
        <v>140479200</v>
      </c>
      <c r="Q7" s="410">
        <v>238555876</v>
      </c>
      <c r="R7" s="411">
        <v>165003669.391</v>
      </c>
      <c r="S7" s="410">
        <v>1130468571.967</v>
      </c>
      <c r="T7" s="411">
        <v>365245526</v>
      </c>
      <c r="U7" s="410">
        <v>457554764</v>
      </c>
      <c r="V7" s="411">
        <v>358343146.616</v>
      </c>
      <c r="W7" s="410">
        <v>2363676342.7550001</v>
      </c>
      <c r="X7" s="411">
        <v>8408860</v>
      </c>
      <c r="Y7" s="410">
        <v>262123885</v>
      </c>
      <c r="Z7" s="411">
        <v>174213256.12400001</v>
      </c>
      <c r="AA7" s="410">
        <v>118521316.44</v>
      </c>
      <c r="AB7" s="411">
        <v>1333659</v>
      </c>
      <c r="AC7" s="410">
        <v>8518600</v>
      </c>
      <c r="AD7" s="411">
        <v>94117004.495000005</v>
      </c>
      <c r="AE7" s="410">
        <v>67656647.611000001</v>
      </c>
    </row>
    <row r="8" spans="1:31" s="200" customFormat="1" ht="18.899999999999999" customHeight="1">
      <c r="A8" s="384" t="s">
        <v>721</v>
      </c>
      <c r="B8" s="522">
        <v>1125852881</v>
      </c>
      <c r="C8" s="410">
        <v>12544512967.245001</v>
      </c>
      <c r="D8" s="411">
        <v>600348030</v>
      </c>
      <c r="E8" s="410">
        <v>979527180</v>
      </c>
      <c r="F8" s="410">
        <v>1228172085.777</v>
      </c>
      <c r="G8" s="410">
        <v>8851747017.8460007</v>
      </c>
      <c r="H8" s="411">
        <v>10159641</v>
      </c>
      <c r="I8" s="410">
        <v>116276203</v>
      </c>
      <c r="J8" s="411">
        <v>519036989.38099998</v>
      </c>
      <c r="K8" s="410">
        <v>4085945481.2740002</v>
      </c>
      <c r="L8" s="411">
        <v>590188389</v>
      </c>
      <c r="M8" s="410">
        <v>863250977</v>
      </c>
      <c r="N8" s="411">
        <v>709135096.39600003</v>
      </c>
      <c r="O8" s="410">
        <v>4765801536.5719995</v>
      </c>
      <c r="P8" s="411">
        <v>145710389</v>
      </c>
      <c r="Q8" s="410">
        <v>241699326</v>
      </c>
      <c r="R8" s="411">
        <v>170790413.60600001</v>
      </c>
      <c r="S8" s="410">
        <v>1163593543.9460001</v>
      </c>
      <c r="T8" s="411">
        <v>378216889</v>
      </c>
      <c r="U8" s="410">
        <v>469916808</v>
      </c>
      <c r="V8" s="411">
        <v>358197045.91799998</v>
      </c>
      <c r="W8" s="410">
        <v>2343644304.7719998</v>
      </c>
      <c r="X8" s="411">
        <v>8371321</v>
      </c>
      <c r="Y8" s="410">
        <v>257918606</v>
      </c>
      <c r="Z8" s="411">
        <v>171500570.02399999</v>
      </c>
      <c r="AA8" s="410">
        <v>104537856.06999999</v>
      </c>
      <c r="AB8" s="411">
        <v>1577573</v>
      </c>
      <c r="AC8" s="410">
        <v>10130223</v>
      </c>
      <c r="AD8" s="411">
        <v>113728105.11300001</v>
      </c>
      <c r="AE8" s="410">
        <v>80990244.611000001</v>
      </c>
    </row>
    <row r="9" spans="1:31" s="200" customFormat="1" ht="18.899999999999999" customHeight="1">
      <c r="A9" s="389" t="s">
        <v>722</v>
      </c>
      <c r="B9" s="414">
        <v>1149541498</v>
      </c>
      <c r="C9" s="413">
        <v>12974177266.135</v>
      </c>
      <c r="D9" s="414">
        <v>608524609</v>
      </c>
      <c r="E9" s="413">
        <v>983960709</v>
      </c>
      <c r="F9" s="413">
        <v>1272367306.438</v>
      </c>
      <c r="G9" s="413">
        <v>9112849706.8339996</v>
      </c>
      <c r="H9" s="414">
        <v>10248876</v>
      </c>
      <c r="I9" s="413">
        <v>116515463</v>
      </c>
      <c r="J9" s="414">
        <v>534857019.61799997</v>
      </c>
      <c r="K9" s="413">
        <v>4191819635.7820001</v>
      </c>
      <c r="L9" s="414">
        <v>598275733</v>
      </c>
      <c r="M9" s="413">
        <v>867445246</v>
      </c>
      <c r="N9" s="414">
        <v>737510286.82000005</v>
      </c>
      <c r="O9" s="413">
        <v>4921030071.052</v>
      </c>
      <c r="P9" s="414">
        <v>152703420</v>
      </c>
      <c r="Q9" s="413">
        <v>246710020</v>
      </c>
      <c r="R9" s="414">
        <v>177604317.86199999</v>
      </c>
      <c r="S9" s="413">
        <v>1201465756.9000001</v>
      </c>
      <c r="T9" s="414">
        <v>386500622</v>
      </c>
      <c r="U9" s="413">
        <v>476285130</v>
      </c>
      <c r="V9" s="414">
        <v>378223652.58600003</v>
      </c>
      <c r="W9" s="413">
        <v>2461121474.6230001</v>
      </c>
      <c r="X9" s="414">
        <v>8365700</v>
      </c>
      <c r="Y9" s="413">
        <v>256394725</v>
      </c>
      <c r="Z9" s="414">
        <v>170585435.683</v>
      </c>
      <c r="AA9" s="413">
        <v>103845574.428</v>
      </c>
      <c r="AB9" s="414">
        <v>1812847</v>
      </c>
      <c r="AC9" s="413">
        <v>11775147</v>
      </c>
      <c r="AD9" s="414">
        <v>132879065.295</v>
      </c>
      <c r="AE9" s="413">
        <v>94894753.349999994</v>
      </c>
    </row>
    <row r="10" spans="1:31" s="283" customFormat="1">
      <c r="A10" s="292" t="s">
        <v>578</v>
      </c>
      <c r="B10" s="523">
        <v>46511053</v>
      </c>
      <c r="C10" s="524">
        <v>646894106.31200004</v>
      </c>
      <c r="D10" s="523">
        <v>24591221</v>
      </c>
      <c r="E10" s="524">
        <v>41434265</v>
      </c>
      <c r="F10" s="523">
        <v>63642768.270000003</v>
      </c>
      <c r="G10" s="524">
        <v>461173996.99900001</v>
      </c>
      <c r="H10" s="523">
        <v>601407</v>
      </c>
      <c r="I10" s="524">
        <v>7166800</v>
      </c>
      <c r="J10" s="524">
        <v>30552120.175999999</v>
      </c>
      <c r="K10" s="524">
        <v>241858112.64399999</v>
      </c>
      <c r="L10" s="524">
        <v>23989814</v>
      </c>
      <c r="M10" s="524">
        <v>34267465</v>
      </c>
      <c r="N10" s="524">
        <v>33090648.094000001</v>
      </c>
      <c r="O10" s="524">
        <v>219315884.35499999</v>
      </c>
      <c r="P10" s="524">
        <v>5374419</v>
      </c>
      <c r="Q10" s="524">
        <v>9737289</v>
      </c>
      <c r="R10" s="524">
        <v>7383943.6260000002</v>
      </c>
      <c r="S10" s="524">
        <v>50768757.756999999</v>
      </c>
      <c r="T10" s="524">
        <v>16477329</v>
      </c>
      <c r="U10" s="524">
        <v>19986614</v>
      </c>
      <c r="V10" s="524">
        <v>18643333.302999999</v>
      </c>
      <c r="W10" s="524">
        <v>123879854.252</v>
      </c>
      <c r="X10" s="524">
        <v>477894</v>
      </c>
      <c r="Y10" s="524">
        <v>15722122</v>
      </c>
      <c r="Z10" s="524">
        <v>10511471.942</v>
      </c>
      <c r="AA10" s="524">
        <v>7185969.2649999997</v>
      </c>
      <c r="AB10" s="524">
        <v>68084</v>
      </c>
      <c r="AC10" s="524">
        <v>434859</v>
      </c>
      <c r="AD10" s="524">
        <v>4982753.46</v>
      </c>
      <c r="AE10" s="524">
        <v>3885528.0389999999</v>
      </c>
    </row>
    <row r="11" spans="1:31" s="283" customFormat="1">
      <c r="A11" s="292" t="s">
        <v>579</v>
      </c>
      <c r="B11" s="523">
        <v>11601379</v>
      </c>
      <c r="C11" s="524">
        <v>130357090.412</v>
      </c>
      <c r="D11" s="523">
        <v>6085687</v>
      </c>
      <c r="E11" s="524">
        <v>10101363</v>
      </c>
      <c r="F11" s="523">
        <v>12165868.664999999</v>
      </c>
      <c r="G11" s="524">
        <v>90146048.118000001</v>
      </c>
      <c r="H11" s="523">
        <v>101976</v>
      </c>
      <c r="I11" s="524">
        <v>1265643</v>
      </c>
      <c r="J11" s="524">
        <v>5187020.5959999999</v>
      </c>
      <c r="K11" s="524">
        <v>41974361.016999997</v>
      </c>
      <c r="L11" s="524">
        <v>5983711</v>
      </c>
      <c r="M11" s="524">
        <v>8835720</v>
      </c>
      <c r="N11" s="524">
        <v>6978848.0690000001</v>
      </c>
      <c r="O11" s="524">
        <v>48171687.101000004</v>
      </c>
      <c r="P11" s="524">
        <v>1181594</v>
      </c>
      <c r="Q11" s="524">
        <v>2064817</v>
      </c>
      <c r="R11" s="524">
        <v>1467756.4380000001</v>
      </c>
      <c r="S11" s="524">
        <v>9953892.6290000007</v>
      </c>
      <c r="T11" s="524">
        <v>4322029</v>
      </c>
      <c r="U11" s="524">
        <v>5497748</v>
      </c>
      <c r="V11" s="524">
        <v>4243493.1660000002</v>
      </c>
      <c r="W11" s="524">
        <v>28443340.826000001</v>
      </c>
      <c r="X11" s="524">
        <v>84300</v>
      </c>
      <c r="Y11" s="524">
        <v>2819901</v>
      </c>
      <c r="Z11" s="524">
        <v>1885535.7509999999</v>
      </c>
      <c r="AA11" s="524">
        <v>1170421.311</v>
      </c>
      <c r="AB11" s="524">
        <v>12069</v>
      </c>
      <c r="AC11" s="524">
        <v>72235</v>
      </c>
      <c r="AD11" s="524">
        <v>800276.07</v>
      </c>
      <c r="AE11" s="524">
        <v>643387.52800000005</v>
      </c>
    </row>
    <row r="12" spans="1:31" s="283" customFormat="1">
      <c r="A12" s="292" t="s">
        <v>580</v>
      </c>
      <c r="B12" s="523">
        <v>9090867</v>
      </c>
      <c r="C12" s="524">
        <v>109708073.318</v>
      </c>
      <c r="D12" s="523">
        <v>4754749</v>
      </c>
      <c r="E12" s="524">
        <v>7409840</v>
      </c>
      <c r="F12" s="523">
        <v>10014042.548</v>
      </c>
      <c r="G12" s="524">
        <v>76216764.863000005</v>
      </c>
      <c r="H12" s="523">
        <v>85749</v>
      </c>
      <c r="I12" s="524">
        <v>1036859</v>
      </c>
      <c r="J12" s="524">
        <v>4323465.574</v>
      </c>
      <c r="K12" s="524">
        <v>35539935.601000004</v>
      </c>
      <c r="L12" s="524">
        <v>4669000</v>
      </c>
      <c r="M12" s="524">
        <v>6372981</v>
      </c>
      <c r="N12" s="524">
        <v>5690576.9740000004</v>
      </c>
      <c r="O12" s="524">
        <v>40676829.262000002</v>
      </c>
      <c r="P12" s="524">
        <v>1099214</v>
      </c>
      <c r="Q12" s="524">
        <v>1827390</v>
      </c>
      <c r="R12" s="524">
        <v>1338788.3319999999</v>
      </c>
      <c r="S12" s="524">
        <v>9564049.6239999998</v>
      </c>
      <c r="T12" s="524">
        <v>3228152</v>
      </c>
      <c r="U12" s="524">
        <v>3829684</v>
      </c>
      <c r="V12" s="524">
        <v>3298492.517</v>
      </c>
      <c r="W12" s="524">
        <v>22628369.629999999</v>
      </c>
      <c r="X12" s="524">
        <v>74506</v>
      </c>
      <c r="Y12" s="524">
        <v>2386084</v>
      </c>
      <c r="Z12" s="524">
        <v>1591449.7169999999</v>
      </c>
      <c r="AA12" s="524">
        <v>848854.96900000004</v>
      </c>
      <c r="AB12" s="524">
        <v>8752</v>
      </c>
      <c r="AC12" s="524">
        <v>48791</v>
      </c>
      <c r="AD12" s="524">
        <v>597009.70499999996</v>
      </c>
      <c r="AE12" s="524">
        <v>450034.23200000002</v>
      </c>
    </row>
    <row r="13" spans="1:31" s="283" customFormat="1">
      <c r="A13" s="292" t="s">
        <v>581</v>
      </c>
      <c r="B13" s="523">
        <v>19381417</v>
      </c>
      <c r="C13" s="524">
        <v>233136920.16600001</v>
      </c>
      <c r="D13" s="523">
        <v>10090782</v>
      </c>
      <c r="E13" s="524">
        <v>15372312</v>
      </c>
      <c r="F13" s="523">
        <v>21557958.897999998</v>
      </c>
      <c r="G13" s="524">
        <v>163475332.64700001</v>
      </c>
      <c r="H13" s="523">
        <v>170034</v>
      </c>
      <c r="I13" s="524">
        <v>1901302</v>
      </c>
      <c r="J13" s="524">
        <v>9402063.477</v>
      </c>
      <c r="K13" s="524">
        <v>76757244.062000006</v>
      </c>
      <c r="L13" s="524">
        <v>9920748</v>
      </c>
      <c r="M13" s="524">
        <v>13471010</v>
      </c>
      <c r="N13" s="524">
        <v>12155895.421</v>
      </c>
      <c r="O13" s="524">
        <v>86718088.584999993</v>
      </c>
      <c r="P13" s="524">
        <v>2475672</v>
      </c>
      <c r="Q13" s="524">
        <v>3959880</v>
      </c>
      <c r="R13" s="524">
        <v>2742903.2209999999</v>
      </c>
      <c r="S13" s="524">
        <v>19699747.088</v>
      </c>
      <c r="T13" s="524">
        <v>6792062</v>
      </c>
      <c r="U13" s="524">
        <v>8158668</v>
      </c>
      <c r="V13" s="524">
        <v>6904595.2560000001</v>
      </c>
      <c r="W13" s="524">
        <v>47376211.399999999</v>
      </c>
      <c r="X13" s="524">
        <v>149784</v>
      </c>
      <c r="Y13" s="524">
        <v>4231083</v>
      </c>
      <c r="Z13" s="524">
        <v>2826479.3840000001</v>
      </c>
      <c r="AA13" s="524">
        <v>1513708.19</v>
      </c>
      <c r="AB13" s="524">
        <v>22901</v>
      </c>
      <c r="AC13" s="524">
        <v>141321</v>
      </c>
      <c r="AD13" s="524">
        <v>1537111.93</v>
      </c>
      <c r="AE13" s="524">
        <v>1071920.841</v>
      </c>
    </row>
    <row r="14" spans="1:31" s="283" customFormat="1">
      <c r="A14" s="292" t="s">
        <v>582</v>
      </c>
      <c r="B14" s="523">
        <v>8915890</v>
      </c>
      <c r="C14" s="524">
        <v>98206909.870000005</v>
      </c>
      <c r="D14" s="523">
        <v>4647071</v>
      </c>
      <c r="E14" s="524">
        <v>7409124</v>
      </c>
      <c r="F14" s="523">
        <v>9696609.0700000003</v>
      </c>
      <c r="G14" s="524">
        <v>66754849.060000002</v>
      </c>
      <c r="H14" s="523">
        <v>87999</v>
      </c>
      <c r="I14" s="524">
        <v>1088615</v>
      </c>
      <c r="J14" s="524">
        <v>4394610.1129999999</v>
      </c>
      <c r="K14" s="524">
        <v>32600152.982000001</v>
      </c>
      <c r="L14" s="524">
        <v>4559072</v>
      </c>
      <c r="M14" s="524">
        <v>6320509</v>
      </c>
      <c r="N14" s="524">
        <v>5301998.9570000004</v>
      </c>
      <c r="O14" s="524">
        <v>34154696.078000002</v>
      </c>
      <c r="P14" s="524">
        <v>1019345</v>
      </c>
      <c r="Q14" s="524">
        <v>1671146</v>
      </c>
      <c r="R14" s="524">
        <v>1286309.149</v>
      </c>
      <c r="S14" s="524">
        <v>8569180.3489999995</v>
      </c>
      <c r="T14" s="524">
        <v>3244729</v>
      </c>
      <c r="U14" s="524">
        <v>3921454</v>
      </c>
      <c r="V14" s="524">
        <v>3469931.1770000001</v>
      </c>
      <c r="W14" s="524">
        <v>21829645.245000001</v>
      </c>
      <c r="X14" s="524">
        <v>65647</v>
      </c>
      <c r="Y14" s="524">
        <v>2188978</v>
      </c>
      <c r="Z14" s="524">
        <v>1447442.5009999999</v>
      </c>
      <c r="AA14" s="524">
        <v>824259.54700000002</v>
      </c>
      <c r="AB14" s="524">
        <v>4745</v>
      </c>
      <c r="AC14" s="524">
        <v>28393</v>
      </c>
      <c r="AD14" s="524">
        <v>307332.94</v>
      </c>
      <c r="AE14" s="524">
        <v>228975.66899999999</v>
      </c>
    </row>
    <row r="15" spans="1:31" s="283" customFormat="1">
      <c r="A15" s="292" t="s">
        <v>583</v>
      </c>
      <c r="B15" s="523">
        <v>8665198</v>
      </c>
      <c r="C15" s="524">
        <v>97876352.304000005</v>
      </c>
      <c r="D15" s="523">
        <v>4641847</v>
      </c>
      <c r="E15" s="524">
        <v>7160264</v>
      </c>
      <c r="F15" s="523">
        <v>9009746.7039999999</v>
      </c>
      <c r="G15" s="524">
        <v>68821466.562999994</v>
      </c>
      <c r="H15" s="523">
        <v>76633</v>
      </c>
      <c r="I15" s="524">
        <v>884326</v>
      </c>
      <c r="J15" s="524">
        <v>3887377.4980000001</v>
      </c>
      <c r="K15" s="524">
        <v>31955253.852000002</v>
      </c>
      <c r="L15" s="524">
        <v>4565214</v>
      </c>
      <c r="M15" s="524">
        <v>6275938</v>
      </c>
      <c r="N15" s="524">
        <v>5122369.2060000002</v>
      </c>
      <c r="O15" s="524">
        <v>36866212.711000003</v>
      </c>
      <c r="P15" s="524">
        <v>1128040</v>
      </c>
      <c r="Q15" s="524">
        <v>1714165</v>
      </c>
      <c r="R15" s="524">
        <v>1198980.8219999999</v>
      </c>
      <c r="S15" s="524">
        <v>8560882.2449999992</v>
      </c>
      <c r="T15" s="524">
        <v>2887481</v>
      </c>
      <c r="U15" s="524">
        <v>3433008</v>
      </c>
      <c r="V15" s="524">
        <v>2877718.3990000002</v>
      </c>
      <c r="W15" s="524">
        <v>19481921.239</v>
      </c>
      <c r="X15" s="524">
        <v>67989</v>
      </c>
      <c r="Y15" s="524">
        <v>1993026</v>
      </c>
      <c r="Z15" s="524">
        <v>1331574.8330000001</v>
      </c>
      <c r="AA15" s="524">
        <v>652635.57299999997</v>
      </c>
      <c r="AB15" s="524">
        <v>7830</v>
      </c>
      <c r="AC15" s="524">
        <v>46503</v>
      </c>
      <c r="AD15" s="524">
        <v>541985.85</v>
      </c>
      <c r="AE15" s="524">
        <v>359446.68400000001</v>
      </c>
    </row>
    <row r="16" spans="1:31" s="283" customFormat="1">
      <c r="A16" s="402" t="s">
        <v>584</v>
      </c>
      <c r="B16" s="525">
        <v>15171169</v>
      </c>
      <c r="C16" s="526">
        <v>170367042.507</v>
      </c>
      <c r="D16" s="525">
        <v>8130771</v>
      </c>
      <c r="E16" s="526">
        <v>12377012</v>
      </c>
      <c r="F16" s="525">
        <v>15838509.403999999</v>
      </c>
      <c r="G16" s="526">
        <v>119400094.397</v>
      </c>
      <c r="H16" s="525">
        <v>132534</v>
      </c>
      <c r="I16" s="526">
        <v>1490724</v>
      </c>
      <c r="J16" s="526">
        <v>6562400.199</v>
      </c>
      <c r="K16" s="526">
        <v>53631029.645999998</v>
      </c>
      <c r="L16" s="526">
        <v>7998237</v>
      </c>
      <c r="M16" s="526">
        <v>10886288</v>
      </c>
      <c r="N16" s="526">
        <v>9276109.2050000001</v>
      </c>
      <c r="O16" s="526">
        <v>65769064.751000002</v>
      </c>
      <c r="P16" s="526">
        <v>1893977</v>
      </c>
      <c r="Q16" s="526">
        <v>3155927</v>
      </c>
      <c r="R16" s="526">
        <v>2116829.29</v>
      </c>
      <c r="S16" s="526">
        <v>14986092.727</v>
      </c>
      <c r="T16" s="526">
        <v>5133484</v>
      </c>
      <c r="U16" s="526">
        <v>6140968</v>
      </c>
      <c r="V16" s="526">
        <v>4997159.2240000004</v>
      </c>
      <c r="W16" s="526">
        <v>34288478.75</v>
      </c>
      <c r="X16" s="526">
        <v>116347</v>
      </c>
      <c r="Y16" s="526">
        <v>3386881</v>
      </c>
      <c r="Z16" s="526">
        <v>2248094.3459999999</v>
      </c>
      <c r="AA16" s="526">
        <v>1208751.034</v>
      </c>
      <c r="AB16" s="526">
        <v>12937</v>
      </c>
      <c r="AC16" s="526">
        <v>62660</v>
      </c>
      <c r="AD16" s="526">
        <v>711235.05</v>
      </c>
      <c r="AE16" s="526">
        <v>483625.59899999999</v>
      </c>
    </row>
    <row r="17" spans="1:31" s="283" customFormat="1">
      <c r="A17" s="292" t="s">
        <v>585</v>
      </c>
      <c r="B17" s="523">
        <v>24854421</v>
      </c>
      <c r="C17" s="524">
        <v>247204077.32300001</v>
      </c>
      <c r="D17" s="523">
        <v>12826108</v>
      </c>
      <c r="E17" s="524">
        <v>19918553</v>
      </c>
      <c r="F17" s="523">
        <v>24815811.949999999</v>
      </c>
      <c r="G17" s="524">
        <v>166870570.59900001</v>
      </c>
      <c r="H17" s="523">
        <v>215411</v>
      </c>
      <c r="I17" s="524">
        <v>2388499</v>
      </c>
      <c r="J17" s="524">
        <v>10174547.76</v>
      </c>
      <c r="K17" s="524">
        <v>74475330.583000004</v>
      </c>
      <c r="L17" s="524">
        <v>12610697</v>
      </c>
      <c r="M17" s="524">
        <v>17530054</v>
      </c>
      <c r="N17" s="524">
        <v>14641264.189999999</v>
      </c>
      <c r="O17" s="524">
        <v>92395240.016000003</v>
      </c>
      <c r="P17" s="524">
        <v>3369497</v>
      </c>
      <c r="Q17" s="524">
        <v>5392269</v>
      </c>
      <c r="R17" s="524">
        <v>3724121.307</v>
      </c>
      <c r="S17" s="524">
        <v>23816326.024999999</v>
      </c>
      <c r="T17" s="524">
        <v>8638346</v>
      </c>
      <c r="U17" s="524">
        <v>10391416</v>
      </c>
      <c r="V17" s="524">
        <v>8563273.7229999993</v>
      </c>
      <c r="W17" s="524">
        <v>53719101.016999997</v>
      </c>
      <c r="X17" s="524">
        <v>152939</v>
      </c>
      <c r="Y17" s="524">
        <v>4695903</v>
      </c>
      <c r="Z17" s="524">
        <v>3110727.409</v>
      </c>
      <c r="AA17" s="524">
        <v>1912975.5009999999</v>
      </c>
      <c r="AB17" s="524">
        <v>20470</v>
      </c>
      <c r="AC17" s="524">
        <v>117922</v>
      </c>
      <c r="AD17" s="524">
        <v>1415352.81</v>
      </c>
      <c r="AE17" s="524">
        <v>885104.18099999998</v>
      </c>
    </row>
    <row r="18" spans="1:31" s="283" customFormat="1">
      <c r="A18" s="292" t="s">
        <v>586</v>
      </c>
      <c r="B18" s="523">
        <v>18264903</v>
      </c>
      <c r="C18" s="524">
        <v>192574980.53400001</v>
      </c>
      <c r="D18" s="523">
        <v>10080561</v>
      </c>
      <c r="E18" s="524">
        <v>16115665</v>
      </c>
      <c r="F18" s="523">
        <v>20448047.649999999</v>
      </c>
      <c r="G18" s="524">
        <v>141688108.183</v>
      </c>
      <c r="H18" s="523">
        <v>153841</v>
      </c>
      <c r="I18" s="524">
        <v>1785775</v>
      </c>
      <c r="J18" s="524">
        <v>7991073.0769999996</v>
      </c>
      <c r="K18" s="524">
        <v>61223949.869000003</v>
      </c>
      <c r="L18" s="524">
        <v>9926720</v>
      </c>
      <c r="M18" s="524">
        <v>14329890</v>
      </c>
      <c r="N18" s="524">
        <v>12456974.573000001</v>
      </c>
      <c r="O18" s="524">
        <v>80464158.313999996</v>
      </c>
      <c r="P18" s="524">
        <v>2391679</v>
      </c>
      <c r="Q18" s="524">
        <v>3888259</v>
      </c>
      <c r="R18" s="524">
        <v>2456616.9180000001</v>
      </c>
      <c r="S18" s="524">
        <v>16306561.697000001</v>
      </c>
      <c r="T18" s="524">
        <v>5776168</v>
      </c>
      <c r="U18" s="524">
        <v>7224615</v>
      </c>
      <c r="V18" s="524">
        <v>5059705.0470000003</v>
      </c>
      <c r="W18" s="524">
        <v>32232878.109000001</v>
      </c>
      <c r="X18" s="524">
        <v>121391</v>
      </c>
      <c r="Y18" s="524">
        <v>3876421</v>
      </c>
      <c r="Z18" s="524">
        <v>2568280.216</v>
      </c>
      <c r="AA18" s="524">
        <v>1501493.7760000001</v>
      </c>
      <c r="AB18" s="524">
        <v>16495</v>
      </c>
      <c r="AC18" s="524">
        <v>108606</v>
      </c>
      <c r="AD18" s="524">
        <v>1333197.79</v>
      </c>
      <c r="AE18" s="524">
        <v>845938.76899999997</v>
      </c>
    </row>
    <row r="19" spans="1:31" s="283" customFormat="1">
      <c r="A19" s="292" t="s">
        <v>587</v>
      </c>
      <c r="B19" s="523">
        <v>14203935</v>
      </c>
      <c r="C19" s="524">
        <v>173736107.93900001</v>
      </c>
      <c r="D19" s="523">
        <v>8058900</v>
      </c>
      <c r="E19" s="524">
        <v>12688541</v>
      </c>
      <c r="F19" s="523">
        <v>16377039.538000001</v>
      </c>
      <c r="G19" s="524">
        <v>126769903.20999999</v>
      </c>
      <c r="H19" s="523">
        <v>126401</v>
      </c>
      <c r="I19" s="524">
        <v>1420346</v>
      </c>
      <c r="J19" s="524">
        <v>6710959.3779999996</v>
      </c>
      <c r="K19" s="524">
        <v>56051036.770999998</v>
      </c>
      <c r="L19" s="524">
        <v>7932499</v>
      </c>
      <c r="M19" s="524">
        <v>11268195</v>
      </c>
      <c r="N19" s="524">
        <v>9666080.1600000001</v>
      </c>
      <c r="O19" s="524">
        <v>70718866.438999996</v>
      </c>
      <c r="P19" s="524">
        <v>1988911</v>
      </c>
      <c r="Q19" s="524">
        <v>3355656</v>
      </c>
      <c r="R19" s="524">
        <v>2128460.44</v>
      </c>
      <c r="S19" s="524">
        <v>15207481.884</v>
      </c>
      <c r="T19" s="524">
        <v>4141898</v>
      </c>
      <c r="U19" s="524">
        <v>5080331</v>
      </c>
      <c r="V19" s="524">
        <v>4295715.8099999996</v>
      </c>
      <c r="W19" s="524">
        <v>29646719.713</v>
      </c>
      <c r="X19" s="524">
        <v>114278</v>
      </c>
      <c r="Y19" s="524">
        <v>3290550</v>
      </c>
      <c r="Z19" s="524">
        <v>2189277.4670000002</v>
      </c>
      <c r="AA19" s="524">
        <v>1150734.96</v>
      </c>
      <c r="AB19" s="524">
        <v>14226</v>
      </c>
      <c r="AC19" s="524">
        <v>107845</v>
      </c>
      <c r="AD19" s="524">
        <v>1287228.3700000001</v>
      </c>
      <c r="AE19" s="524">
        <v>961268.17200000002</v>
      </c>
    </row>
    <row r="20" spans="1:31" s="283" customFormat="1">
      <c r="A20" s="292" t="s">
        <v>588</v>
      </c>
      <c r="B20" s="523">
        <v>64681546</v>
      </c>
      <c r="C20" s="524">
        <v>611462113.17200005</v>
      </c>
      <c r="D20" s="523">
        <v>32991129</v>
      </c>
      <c r="E20" s="524">
        <v>51691466</v>
      </c>
      <c r="F20" s="523">
        <v>57673332.649999999</v>
      </c>
      <c r="G20" s="524">
        <v>412115990.88099998</v>
      </c>
      <c r="H20" s="523">
        <v>427471</v>
      </c>
      <c r="I20" s="524">
        <v>4864571</v>
      </c>
      <c r="J20" s="524">
        <v>22223047.304000001</v>
      </c>
      <c r="K20" s="524">
        <v>177580684.96399999</v>
      </c>
      <c r="L20" s="524">
        <v>32563658</v>
      </c>
      <c r="M20" s="524">
        <v>46826895</v>
      </c>
      <c r="N20" s="524">
        <v>35450285.346000001</v>
      </c>
      <c r="O20" s="524">
        <v>234535305.917</v>
      </c>
      <c r="P20" s="524">
        <v>9086280</v>
      </c>
      <c r="Q20" s="524">
        <v>14374455</v>
      </c>
      <c r="R20" s="524">
        <v>9578070.3220000006</v>
      </c>
      <c r="S20" s="524">
        <v>62960045.861000001</v>
      </c>
      <c r="T20" s="524">
        <v>22516030</v>
      </c>
      <c r="U20" s="524">
        <v>27467367</v>
      </c>
      <c r="V20" s="524">
        <v>19923270.324000001</v>
      </c>
      <c r="W20" s="524">
        <v>127470800.21799999</v>
      </c>
      <c r="X20" s="524">
        <v>354642</v>
      </c>
      <c r="Y20" s="524">
        <v>10893802</v>
      </c>
      <c r="Z20" s="524">
        <v>7205132.1330000004</v>
      </c>
      <c r="AA20" s="524">
        <v>4314123.1830000002</v>
      </c>
      <c r="AB20" s="524">
        <v>88107</v>
      </c>
      <c r="AC20" s="524">
        <v>580335</v>
      </c>
      <c r="AD20" s="524">
        <v>6620366.3499999996</v>
      </c>
      <c r="AE20" s="524">
        <v>4601153.0290000001</v>
      </c>
    </row>
    <row r="21" spans="1:31" s="283" customFormat="1">
      <c r="A21" s="402" t="s">
        <v>589</v>
      </c>
      <c r="B21" s="525">
        <v>55587972</v>
      </c>
      <c r="C21" s="526">
        <v>564298772.98699999</v>
      </c>
      <c r="D21" s="525">
        <v>28347166</v>
      </c>
      <c r="E21" s="526">
        <v>44301001</v>
      </c>
      <c r="F21" s="525">
        <v>55467085.093000002</v>
      </c>
      <c r="G21" s="526">
        <v>384990893.59799999</v>
      </c>
      <c r="H21" s="525">
        <v>437583</v>
      </c>
      <c r="I21" s="526">
        <v>4914974</v>
      </c>
      <c r="J21" s="526">
        <v>22641143.989999998</v>
      </c>
      <c r="K21" s="526">
        <v>174326132.83399999</v>
      </c>
      <c r="L21" s="526">
        <v>27909583</v>
      </c>
      <c r="M21" s="526">
        <v>39386027</v>
      </c>
      <c r="N21" s="526">
        <v>32825941.103</v>
      </c>
      <c r="O21" s="526">
        <v>210664760.764</v>
      </c>
      <c r="P21" s="526">
        <v>7855248</v>
      </c>
      <c r="Q21" s="526">
        <v>12305008</v>
      </c>
      <c r="R21" s="526">
        <v>8785277.8129999992</v>
      </c>
      <c r="S21" s="526">
        <v>57590850.108999997</v>
      </c>
      <c r="T21" s="526">
        <v>19321792</v>
      </c>
      <c r="U21" s="526">
        <v>23139682</v>
      </c>
      <c r="V21" s="526">
        <v>18053019.811000001</v>
      </c>
      <c r="W21" s="526">
        <v>114378599.193</v>
      </c>
      <c r="X21" s="526">
        <v>377664</v>
      </c>
      <c r="Y21" s="526">
        <v>10975235</v>
      </c>
      <c r="Z21" s="526">
        <v>7253107.2240000004</v>
      </c>
      <c r="AA21" s="526">
        <v>4457233.0860000001</v>
      </c>
      <c r="AB21" s="526">
        <v>63766</v>
      </c>
      <c r="AC21" s="526">
        <v>391771</v>
      </c>
      <c r="AD21" s="526">
        <v>4417053.26</v>
      </c>
      <c r="AE21" s="526">
        <v>2881197.0010000002</v>
      </c>
    </row>
    <row r="22" spans="1:31" s="283" customFormat="1">
      <c r="A22" s="292" t="s">
        <v>590</v>
      </c>
      <c r="B22" s="523">
        <v>157629171</v>
      </c>
      <c r="C22" s="524">
        <v>1685736423.3570001</v>
      </c>
      <c r="D22" s="523">
        <v>81593296</v>
      </c>
      <c r="E22" s="524">
        <v>128273180</v>
      </c>
      <c r="F22" s="523">
        <v>168922627.23500001</v>
      </c>
      <c r="G22" s="524">
        <v>1173428201.783</v>
      </c>
      <c r="H22" s="523">
        <v>1175256</v>
      </c>
      <c r="I22" s="524">
        <v>12579486</v>
      </c>
      <c r="J22" s="524">
        <v>65749803.792000003</v>
      </c>
      <c r="K22" s="524">
        <v>506082654.71600002</v>
      </c>
      <c r="L22" s="524">
        <v>80418040</v>
      </c>
      <c r="M22" s="524">
        <v>115693694</v>
      </c>
      <c r="N22" s="524">
        <v>103172823.443</v>
      </c>
      <c r="O22" s="524">
        <v>667345547.06700003</v>
      </c>
      <c r="P22" s="524">
        <v>20537164</v>
      </c>
      <c r="Q22" s="524">
        <v>32709838</v>
      </c>
      <c r="R22" s="524">
        <v>23162400.366999999</v>
      </c>
      <c r="S22" s="524">
        <v>155312372.95300001</v>
      </c>
      <c r="T22" s="524">
        <v>55230147</v>
      </c>
      <c r="U22" s="524">
        <v>67612665</v>
      </c>
      <c r="V22" s="524">
        <v>52634045.75</v>
      </c>
      <c r="W22" s="524">
        <v>333835846.39399999</v>
      </c>
      <c r="X22" s="524">
        <v>934129</v>
      </c>
      <c r="Y22" s="524">
        <v>26835819</v>
      </c>
      <c r="Z22" s="524">
        <v>17842464.857999999</v>
      </c>
      <c r="AA22" s="524">
        <v>11213679.591</v>
      </c>
      <c r="AB22" s="524">
        <v>268564</v>
      </c>
      <c r="AC22" s="524">
        <v>1574191</v>
      </c>
      <c r="AD22" s="524">
        <v>17743840.579999998</v>
      </c>
      <c r="AE22" s="524">
        <v>11946322.636</v>
      </c>
    </row>
    <row r="23" spans="1:31" s="283" customFormat="1">
      <c r="A23" s="292" t="s">
        <v>591</v>
      </c>
      <c r="B23" s="523">
        <v>89813812</v>
      </c>
      <c r="C23" s="524">
        <v>892872996.05499995</v>
      </c>
      <c r="D23" s="523">
        <v>45574792</v>
      </c>
      <c r="E23" s="524">
        <v>71426725</v>
      </c>
      <c r="F23" s="523">
        <v>85807309.623999998</v>
      </c>
      <c r="G23" s="524">
        <v>597262212.02600002</v>
      </c>
      <c r="H23" s="523">
        <v>644179</v>
      </c>
      <c r="I23" s="524">
        <v>6944939</v>
      </c>
      <c r="J23" s="524">
        <v>34609456.310000002</v>
      </c>
      <c r="K23" s="524">
        <v>263929437.479</v>
      </c>
      <c r="L23" s="524">
        <v>44930613</v>
      </c>
      <c r="M23" s="524">
        <v>64481786</v>
      </c>
      <c r="N23" s="524">
        <v>51197853.314000003</v>
      </c>
      <c r="O23" s="524">
        <v>333332774.54699999</v>
      </c>
      <c r="P23" s="524">
        <v>11328574</v>
      </c>
      <c r="Q23" s="524">
        <v>18250213</v>
      </c>
      <c r="R23" s="524">
        <v>13507265.469000001</v>
      </c>
      <c r="S23" s="524">
        <v>90167440.488000005</v>
      </c>
      <c r="T23" s="524">
        <v>32783409</v>
      </c>
      <c r="U23" s="524">
        <v>39848466</v>
      </c>
      <c r="V23" s="524">
        <v>30112000.107000001</v>
      </c>
      <c r="W23" s="524">
        <v>193836734.15000001</v>
      </c>
      <c r="X23" s="524">
        <v>508950</v>
      </c>
      <c r="Y23" s="524">
        <v>14451419</v>
      </c>
      <c r="Z23" s="524">
        <v>9586714.7990000006</v>
      </c>
      <c r="AA23" s="524">
        <v>5753537.6270000003</v>
      </c>
      <c r="AB23" s="524">
        <v>127037</v>
      </c>
      <c r="AC23" s="524">
        <v>768790</v>
      </c>
      <c r="AD23" s="524">
        <v>8897413.2249999996</v>
      </c>
      <c r="AE23" s="524">
        <v>5853071.7640000004</v>
      </c>
    </row>
    <row r="24" spans="1:31" s="283" customFormat="1">
      <c r="A24" s="292" t="s">
        <v>592</v>
      </c>
      <c r="B24" s="523">
        <v>20675207</v>
      </c>
      <c r="C24" s="524">
        <v>198035370.20199999</v>
      </c>
      <c r="D24" s="523">
        <v>10711589</v>
      </c>
      <c r="E24" s="524">
        <v>16395855</v>
      </c>
      <c r="F24" s="523">
        <v>20890071.645</v>
      </c>
      <c r="G24" s="524">
        <v>136315028.80899999</v>
      </c>
      <c r="H24" s="523">
        <v>169716</v>
      </c>
      <c r="I24" s="524">
        <v>1829030</v>
      </c>
      <c r="J24" s="524">
        <v>8363955.1840000004</v>
      </c>
      <c r="K24" s="524">
        <v>60934707.399999999</v>
      </c>
      <c r="L24" s="524">
        <v>10541873</v>
      </c>
      <c r="M24" s="524">
        <v>14566825</v>
      </c>
      <c r="N24" s="524">
        <v>12526116.460999999</v>
      </c>
      <c r="O24" s="524">
        <v>75380321.408999994</v>
      </c>
      <c r="P24" s="524">
        <v>2556179</v>
      </c>
      <c r="Q24" s="524">
        <v>4011568</v>
      </c>
      <c r="R24" s="524">
        <v>2888890.3330000001</v>
      </c>
      <c r="S24" s="524">
        <v>18653265.969000001</v>
      </c>
      <c r="T24" s="524">
        <v>7387500</v>
      </c>
      <c r="U24" s="524">
        <v>8996457</v>
      </c>
      <c r="V24" s="524">
        <v>6707518.79</v>
      </c>
      <c r="W24" s="524">
        <v>41076038.116999999</v>
      </c>
      <c r="X24" s="524">
        <v>123125</v>
      </c>
      <c r="Y24" s="524">
        <v>3658132</v>
      </c>
      <c r="Z24" s="524">
        <v>2426589.338</v>
      </c>
      <c r="AA24" s="524">
        <v>1243164.551</v>
      </c>
      <c r="AB24" s="524">
        <v>19939</v>
      </c>
      <c r="AC24" s="524">
        <v>102878</v>
      </c>
      <c r="AD24" s="524">
        <v>1191841.29</v>
      </c>
      <c r="AE24" s="524">
        <v>747872.75600000005</v>
      </c>
    </row>
    <row r="25" spans="1:31" s="283" customFormat="1">
      <c r="A25" s="292" t="s">
        <v>593</v>
      </c>
      <c r="B25" s="523">
        <v>9088027</v>
      </c>
      <c r="C25" s="524">
        <v>92954371.820999995</v>
      </c>
      <c r="D25" s="523">
        <v>5157724</v>
      </c>
      <c r="E25" s="524">
        <v>7900538</v>
      </c>
      <c r="F25" s="523">
        <v>10184578.574999999</v>
      </c>
      <c r="G25" s="524">
        <v>67897991.039000005</v>
      </c>
      <c r="H25" s="523">
        <v>86078</v>
      </c>
      <c r="I25" s="524">
        <v>891912</v>
      </c>
      <c r="J25" s="524">
        <v>4240953.1540000001</v>
      </c>
      <c r="K25" s="524">
        <v>30760134.607999999</v>
      </c>
      <c r="L25" s="524">
        <v>5071646</v>
      </c>
      <c r="M25" s="524">
        <v>7008626</v>
      </c>
      <c r="N25" s="524">
        <v>5943625.4210000001</v>
      </c>
      <c r="O25" s="524">
        <v>37137856.431000002</v>
      </c>
      <c r="P25" s="524">
        <v>1328482</v>
      </c>
      <c r="Q25" s="524">
        <v>2002973</v>
      </c>
      <c r="R25" s="524">
        <v>1323858.828</v>
      </c>
      <c r="S25" s="524">
        <v>8612676.4529999997</v>
      </c>
      <c r="T25" s="524">
        <v>2594311</v>
      </c>
      <c r="U25" s="524">
        <v>3095751</v>
      </c>
      <c r="V25" s="524">
        <v>2554478.6869999999</v>
      </c>
      <c r="W25" s="524">
        <v>15670025.83</v>
      </c>
      <c r="X25" s="524">
        <v>61662</v>
      </c>
      <c r="Y25" s="524">
        <v>1622569</v>
      </c>
      <c r="Z25" s="524">
        <v>1080871.433</v>
      </c>
      <c r="AA25" s="524">
        <v>499466.64</v>
      </c>
      <c r="AB25" s="524">
        <v>7510</v>
      </c>
      <c r="AC25" s="524">
        <v>39677</v>
      </c>
      <c r="AD25" s="524">
        <v>506825.95</v>
      </c>
      <c r="AE25" s="524">
        <v>274211.859</v>
      </c>
    </row>
    <row r="26" spans="1:31" s="283" customFormat="1">
      <c r="A26" s="402" t="s">
        <v>594</v>
      </c>
      <c r="B26" s="525">
        <v>9859252</v>
      </c>
      <c r="C26" s="526">
        <v>111980336.229</v>
      </c>
      <c r="D26" s="525">
        <v>5631505</v>
      </c>
      <c r="E26" s="526">
        <v>9024253</v>
      </c>
      <c r="F26" s="525">
        <v>11837351.138</v>
      </c>
      <c r="G26" s="526">
        <v>81860166.144999996</v>
      </c>
      <c r="H26" s="525">
        <v>103217</v>
      </c>
      <c r="I26" s="526">
        <v>1166495</v>
      </c>
      <c r="J26" s="526">
        <v>5089252.8600000003</v>
      </c>
      <c r="K26" s="526">
        <v>38752806.751999997</v>
      </c>
      <c r="L26" s="526">
        <v>5528288</v>
      </c>
      <c r="M26" s="526">
        <v>7857758</v>
      </c>
      <c r="N26" s="526">
        <v>6748098.2779999999</v>
      </c>
      <c r="O26" s="526">
        <v>43107359.392999999</v>
      </c>
      <c r="P26" s="526">
        <v>1271239</v>
      </c>
      <c r="Q26" s="526">
        <v>2040149</v>
      </c>
      <c r="R26" s="526">
        <v>1416067.118</v>
      </c>
      <c r="S26" s="526">
        <v>9233327.1980000008</v>
      </c>
      <c r="T26" s="526">
        <v>2942281</v>
      </c>
      <c r="U26" s="526">
        <v>3540416</v>
      </c>
      <c r="V26" s="526">
        <v>3118143.952</v>
      </c>
      <c r="W26" s="526">
        <v>19466944.920000002</v>
      </c>
      <c r="X26" s="526">
        <v>78556</v>
      </c>
      <c r="Y26" s="526">
        <v>2369858</v>
      </c>
      <c r="Z26" s="526">
        <v>1575303.4620000001</v>
      </c>
      <c r="AA26" s="526">
        <v>779537.63500000001</v>
      </c>
      <c r="AB26" s="526">
        <v>14227</v>
      </c>
      <c r="AC26" s="526">
        <v>84496</v>
      </c>
      <c r="AD26" s="526">
        <v>1024523.41</v>
      </c>
      <c r="AE26" s="526">
        <v>640360.33100000001</v>
      </c>
    </row>
    <row r="27" spans="1:31" s="283" customFormat="1">
      <c r="A27" s="292" t="s">
        <v>595</v>
      </c>
      <c r="B27" s="523">
        <v>6356682</v>
      </c>
      <c r="C27" s="524">
        <v>72705755.893000007</v>
      </c>
      <c r="D27" s="523">
        <v>3828549</v>
      </c>
      <c r="E27" s="524">
        <v>6041796</v>
      </c>
      <c r="F27" s="523">
        <v>7793474.4879999999</v>
      </c>
      <c r="G27" s="524">
        <v>54697909.636</v>
      </c>
      <c r="H27" s="523">
        <v>64417</v>
      </c>
      <c r="I27" s="524">
        <v>692949</v>
      </c>
      <c r="J27" s="524">
        <v>3209360.94</v>
      </c>
      <c r="K27" s="524">
        <v>24762820.399999999</v>
      </c>
      <c r="L27" s="524">
        <v>3764132</v>
      </c>
      <c r="M27" s="524">
        <v>5348847</v>
      </c>
      <c r="N27" s="524">
        <v>4584113.5480000004</v>
      </c>
      <c r="O27" s="524">
        <v>29935089.236000001</v>
      </c>
      <c r="P27" s="524">
        <v>837087</v>
      </c>
      <c r="Q27" s="524">
        <v>1337709</v>
      </c>
      <c r="R27" s="524">
        <v>938114.01399999997</v>
      </c>
      <c r="S27" s="524">
        <v>6141719.0789999999</v>
      </c>
      <c r="T27" s="524">
        <v>1677726</v>
      </c>
      <c r="U27" s="524">
        <v>2051415</v>
      </c>
      <c r="V27" s="524">
        <v>1746215.4369999999</v>
      </c>
      <c r="W27" s="524">
        <v>10880282.047</v>
      </c>
      <c r="X27" s="524">
        <v>56730</v>
      </c>
      <c r="Y27" s="524">
        <v>1540805</v>
      </c>
      <c r="Z27" s="524">
        <v>1016177.708</v>
      </c>
      <c r="AA27" s="524">
        <v>467675.39299999998</v>
      </c>
      <c r="AB27" s="524">
        <v>13320</v>
      </c>
      <c r="AC27" s="524">
        <v>74969</v>
      </c>
      <c r="AD27" s="524">
        <v>857944.09</v>
      </c>
      <c r="AE27" s="524">
        <v>518169.73800000001</v>
      </c>
    </row>
    <row r="28" spans="1:31" s="283" customFormat="1">
      <c r="A28" s="292" t="s">
        <v>596</v>
      </c>
      <c r="B28" s="523">
        <v>7520453</v>
      </c>
      <c r="C28" s="524">
        <v>72296548.421000004</v>
      </c>
      <c r="D28" s="523">
        <v>3946633</v>
      </c>
      <c r="E28" s="524">
        <v>6220655</v>
      </c>
      <c r="F28" s="523">
        <v>7222871.9730000002</v>
      </c>
      <c r="G28" s="524">
        <v>50286034.571999997</v>
      </c>
      <c r="H28" s="523">
        <v>62601</v>
      </c>
      <c r="I28" s="524">
        <v>712586</v>
      </c>
      <c r="J28" s="524">
        <v>3009457.1490000002</v>
      </c>
      <c r="K28" s="524">
        <v>22883642.84</v>
      </c>
      <c r="L28" s="524">
        <v>3884032</v>
      </c>
      <c r="M28" s="524">
        <v>5508069</v>
      </c>
      <c r="N28" s="524">
        <v>4213414.824</v>
      </c>
      <c r="O28" s="524">
        <v>27402391.732000001</v>
      </c>
      <c r="P28" s="524">
        <v>976067</v>
      </c>
      <c r="Q28" s="524">
        <v>1565749</v>
      </c>
      <c r="R28" s="524">
        <v>1056431.54</v>
      </c>
      <c r="S28" s="524">
        <v>6905617.5920000002</v>
      </c>
      <c r="T28" s="524">
        <v>2590477</v>
      </c>
      <c r="U28" s="524">
        <v>3152611</v>
      </c>
      <c r="V28" s="524">
        <v>2268119.9959999998</v>
      </c>
      <c r="W28" s="524">
        <v>14291596.741</v>
      </c>
      <c r="X28" s="524">
        <v>47828</v>
      </c>
      <c r="Y28" s="524">
        <v>1501551</v>
      </c>
      <c r="Z28" s="524">
        <v>995211.91099999996</v>
      </c>
      <c r="AA28" s="524">
        <v>537676.30099999998</v>
      </c>
      <c r="AB28" s="524">
        <v>7276</v>
      </c>
      <c r="AC28" s="524">
        <v>33152</v>
      </c>
      <c r="AD28" s="524">
        <v>403592.27</v>
      </c>
      <c r="AE28" s="524">
        <v>275623.21500000003</v>
      </c>
    </row>
    <row r="29" spans="1:31" s="283" customFormat="1">
      <c r="A29" s="292" t="s">
        <v>597</v>
      </c>
      <c r="B29" s="523">
        <v>16609994</v>
      </c>
      <c r="C29" s="524">
        <v>173323025.42399999</v>
      </c>
      <c r="D29" s="523">
        <v>9075121</v>
      </c>
      <c r="E29" s="524">
        <v>13657700</v>
      </c>
      <c r="F29" s="523">
        <v>17889429.026999999</v>
      </c>
      <c r="G29" s="524">
        <v>122163378.71699999</v>
      </c>
      <c r="H29" s="523">
        <v>146533</v>
      </c>
      <c r="I29" s="524">
        <v>1542548</v>
      </c>
      <c r="J29" s="524">
        <v>7922793.193</v>
      </c>
      <c r="K29" s="524">
        <v>57424925.589000002</v>
      </c>
      <c r="L29" s="524">
        <v>8928588</v>
      </c>
      <c r="M29" s="524">
        <v>12115152</v>
      </c>
      <c r="N29" s="524">
        <v>9966635.8340000007</v>
      </c>
      <c r="O29" s="524">
        <v>64738453.127999999</v>
      </c>
      <c r="P29" s="524">
        <v>2238891</v>
      </c>
      <c r="Q29" s="524">
        <v>3464480</v>
      </c>
      <c r="R29" s="524">
        <v>2343394.389</v>
      </c>
      <c r="S29" s="524">
        <v>15372485.344000001</v>
      </c>
      <c r="T29" s="524">
        <v>5281239</v>
      </c>
      <c r="U29" s="524">
        <v>6220472</v>
      </c>
      <c r="V29" s="524">
        <v>5556811.0109999999</v>
      </c>
      <c r="W29" s="524">
        <v>34264525.049999997</v>
      </c>
      <c r="X29" s="524">
        <v>119502</v>
      </c>
      <c r="Y29" s="524">
        <v>3241360</v>
      </c>
      <c r="Z29" s="524">
        <v>2153183.1570000001</v>
      </c>
      <c r="AA29" s="524">
        <v>1005628.6139999999</v>
      </c>
      <c r="AB29" s="524">
        <v>14743</v>
      </c>
      <c r="AC29" s="524">
        <v>72363</v>
      </c>
      <c r="AD29" s="524">
        <v>860402.8</v>
      </c>
      <c r="AE29" s="524">
        <v>517007.69900000002</v>
      </c>
    </row>
    <row r="30" spans="1:31" s="283" customFormat="1">
      <c r="A30" s="292" t="s">
        <v>598</v>
      </c>
      <c r="B30" s="523">
        <v>15379735</v>
      </c>
      <c r="C30" s="524">
        <v>168444552.72</v>
      </c>
      <c r="D30" s="523">
        <v>8176153</v>
      </c>
      <c r="E30" s="524">
        <v>12912227</v>
      </c>
      <c r="F30" s="523">
        <v>15454364.507999999</v>
      </c>
      <c r="G30" s="524">
        <v>116849964.354</v>
      </c>
      <c r="H30" s="523">
        <v>118303</v>
      </c>
      <c r="I30" s="524">
        <v>1159715</v>
      </c>
      <c r="J30" s="524">
        <v>5851887.8380000005</v>
      </c>
      <c r="K30" s="524">
        <v>47550928.670999996</v>
      </c>
      <c r="L30" s="524">
        <v>8057850</v>
      </c>
      <c r="M30" s="524">
        <v>11752512</v>
      </c>
      <c r="N30" s="524">
        <v>9602476.6699999999</v>
      </c>
      <c r="O30" s="524">
        <v>69299035.682999998</v>
      </c>
      <c r="P30" s="524">
        <v>2409613</v>
      </c>
      <c r="Q30" s="524">
        <v>3625782</v>
      </c>
      <c r="R30" s="524">
        <v>2601554.6239999998</v>
      </c>
      <c r="S30" s="524">
        <v>18583365.857000001</v>
      </c>
      <c r="T30" s="524">
        <v>4778559</v>
      </c>
      <c r="U30" s="524">
        <v>5886916</v>
      </c>
      <c r="V30" s="524">
        <v>4583743.2019999996</v>
      </c>
      <c r="W30" s="524">
        <v>31293363.533</v>
      </c>
      <c r="X30" s="524">
        <v>99394</v>
      </c>
      <c r="Y30" s="524">
        <v>2573129</v>
      </c>
      <c r="Z30" s="524">
        <v>1707540.1429999999</v>
      </c>
      <c r="AA30" s="524">
        <v>798506.4</v>
      </c>
      <c r="AB30" s="524">
        <v>15410</v>
      </c>
      <c r="AC30" s="524">
        <v>106113</v>
      </c>
      <c r="AD30" s="524">
        <v>1264074.06</v>
      </c>
      <c r="AE30" s="524">
        <v>919352.576</v>
      </c>
    </row>
    <row r="31" spans="1:31" s="283" customFormat="1">
      <c r="A31" s="402" t="s">
        <v>599</v>
      </c>
      <c r="B31" s="525">
        <v>28321144</v>
      </c>
      <c r="C31" s="526">
        <v>324222162.616</v>
      </c>
      <c r="D31" s="525">
        <v>15005403</v>
      </c>
      <c r="E31" s="526">
        <v>23255783</v>
      </c>
      <c r="F31" s="525">
        <v>30880056.271000002</v>
      </c>
      <c r="G31" s="526">
        <v>231212158.215</v>
      </c>
      <c r="H31" s="525">
        <v>224725</v>
      </c>
      <c r="I31" s="526">
        <v>2470319</v>
      </c>
      <c r="J31" s="526">
        <v>12357665.676000001</v>
      </c>
      <c r="K31" s="526">
        <v>99581497.049999997</v>
      </c>
      <c r="L31" s="526">
        <v>14780678</v>
      </c>
      <c r="M31" s="526">
        <v>20785464</v>
      </c>
      <c r="N31" s="526">
        <v>18522390.594999999</v>
      </c>
      <c r="O31" s="526">
        <v>131630661.16500001</v>
      </c>
      <c r="P31" s="526">
        <v>3717284</v>
      </c>
      <c r="Q31" s="526">
        <v>5951072</v>
      </c>
      <c r="R31" s="526">
        <v>4028999.7179999999</v>
      </c>
      <c r="S31" s="526">
        <v>28613238.396000002</v>
      </c>
      <c r="T31" s="526">
        <v>9574097</v>
      </c>
      <c r="U31" s="526">
        <v>11496002</v>
      </c>
      <c r="V31" s="526">
        <v>9047152.1410000008</v>
      </c>
      <c r="W31" s="526">
        <v>61424071.435000002</v>
      </c>
      <c r="X31" s="526">
        <v>194752</v>
      </c>
      <c r="Y31" s="526">
        <v>5520952</v>
      </c>
      <c r="Z31" s="526">
        <v>3657295.0359999998</v>
      </c>
      <c r="AA31" s="526">
        <v>1908600.4240000001</v>
      </c>
      <c r="AB31" s="526">
        <v>24360</v>
      </c>
      <c r="AC31" s="526">
        <v>138542</v>
      </c>
      <c r="AD31" s="526">
        <v>1587608.49</v>
      </c>
      <c r="AE31" s="526">
        <v>1064094.1459999999</v>
      </c>
    </row>
    <row r="32" spans="1:31" s="283" customFormat="1">
      <c r="A32" s="292" t="s">
        <v>600</v>
      </c>
      <c r="B32" s="523">
        <v>62070285</v>
      </c>
      <c r="C32" s="524">
        <v>721060397.02100003</v>
      </c>
      <c r="D32" s="523">
        <v>33714904</v>
      </c>
      <c r="E32" s="524">
        <v>53550317</v>
      </c>
      <c r="F32" s="523">
        <v>67702801.631999999</v>
      </c>
      <c r="G32" s="524">
        <v>506482956.01700002</v>
      </c>
      <c r="H32" s="523">
        <v>498723</v>
      </c>
      <c r="I32" s="524">
        <v>5078865</v>
      </c>
      <c r="J32" s="524">
        <v>25856782.818999998</v>
      </c>
      <c r="K32" s="524">
        <v>208372789.46700001</v>
      </c>
      <c r="L32" s="524">
        <v>33216181</v>
      </c>
      <c r="M32" s="524">
        <v>48471452</v>
      </c>
      <c r="N32" s="524">
        <v>41846018.813000001</v>
      </c>
      <c r="O32" s="524">
        <v>298110166.55000001</v>
      </c>
      <c r="P32" s="524">
        <v>9521717</v>
      </c>
      <c r="Q32" s="524">
        <v>14480098</v>
      </c>
      <c r="R32" s="524">
        <v>11049203.42</v>
      </c>
      <c r="S32" s="524">
        <v>79044757.905000001</v>
      </c>
      <c r="T32" s="524">
        <v>18754341</v>
      </c>
      <c r="U32" s="524">
        <v>23448389</v>
      </c>
      <c r="V32" s="524">
        <v>18630973.458000001</v>
      </c>
      <c r="W32" s="524">
        <v>126238953.902</v>
      </c>
      <c r="X32" s="524">
        <v>431556</v>
      </c>
      <c r="Y32" s="524">
        <v>11336698</v>
      </c>
      <c r="Z32" s="524">
        <v>7484702.9879999999</v>
      </c>
      <c r="AA32" s="524">
        <v>4098368.9049999998</v>
      </c>
      <c r="AB32" s="524">
        <v>79323</v>
      </c>
      <c r="AC32" s="524">
        <v>566538</v>
      </c>
      <c r="AD32" s="524">
        <v>6889458.0099999998</v>
      </c>
      <c r="AE32" s="524">
        <v>5195360.2920000004</v>
      </c>
    </row>
    <row r="33" spans="1:31" s="283" customFormat="1">
      <c r="A33" s="292" t="s">
        <v>601</v>
      </c>
      <c r="B33" s="523">
        <v>14593299</v>
      </c>
      <c r="C33" s="524">
        <v>153025354.38</v>
      </c>
      <c r="D33" s="523">
        <v>7931344</v>
      </c>
      <c r="E33" s="524">
        <v>12491706</v>
      </c>
      <c r="F33" s="523">
        <v>14639350.937000001</v>
      </c>
      <c r="G33" s="524">
        <v>107476151.934</v>
      </c>
      <c r="H33" s="523">
        <v>117871</v>
      </c>
      <c r="I33" s="524">
        <v>1318414</v>
      </c>
      <c r="J33" s="524">
        <v>5921736.9680000003</v>
      </c>
      <c r="K33" s="524">
        <v>46889802.222000003</v>
      </c>
      <c r="L33" s="524">
        <v>7813473</v>
      </c>
      <c r="M33" s="524">
        <v>11173292</v>
      </c>
      <c r="N33" s="524">
        <v>8717613.9690000005</v>
      </c>
      <c r="O33" s="524">
        <v>60586349.711999997</v>
      </c>
      <c r="P33" s="524">
        <v>2012606</v>
      </c>
      <c r="Q33" s="524">
        <v>3010689</v>
      </c>
      <c r="R33" s="524">
        <v>2118233.5249999999</v>
      </c>
      <c r="S33" s="524">
        <v>14810568.039000001</v>
      </c>
      <c r="T33" s="524">
        <v>4628444</v>
      </c>
      <c r="U33" s="524">
        <v>5692425</v>
      </c>
      <c r="V33" s="524">
        <v>4367510.1710000001</v>
      </c>
      <c r="W33" s="524">
        <v>28731520.169</v>
      </c>
      <c r="X33" s="524">
        <v>96846</v>
      </c>
      <c r="Y33" s="524">
        <v>2954183</v>
      </c>
      <c r="Z33" s="524">
        <v>1959821.5020000001</v>
      </c>
      <c r="AA33" s="524">
        <v>1101109.297</v>
      </c>
      <c r="AB33" s="524">
        <v>20905</v>
      </c>
      <c r="AC33" s="524">
        <v>117236</v>
      </c>
      <c r="AD33" s="524">
        <v>1333925.56</v>
      </c>
      <c r="AE33" s="524">
        <v>906004.94099999999</v>
      </c>
    </row>
    <row r="34" spans="1:31" s="283" customFormat="1">
      <c r="A34" s="292" t="s">
        <v>602</v>
      </c>
      <c r="B34" s="523">
        <v>10742418</v>
      </c>
      <c r="C34" s="524">
        <v>121316444.61499999</v>
      </c>
      <c r="D34" s="523">
        <v>5667791</v>
      </c>
      <c r="E34" s="524">
        <v>8620564</v>
      </c>
      <c r="F34" s="523">
        <v>11104620.382999999</v>
      </c>
      <c r="G34" s="524">
        <v>83888628.145999998</v>
      </c>
      <c r="H34" s="523">
        <v>92559</v>
      </c>
      <c r="I34" s="524">
        <v>939538</v>
      </c>
      <c r="J34" s="524">
        <v>4759749.0420000004</v>
      </c>
      <c r="K34" s="524">
        <v>38551050.622000001</v>
      </c>
      <c r="L34" s="524">
        <v>5575232</v>
      </c>
      <c r="M34" s="524">
        <v>7681026</v>
      </c>
      <c r="N34" s="524">
        <v>6344871.341</v>
      </c>
      <c r="O34" s="524">
        <v>45337577.523999996</v>
      </c>
      <c r="P34" s="524">
        <v>1508743</v>
      </c>
      <c r="Q34" s="524">
        <v>2343263</v>
      </c>
      <c r="R34" s="524">
        <v>1615097.3489999999</v>
      </c>
      <c r="S34" s="524">
        <v>11509683.59</v>
      </c>
      <c r="T34" s="524">
        <v>3546175</v>
      </c>
      <c r="U34" s="524">
        <v>4211121</v>
      </c>
      <c r="V34" s="524">
        <v>3665025.5150000001</v>
      </c>
      <c r="W34" s="524">
        <v>24443445.659000002</v>
      </c>
      <c r="X34" s="524">
        <v>79696</v>
      </c>
      <c r="Y34" s="524">
        <v>2039030</v>
      </c>
      <c r="Z34" s="524">
        <v>1348380.4979999999</v>
      </c>
      <c r="AA34" s="524">
        <v>662022.26300000004</v>
      </c>
      <c r="AB34" s="524">
        <v>19709</v>
      </c>
      <c r="AC34" s="524">
        <v>106013</v>
      </c>
      <c r="AD34" s="524">
        <v>1230173.44</v>
      </c>
      <c r="AE34" s="524">
        <v>812664.95700000005</v>
      </c>
    </row>
    <row r="35" spans="1:31" s="283" customFormat="1">
      <c r="A35" s="292" t="s">
        <v>603</v>
      </c>
      <c r="B35" s="523">
        <v>18059285</v>
      </c>
      <c r="C35" s="524">
        <v>260894735.014</v>
      </c>
      <c r="D35" s="523">
        <v>10233343</v>
      </c>
      <c r="E35" s="524">
        <v>16914367</v>
      </c>
      <c r="F35" s="523">
        <v>24476526.392000001</v>
      </c>
      <c r="G35" s="524">
        <v>187972801.88800001</v>
      </c>
      <c r="H35" s="523">
        <v>189638</v>
      </c>
      <c r="I35" s="524">
        <v>2170870</v>
      </c>
      <c r="J35" s="524">
        <v>10915508.118000001</v>
      </c>
      <c r="K35" s="524">
        <v>89519464.752000004</v>
      </c>
      <c r="L35" s="524">
        <v>10043705</v>
      </c>
      <c r="M35" s="524">
        <v>14743497</v>
      </c>
      <c r="N35" s="524">
        <v>13561018.274</v>
      </c>
      <c r="O35" s="524">
        <v>98453337.136000007</v>
      </c>
      <c r="P35" s="524">
        <v>2528250</v>
      </c>
      <c r="Q35" s="524">
        <v>4097181</v>
      </c>
      <c r="R35" s="524">
        <v>3088052.4640000002</v>
      </c>
      <c r="S35" s="524">
        <v>22332082.714000002</v>
      </c>
      <c r="T35" s="524">
        <v>5252701</v>
      </c>
      <c r="U35" s="524">
        <v>6429106</v>
      </c>
      <c r="V35" s="524">
        <v>6668128.4510000004</v>
      </c>
      <c r="W35" s="524">
        <v>46042285.732000001</v>
      </c>
      <c r="X35" s="524">
        <v>165324</v>
      </c>
      <c r="Y35" s="524">
        <v>5010284</v>
      </c>
      <c r="Z35" s="524">
        <v>3321600.3319999999</v>
      </c>
      <c r="AA35" s="524">
        <v>2067747.3959999999</v>
      </c>
      <c r="AB35" s="524">
        <v>44991</v>
      </c>
      <c r="AC35" s="524">
        <v>291962</v>
      </c>
      <c r="AD35" s="524">
        <v>3177256</v>
      </c>
      <c r="AE35" s="524">
        <v>2479817.284</v>
      </c>
    </row>
    <row r="36" spans="1:31" s="283" customFormat="1">
      <c r="A36" s="402" t="s">
        <v>604</v>
      </c>
      <c r="B36" s="525">
        <v>88375178</v>
      </c>
      <c r="C36" s="526">
        <v>1123725065.9030001</v>
      </c>
      <c r="D36" s="525">
        <v>47715846</v>
      </c>
      <c r="E36" s="526">
        <v>81919435</v>
      </c>
      <c r="F36" s="525">
        <v>111219750.23</v>
      </c>
      <c r="G36" s="526">
        <v>789584927.59200001</v>
      </c>
      <c r="H36" s="525">
        <v>897786</v>
      </c>
      <c r="I36" s="526">
        <v>10316474</v>
      </c>
      <c r="J36" s="526">
        <v>48129533.674000002</v>
      </c>
      <c r="K36" s="526">
        <v>373596104.87</v>
      </c>
      <c r="L36" s="526">
        <v>46818060</v>
      </c>
      <c r="M36" s="526">
        <v>71602961</v>
      </c>
      <c r="N36" s="526">
        <v>63090216.556000002</v>
      </c>
      <c r="O36" s="526">
        <v>415988822.722</v>
      </c>
      <c r="P36" s="526">
        <v>12749228</v>
      </c>
      <c r="Q36" s="526">
        <v>21028394</v>
      </c>
      <c r="R36" s="526">
        <v>16795046.995999999</v>
      </c>
      <c r="S36" s="526">
        <v>111411514.38699999</v>
      </c>
      <c r="T36" s="526">
        <v>27633789</v>
      </c>
      <c r="U36" s="526">
        <v>35055888</v>
      </c>
      <c r="V36" s="526">
        <v>29555232.611000001</v>
      </c>
      <c r="W36" s="526">
        <v>194500950.61199999</v>
      </c>
      <c r="X36" s="526">
        <v>746079</v>
      </c>
      <c r="Y36" s="526">
        <v>23201513</v>
      </c>
      <c r="Z36" s="526">
        <v>15540683.689999999</v>
      </c>
      <c r="AA36" s="526">
        <v>10775312.732999999</v>
      </c>
      <c r="AB36" s="526">
        <v>276315</v>
      </c>
      <c r="AC36" s="526">
        <v>2091158</v>
      </c>
      <c r="AD36" s="526">
        <v>22014750.050000001</v>
      </c>
      <c r="AE36" s="526">
        <v>17452360.579</v>
      </c>
    </row>
    <row r="37" spans="1:31" s="283" customFormat="1">
      <c r="A37" s="292" t="s">
        <v>605</v>
      </c>
      <c r="B37" s="523">
        <v>52685934</v>
      </c>
      <c r="C37" s="524">
        <v>574717303.76300001</v>
      </c>
      <c r="D37" s="523">
        <v>28070575</v>
      </c>
      <c r="E37" s="524">
        <v>45609204</v>
      </c>
      <c r="F37" s="523">
        <v>56633974.511</v>
      </c>
      <c r="G37" s="524">
        <v>398259359.77999997</v>
      </c>
      <c r="H37" s="523">
        <v>444952</v>
      </c>
      <c r="I37" s="524">
        <v>4814507</v>
      </c>
      <c r="J37" s="524">
        <v>23438520.366999999</v>
      </c>
      <c r="K37" s="524">
        <v>180155408.634</v>
      </c>
      <c r="L37" s="524">
        <v>27625623</v>
      </c>
      <c r="M37" s="524">
        <v>40794697</v>
      </c>
      <c r="N37" s="524">
        <v>33195454.144000001</v>
      </c>
      <c r="O37" s="524">
        <v>218103951.146</v>
      </c>
      <c r="P37" s="524">
        <v>7120408</v>
      </c>
      <c r="Q37" s="524">
        <v>11104874</v>
      </c>
      <c r="R37" s="524">
        <v>8522000.0930000003</v>
      </c>
      <c r="S37" s="524">
        <v>56433268.861000001</v>
      </c>
      <c r="T37" s="524">
        <v>17415104</v>
      </c>
      <c r="U37" s="524">
        <v>21794561</v>
      </c>
      <c r="V37" s="524">
        <v>17325665.170000002</v>
      </c>
      <c r="W37" s="524">
        <v>111265190.586</v>
      </c>
      <c r="X37" s="524">
        <v>342833</v>
      </c>
      <c r="Y37" s="524">
        <v>10269573</v>
      </c>
      <c r="Z37" s="524">
        <v>6853397.1519999998</v>
      </c>
      <c r="AA37" s="524">
        <v>4205042.04</v>
      </c>
      <c r="AB37" s="524">
        <v>79847</v>
      </c>
      <c r="AC37" s="524">
        <v>548369</v>
      </c>
      <c r="AD37" s="524">
        <v>6117582.5999999996</v>
      </c>
      <c r="AE37" s="524">
        <v>4554442.4960000003</v>
      </c>
    </row>
    <row r="38" spans="1:31" s="283" customFormat="1">
      <c r="A38" s="292" t="s">
        <v>606</v>
      </c>
      <c r="B38" s="523">
        <v>9925214</v>
      </c>
      <c r="C38" s="524">
        <v>126171744.03200001</v>
      </c>
      <c r="D38" s="523">
        <v>5538251</v>
      </c>
      <c r="E38" s="524">
        <v>8883948</v>
      </c>
      <c r="F38" s="523">
        <v>13045465.132999999</v>
      </c>
      <c r="G38" s="524">
        <v>95990994.069999993</v>
      </c>
      <c r="H38" s="523">
        <v>98895</v>
      </c>
      <c r="I38" s="524">
        <v>1095581</v>
      </c>
      <c r="J38" s="524">
        <v>5151035.5149999997</v>
      </c>
      <c r="K38" s="524">
        <v>41857096.932999998</v>
      </c>
      <c r="L38" s="524">
        <v>5439356</v>
      </c>
      <c r="M38" s="524">
        <v>7788367</v>
      </c>
      <c r="N38" s="524">
        <v>7894429.6179999998</v>
      </c>
      <c r="O38" s="524">
        <v>54133897.137000002</v>
      </c>
      <c r="P38" s="524">
        <v>1352611</v>
      </c>
      <c r="Q38" s="524">
        <v>2136694</v>
      </c>
      <c r="R38" s="524">
        <v>1483953.6129999999</v>
      </c>
      <c r="S38" s="524">
        <v>10477443.626</v>
      </c>
      <c r="T38" s="524">
        <v>3010159</v>
      </c>
      <c r="U38" s="524">
        <v>3702484</v>
      </c>
      <c r="V38" s="524">
        <v>2567124.3089999999</v>
      </c>
      <c r="W38" s="524">
        <v>17665163.197000001</v>
      </c>
      <c r="X38" s="524">
        <v>83092</v>
      </c>
      <c r="Y38" s="524">
        <v>2477377</v>
      </c>
      <c r="Z38" s="524">
        <v>1645900.2039999999</v>
      </c>
      <c r="AA38" s="524">
        <v>936642.74899999995</v>
      </c>
      <c r="AB38" s="524">
        <v>24193</v>
      </c>
      <c r="AC38" s="524">
        <v>151426</v>
      </c>
      <c r="AD38" s="524">
        <v>1622193.675</v>
      </c>
      <c r="AE38" s="524">
        <v>1101500.3899999999</v>
      </c>
    </row>
    <row r="39" spans="1:31" s="283" customFormat="1">
      <c r="A39" s="292" t="s">
        <v>607</v>
      </c>
      <c r="B39" s="523">
        <v>7957311</v>
      </c>
      <c r="C39" s="524">
        <v>90177286.496999994</v>
      </c>
      <c r="D39" s="523">
        <v>4687105</v>
      </c>
      <c r="E39" s="524">
        <v>7613614</v>
      </c>
      <c r="F39" s="523">
        <v>9536138.3990000002</v>
      </c>
      <c r="G39" s="524">
        <v>65771858.854999997</v>
      </c>
      <c r="H39" s="523">
        <v>72716</v>
      </c>
      <c r="I39" s="524">
        <v>843364</v>
      </c>
      <c r="J39" s="524">
        <v>3739035.1469999999</v>
      </c>
      <c r="K39" s="524">
        <v>28540807.802000001</v>
      </c>
      <c r="L39" s="524">
        <v>4614389</v>
      </c>
      <c r="M39" s="524">
        <v>6770250</v>
      </c>
      <c r="N39" s="524">
        <v>5797103.2520000003</v>
      </c>
      <c r="O39" s="524">
        <v>37231051.053000003</v>
      </c>
      <c r="P39" s="524">
        <v>1053744</v>
      </c>
      <c r="Q39" s="524">
        <v>1707679</v>
      </c>
      <c r="R39" s="524">
        <v>1236606.2990000001</v>
      </c>
      <c r="S39" s="524">
        <v>8078475.1699999999</v>
      </c>
      <c r="T39" s="524">
        <v>2204216</v>
      </c>
      <c r="U39" s="524">
        <v>2750795</v>
      </c>
      <c r="V39" s="524">
        <v>2336721.0750000002</v>
      </c>
      <c r="W39" s="524">
        <v>14866267.816</v>
      </c>
      <c r="X39" s="524">
        <v>54551</v>
      </c>
      <c r="Y39" s="524">
        <v>1717982</v>
      </c>
      <c r="Z39" s="524">
        <v>1148262.8400000001</v>
      </c>
      <c r="AA39" s="524">
        <v>703366.57499999995</v>
      </c>
      <c r="AB39" s="524">
        <v>12246</v>
      </c>
      <c r="AC39" s="524">
        <v>100272</v>
      </c>
      <c r="AD39" s="524">
        <v>1122686.2450000001</v>
      </c>
      <c r="AE39" s="524">
        <v>757318.08100000001</v>
      </c>
    </row>
    <row r="40" spans="1:31" s="283" customFormat="1">
      <c r="A40" s="292" t="s">
        <v>608</v>
      </c>
      <c r="B40" s="523">
        <v>5398798</v>
      </c>
      <c r="C40" s="524">
        <v>57699401.575999998</v>
      </c>
      <c r="D40" s="523">
        <v>2934547</v>
      </c>
      <c r="E40" s="524">
        <v>4702772</v>
      </c>
      <c r="F40" s="523">
        <v>6183502.3559999997</v>
      </c>
      <c r="G40" s="524">
        <v>41636608.751000002</v>
      </c>
      <c r="H40" s="523">
        <v>55995</v>
      </c>
      <c r="I40" s="524">
        <v>594143</v>
      </c>
      <c r="J40" s="524">
        <v>2722463.5839999998</v>
      </c>
      <c r="K40" s="524">
        <v>20549232.392000001</v>
      </c>
      <c r="L40" s="524">
        <v>2878552</v>
      </c>
      <c r="M40" s="524">
        <v>4108629</v>
      </c>
      <c r="N40" s="524">
        <v>3461038.7719999999</v>
      </c>
      <c r="O40" s="524">
        <v>21087376.359000001</v>
      </c>
      <c r="P40" s="524">
        <v>673550</v>
      </c>
      <c r="Q40" s="524">
        <v>1051099</v>
      </c>
      <c r="R40" s="524">
        <v>747373.78599999996</v>
      </c>
      <c r="S40" s="524">
        <v>4795549.6689999998</v>
      </c>
      <c r="T40" s="524">
        <v>1784683</v>
      </c>
      <c r="U40" s="524">
        <v>2246054</v>
      </c>
      <c r="V40" s="524">
        <v>1723899.702</v>
      </c>
      <c r="W40" s="524">
        <v>10571089.589</v>
      </c>
      <c r="X40" s="524">
        <v>40264</v>
      </c>
      <c r="Y40" s="524">
        <v>1151188</v>
      </c>
      <c r="Z40" s="524">
        <v>764316.73699999996</v>
      </c>
      <c r="AA40" s="524">
        <v>391409.67300000001</v>
      </c>
      <c r="AB40" s="524">
        <v>6018</v>
      </c>
      <c r="AC40" s="524">
        <v>41487</v>
      </c>
      <c r="AD40" s="524">
        <v>473180.9</v>
      </c>
      <c r="AE40" s="524">
        <v>304743.89399999997</v>
      </c>
    </row>
    <row r="41" spans="1:31" s="283" customFormat="1">
      <c r="A41" s="402" t="s">
        <v>609</v>
      </c>
      <c r="B41" s="525">
        <v>5413386</v>
      </c>
      <c r="C41" s="526">
        <v>62367642.713</v>
      </c>
      <c r="D41" s="525">
        <v>2876948</v>
      </c>
      <c r="E41" s="526">
        <v>4560085</v>
      </c>
      <c r="F41" s="525">
        <v>5807632.9970000004</v>
      </c>
      <c r="G41" s="526">
        <v>43598835.932999998</v>
      </c>
      <c r="H41" s="525">
        <v>49900</v>
      </c>
      <c r="I41" s="526">
        <v>575860</v>
      </c>
      <c r="J41" s="526">
        <v>2588350.3539999998</v>
      </c>
      <c r="K41" s="526">
        <v>20933868.403000001</v>
      </c>
      <c r="L41" s="526">
        <v>2827048</v>
      </c>
      <c r="M41" s="526">
        <v>3984225</v>
      </c>
      <c r="N41" s="526">
        <v>3219282.6430000002</v>
      </c>
      <c r="O41" s="526">
        <v>22664967.530000001</v>
      </c>
      <c r="P41" s="526">
        <v>626912</v>
      </c>
      <c r="Q41" s="526">
        <v>977717</v>
      </c>
      <c r="R41" s="526">
        <v>713005.82200000004</v>
      </c>
      <c r="S41" s="526">
        <v>5111421.5750000002</v>
      </c>
      <c r="T41" s="526">
        <v>1902753</v>
      </c>
      <c r="U41" s="526">
        <v>2336705</v>
      </c>
      <c r="V41" s="526">
        <v>1942919.0090000001</v>
      </c>
      <c r="W41" s="526">
        <v>12923383.142000001</v>
      </c>
      <c r="X41" s="526">
        <v>43763</v>
      </c>
      <c r="Y41" s="526">
        <v>1284983</v>
      </c>
      <c r="Z41" s="526">
        <v>854715.76699999999</v>
      </c>
      <c r="AA41" s="526">
        <v>429246.32199999999</v>
      </c>
      <c r="AB41" s="526">
        <v>6773</v>
      </c>
      <c r="AC41" s="526">
        <v>39080</v>
      </c>
      <c r="AD41" s="526">
        <v>435758.59</v>
      </c>
      <c r="AE41" s="526">
        <v>304755.74099999998</v>
      </c>
    </row>
    <row r="42" spans="1:31" s="283" customFormat="1">
      <c r="A42" s="292" t="s">
        <v>610</v>
      </c>
      <c r="B42" s="523">
        <v>18141413</v>
      </c>
      <c r="C42" s="524">
        <v>206972579.46799999</v>
      </c>
      <c r="D42" s="523">
        <v>10055936</v>
      </c>
      <c r="E42" s="524">
        <v>16335052</v>
      </c>
      <c r="F42" s="523">
        <v>22614252.938999999</v>
      </c>
      <c r="G42" s="524">
        <v>154059929.24700001</v>
      </c>
      <c r="H42" s="523">
        <v>172409</v>
      </c>
      <c r="I42" s="524">
        <v>1842223</v>
      </c>
      <c r="J42" s="524">
        <v>9364697.273</v>
      </c>
      <c r="K42" s="524">
        <v>70715680.019999996</v>
      </c>
      <c r="L42" s="524">
        <v>9883527</v>
      </c>
      <c r="M42" s="524">
        <v>14492829</v>
      </c>
      <c r="N42" s="524">
        <v>13249555.665999999</v>
      </c>
      <c r="O42" s="524">
        <v>83344249.226999998</v>
      </c>
      <c r="P42" s="524">
        <v>2618890</v>
      </c>
      <c r="Q42" s="524">
        <v>3882988</v>
      </c>
      <c r="R42" s="524">
        <v>3069452.2859999998</v>
      </c>
      <c r="S42" s="524">
        <v>19894479.238000002</v>
      </c>
      <c r="T42" s="524">
        <v>5437969</v>
      </c>
      <c r="U42" s="524">
        <v>6955617</v>
      </c>
      <c r="V42" s="524">
        <v>4833798.7939999998</v>
      </c>
      <c r="W42" s="524">
        <v>30335587.037</v>
      </c>
      <c r="X42" s="524">
        <v>132620</v>
      </c>
      <c r="Y42" s="524">
        <v>3826518</v>
      </c>
      <c r="Z42" s="524">
        <v>2542395.7719999999</v>
      </c>
      <c r="AA42" s="524">
        <v>1394448.2760000001</v>
      </c>
      <c r="AB42" s="524">
        <v>28618</v>
      </c>
      <c r="AC42" s="524">
        <v>180657</v>
      </c>
      <c r="AD42" s="524">
        <v>2017322.76</v>
      </c>
      <c r="AE42" s="524">
        <v>1288135.67</v>
      </c>
    </row>
    <row r="43" spans="1:31" s="283" customFormat="1">
      <c r="A43" s="292" t="s">
        <v>611</v>
      </c>
      <c r="B43" s="523">
        <v>27267495</v>
      </c>
      <c r="C43" s="524">
        <v>294716882.11199999</v>
      </c>
      <c r="D43" s="523">
        <v>14349298</v>
      </c>
      <c r="E43" s="524">
        <v>23843791</v>
      </c>
      <c r="F43" s="523">
        <v>29347830.363000002</v>
      </c>
      <c r="G43" s="524">
        <v>204547415.755</v>
      </c>
      <c r="H43" s="523">
        <v>233532</v>
      </c>
      <c r="I43" s="524">
        <v>2697881</v>
      </c>
      <c r="J43" s="524">
        <v>11948141.615</v>
      </c>
      <c r="K43" s="524">
        <v>91577844.163000003</v>
      </c>
      <c r="L43" s="524">
        <v>14115766</v>
      </c>
      <c r="M43" s="524">
        <v>21145910</v>
      </c>
      <c r="N43" s="524">
        <v>17399688.748</v>
      </c>
      <c r="O43" s="524">
        <v>112969571.59199999</v>
      </c>
      <c r="P43" s="524">
        <v>3447903</v>
      </c>
      <c r="Q43" s="524">
        <v>5534736</v>
      </c>
      <c r="R43" s="524">
        <v>4127426.8220000002</v>
      </c>
      <c r="S43" s="524">
        <v>27511142.734000001</v>
      </c>
      <c r="T43" s="524">
        <v>9412148</v>
      </c>
      <c r="U43" s="524">
        <v>11838092</v>
      </c>
      <c r="V43" s="524">
        <v>9403985.3320000004</v>
      </c>
      <c r="W43" s="524">
        <v>58265971.788000003</v>
      </c>
      <c r="X43" s="524">
        <v>180666</v>
      </c>
      <c r="Y43" s="524">
        <v>5681638</v>
      </c>
      <c r="Z43" s="524">
        <v>3802354.6329999999</v>
      </c>
      <c r="AA43" s="524">
        <v>2198399.787</v>
      </c>
      <c r="AB43" s="524">
        <v>58146</v>
      </c>
      <c r="AC43" s="524">
        <v>321539</v>
      </c>
      <c r="AD43" s="524">
        <v>3558933.98</v>
      </c>
      <c r="AE43" s="524">
        <v>2193952.048</v>
      </c>
    </row>
    <row r="44" spans="1:31" s="283" customFormat="1">
      <c r="A44" s="292" t="s">
        <v>612</v>
      </c>
      <c r="B44" s="523">
        <v>10452900</v>
      </c>
      <c r="C44" s="524">
        <v>125501769.79799999</v>
      </c>
      <c r="D44" s="523">
        <v>5544687</v>
      </c>
      <c r="E44" s="524">
        <v>9170626</v>
      </c>
      <c r="F44" s="523">
        <v>11586252.366</v>
      </c>
      <c r="G44" s="524">
        <v>88270285.511000007</v>
      </c>
      <c r="H44" s="523">
        <v>100917</v>
      </c>
      <c r="I44" s="524">
        <v>1284283</v>
      </c>
      <c r="J44" s="524">
        <v>5195367.6919999998</v>
      </c>
      <c r="K44" s="524">
        <v>42598691.077</v>
      </c>
      <c r="L44" s="524">
        <v>5443770</v>
      </c>
      <c r="M44" s="524">
        <v>7886343</v>
      </c>
      <c r="N44" s="524">
        <v>6390884.6739999996</v>
      </c>
      <c r="O44" s="524">
        <v>45671594.434</v>
      </c>
      <c r="P44" s="524">
        <v>1339323</v>
      </c>
      <c r="Q44" s="524">
        <v>2245050</v>
      </c>
      <c r="R44" s="524">
        <v>1542642.365</v>
      </c>
      <c r="S44" s="524">
        <v>11048750.310000001</v>
      </c>
      <c r="T44" s="524">
        <v>3559044</v>
      </c>
      <c r="U44" s="524">
        <v>4408131</v>
      </c>
      <c r="V44" s="524">
        <v>3602871.0290000001</v>
      </c>
      <c r="W44" s="524">
        <v>24502380.373</v>
      </c>
      <c r="X44" s="524">
        <v>87540</v>
      </c>
      <c r="Y44" s="524">
        <v>2996081</v>
      </c>
      <c r="Z44" s="524">
        <v>2000284.41</v>
      </c>
      <c r="AA44" s="524">
        <v>1165829.6329999999</v>
      </c>
      <c r="AB44" s="524">
        <v>9846</v>
      </c>
      <c r="AC44" s="524">
        <v>61000</v>
      </c>
      <c r="AD44" s="524">
        <v>713297.19</v>
      </c>
      <c r="AE44" s="524">
        <v>514523.97100000002</v>
      </c>
    </row>
    <row r="45" spans="1:31" s="283" customFormat="1">
      <c r="A45" s="292" t="s">
        <v>613</v>
      </c>
      <c r="B45" s="523">
        <v>6865812</v>
      </c>
      <c r="C45" s="524">
        <v>79978357.583000004</v>
      </c>
      <c r="D45" s="523">
        <v>3867411</v>
      </c>
      <c r="E45" s="524">
        <v>6503030</v>
      </c>
      <c r="F45" s="523">
        <v>8240435.9919999996</v>
      </c>
      <c r="G45" s="524">
        <v>58424362.045000002</v>
      </c>
      <c r="H45" s="523">
        <v>71481</v>
      </c>
      <c r="I45" s="524">
        <v>919532</v>
      </c>
      <c r="J45" s="524">
        <v>3460755.4909999999</v>
      </c>
      <c r="K45" s="524">
        <v>27433089.510000002</v>
      </c>
      <c r="L45" s="524">
        <v>3795930</v>
      </c>
      <c r="M45" s="524">
        <v>5583498</v>
      </c>
      <c r="N45" s="524">
        <v>4779680.5010000002</v>
      </c>
      <c r="O45" s="524">
        <v>30991272.535</v>
      </c>
      <c r="P45" s="524">
        <v>976187</v>
      </c>
      <c r="Q45" s="524">
        <v>1581068</v>
      </c>
      <c r="R45" s="524">
        <v>1159625.237</v>
      </c>
      <c r="S45" s="524">
        <v>7316211.4029999999</v>
      </c>
      <c r="T45" s="524">
        <v>2013205</v>
      </c>
      <c r="U45" s="524">
        <v>2563981</v>
      </c>
      <c r="V45" s="524">
        <v>2005278.84</v>
      </c>
      <c r="W45" s="524">
        <v>12779898.492000001</v>
      </c>
      <c r="X45" s="524">
        <v>56091</v>
      </c>
      <c r="Y45" s="524">
        <v>2076023</v>
      </c>
      <c r="Z45" s="524">
        <v>1381763.7409999999</v>
      </c>
      <c r="AA45" s="524">
        <v>926408.81200000003</v>
      </c>
      <c r="AB45" s="524">
        <v>9009</v>
      </c>
      <c r="AC45" s="524">
        <v>66119</v>
      </c>
      <c r="AD45" s="524">
        <v>760353.81</v>
      </c>
      <c r="AE45" s="524">
        <v>531476.83100000001</v>
      </c>
    </row>
    <row r="46" spans="1:31" s="283" customFormat="1">
      <c r="A46" s="402" t="s">
        <v>614</v>
      </c>
      <c r="B46" s="525">
        <v>9696840</v>
      </c>
      <c r="C46" s="526">
        <v>102633286.472</v>
      </c>
      <c r="D46" s="525">
        <v>5266665</v>
      </c>
      <c r="E46" s="526">
        <v>8747383</v>
      </c>
      <c r="F46" s="525">
        <v>10625875.120999999</v>
      </c>
      <c r="G46" s="526">
        <v>71814362.106000006</v>
      </c>
      <c r="H46" s="525">
        <v>88872</v>
      </c>
      <c r="I46" s="526">
        <v>1017790</v>
      </c>
      <c r="J46" s="526">
        <v>4456441.5939999996</v>
      </c>
      <c r="K46" s="526">
        <v>32621098.752</v>
      </c>
      <c r="L46" s="526">
        <v>5177793</v>
      </c>
      <c r="M46" s="526">
        <v>7729593</v>
      </c>
      <c r="N46" s="526">
        <v>6169433.5269999998</v>
      </c>
      <c r="O46" s="526">
        <v>39193263.354000002</v>
      </c>
      <c r="P46" s="526">
        <v>1326813</v>
      </c>
      <c r="Q46" s="526">
        <v>2069736</v>
      </c>
      <c r="R46" s="526">
        <v>1563408.7420000001</v>
      </c>
      <c r="S46" s="526">
        <v>10086360.823000001</v>
      </c>
      <c r="T46" s="526">
        <v>3094314</v>
      </c>
      <c r="U46" s="526">
        <v>3867178</v>
      </c>
      <c r="V46" s="526">
        <v>3135287.5950000002</v>
      </c>
      <c r="W46" s="526">
        <v>19451236.48</v>
      </c>
      <c r="X46" s="526">
        <v>66519</v>
      </c>
      <c r="Y46" s="526">
        <v>2075732</v>
      </c>
      <c r="Z46" s="526">
        <v>1370894.6540000001</v>
      </c>
      <c r="AA46" s="526">
        <v>753372.66899999999</v>
      </c>
      <c r="AB46" s="526">
        <v>9048</v>
      </c>
      <c r="AC46" s="526">
        <v>69476</v>
      </c>
      <c r="AD46" s="526">
        <v>790695.29</v>
      </c>
      <c r="AE46" s="526">
        <v>527954.39399999997</v>
      </c>
    </row>
    <row r="47" spans="1:31" s="283" customFormat="1">
      <c r="A47" s="292" t="s">
        <v>615</v>
      </c>
      <c r="B47" s="523">
        <v>9818725</v>
      </c>
      <c r="C47" s="524">
        <v>132450793.986</v>
      </c>
      <c r="D47" s="523">
        <v>5538600</v>
      </c>
      <c r="E47" s="524">
        <v>9361809</v>
      </c>
      <c r="F47" s="523">
        <v>12614087.783</v>
      </c>
      <c r="G47" s="524">
        <v>97333108.849000007</v>
      </c>
      <c r="H47" s="523">
        <v>107437</v>
      </c>
      <c r="I47" s="524">
        <v>1264980</v>
      </c>
      <c r="J47" s="524">
        <v>5322036.727</v>
      </c>
      <c r="K47" s="524">
        <v>44548602.671999998</v>
      </c>
      <c r="L47" s="524">
        <v>5431163</v>
      </c>
      <c r="M47" s="524">
        <v>8096829</v>
      </c>
      <c r="N47" s="524">
        <v>7292051.0559999999</v>
      </c>
      <c r="O47" s="524">
        <v>52784506.177000001</v>
      </c>
      <c r="P47" s="524">
        <v>1342287</v>
      </c>
      <c r="Q47" s="524">
        <v>2211971</v>
      </c>
      <c r="R47" s="524">
        <v>1453381.8589999999</v>
      </c>
      <c r="S47" s="524">
        <v>10483530.342</v>
      </c>
      <c r="T47" s="524">
        <v>2918771</v>
      </c>
      <c r="U47" s="524">
        <v>3674394</v>
      </c>
      <c r="V47" s="524">
        <v>3235903.64</v>
      </c>
      <c r="W47" s="524">
        <v>22432107.353</v>
      </c>
      <c r="X47" s="524">
        <v>91862</v>
      </c>
      <c r="Y47" s="524">
        <v>2951074</v>
      </c>
      <c r="Z47" s="524">
        <v>1969858.155</v>
      </c>
      <c r="AA47" s="524">
        <v>1155179.419</v>
      </c>
      <c r="AB47" s="524">
        <v>19067</v>
      </c>
      <c r="AC47" s="524">
        <v>124193</v>
      </c>
      <c r="AD47" s="524">
        <v>1385553.81</v>
      </c>
      <c r="AE47" s="524">
        <v>1046868.023</v>
      </c>
    </row>
    <row r="48" spans="1:31" s="283" customFormat="1">
      <c r="A48" s="292" t="s">
        <v>616</v>
      </c>
      <c r="B48" s="523">
        <v>4934750</v>
      </c>
      <c r="C48" s="524">
        <v>75626541.055000007</v>
      </c>
      <c r="D48" s="523">
        <v>2701391</v>
      </c>
      <c r="E48" s="524">
        <v>4809320</v>
      </c>
      <c r="F48" s="523">
        <v>6868029.9510000004</v>
      </c>
      <c r="G48" s="524">
        <v>54973044.241999999</v>
      </c>
      <c r="H48" s="523">
        <v>67853</v>
      </c>
      <c r="I48" s="524">
        <v>944727</v>
      </c>
      <c r="J48" s="524">
        <v>3419160.3360000001</v>
      </c>
      <c r="K48" s="524">
        <v>29472699.181000002</v>
      </c>
      <c r="L48" s="524">
        <v>2633538</v>
      </c>
      <c r="M48" s="524">
        <v>3864593</v>
      </c>
      <c r="N48" s="524">
        <v>3448869.6150000002</v>
      </c>
      <c r="O48" s="524">
        <v>25500345.061000001</v>
      </c>
      <c r="P48" s="524">
        <v>625891</v>
      </c>
      <c r="Q48" s="524">
        <v>1046825</v>
      </c>
      <c r="R48" s="524">
        <v>740110.90800000005</v>
      </c>
      <c r="S48" s="524">
        <v>5393934.9369999999</v>
      </c>
      <c r="T48" s="524">
        <v>1597440</v>
      </c>
      <c r="U48" s="524">
        <v>1953138</v>
      </c>
      <c r="V48" s="524">
        <v>1925854.5530000001</v>
      </c>
      <c r="W48" s="524">
        <v>13627701.186000001</v>
      </c>
      <c r="X48" s="524">
        <v>60558</v>
      </c>
      <c r="Y48" s="524">
        <v>2310752</v>
      </c>
      <c r="Z48" s="524">
        <v>1552726.35</v>
      </c>
      <c r="AA48" s="524">
        <v>1092837.24</v>
      </c>
      <c r="AB48" s="524">
        <v>10028</v>
      </c>
      <c r="AC48" s="524">
        <v>59085</v>
      </c>
      <c r="AD48" s="524">
        <v>662595.85</v>
      </c>
      <c r="AE48" s="524">
        <v>539023.44999999995</v>
      </c>
    </row>
    <row r="49" spans="1:31" s="283" customFormat="1">
      <c r="A49" s="292" t="s">
        <v>617</v>
      </c>
      <c r="B49" s="523">
        <v>51132924</v>
      </c>
      <c r="C49" s="524">
        <v>625793944.26999998</v>
      </c>
      <c r="D49" s="523">
        <v>26365865</v>
      </c>
      <c r="E49" s="524">
        <v>47346724</v>
      </c>
      <c r="F49" s="523">
        <v>61960482.708999999</v>
      </c>
      <c r="G49" s="524">
        <v>445703065.778</v>
      </c>
      <c r="H49" s="523">
        <v>556377</v>
      </c>
      <c r="I49" s="524">
        <v>6994457</v>
      </c>
      <c r="J49" s="524">
        <v>29539534.715</v>
      </c>
      <c r="K49" s="524">
        <v>232349771.58399999</v>
      </c>
      <c r="L49" s="524">
        <v>25809488</v>
      </c>
      <c r="M49" s="524">
        <v>40352267</v>
      </c>
      <c r="N49" s="524">
        <v>32420947.993999999</v>
      </c>
      <c r="O49" s="524">
        <v>213353294.19400001</v>
      </c>
      <c r="P49" s="524">
        <v>6594089</v>
      </c>
      <c r="Q49" s="524">
        <v>11807523</v>
      </c>
      <c r="R49" s="524">
        <v>8291713.8640000001</v>
      </c>
      <c r="S49" s="524">
        <v>55347940.511</v>
      </c>
      <c r="T49" s="524">
        <v>18058996</v>
      </c>
      <c r="U49" s="524">
        <v>23567654</v>
      </c>
      <c r="V49" s="524">
        <v>17001180.315000001</v>
      </c>
      <c r="W49" s="524">
        <v>110984289.94499999</v>
      </c>
      <c r="X49" s="524">
        <v>450185</v>
      </c>
      <c r="Y49" s="524">
        <v>16022919</v>
      </c>
      <c r="Z49" s="524">
        <v>10763501.012</v>
      </c>
      <c r="AA49" s="524">
        <v>7251847.6069999998</v>
      </c>
      <c r="AB49" s="524">
        <v>113974</v>
      </c>
      <c r="AC49" s="524">
        <v>778179</v>
      </c>
      <c r="AD49" s="524">
        <v>8948916.8100000005</v>
      </c>
      <c r="AE49" s="524">
        <v>6506800.4289999995</v>
      </c>
    </row>
    <row r="50" spans="1:31" s="283" customFormat="1">
      <c r="A50" s="292" t="s">
        <v>618</v>
      </c>
      <c r="B50" s="523">
        <v>8295065</v>
      </c>
      <c r="C50" s="524">
        <v>86268550.930000007</v>
      </c>
      <c r="D50" s="523">
        <v>4236979</v>
      </c>
      <c r="E50" s="524">
        <v>7551991</v>
      </c>
      <c r="F50" s="523">
        <v>8657377.2780000009</v>
      </c>
      <c r="G50" s="524">
        <v>61155894.112000003</v>
      </c>
      <c r="H50" s="523">
        <v>79573</v>
      </c>
      <c r="I50" s="524">
        <v>1013315</v>
      </c>
      <c r="J50" s="524">
        <v>3851482.7990000001</v>
      </c>
      <c r="K50" s="524">
        <v>30253362.93</v>
      </c>
      <c r="L50" s="524">
        <v>4157406</v>
      </c>
      <c r="M50" s="524">
        <v>6538676</v>
      </c>
      <c r="N50" s="524">
        <v>4805894.4790000003</v>
      </c>
      <c r="O50" s="524">
        <v>30902531.182</v>
      </c>
      <c r="P50" s="524">
        <v>1002726</v>
      </c>
      <c r="Q50" s="524">
        <v>1708476</v>
      </c>
      <c r="R50" s="524">
        <v>1106932.841</v>
      </c>
      <c r="S50" s="524">
        <v>7244769.5920000002</v>
      </c>
      <c r="T50" s="524">
        <v>3043129</v>
      </c>
      <c r="U50" s="524">
        <v>3958094</v>
      </c>
      <c r="V50" s="524">
        <v>2617650.9819999998</v>
      </c>
      <c r="W50" s="524">
        <v>16466040.509</v>
      </c>
      <c r="X50" s="524">
        <v>62716</v>
      </c>
      <c r="Y50" s="524">
        <v>2264388</v>
      </c>
      <c r="Z50" s="524">
        <v>1496306.2220000001</v>
      </c>
      <c r="AA50" s="524">
        <v>816775.14199999999</v>
      </c>
      <c r="AB50" s="524">
        <v>12231</v>
      </c>
      <c r="AC50" s="524">
        <v>80212</v>
      </c>
      <c r="AD50" s="524">
        <v>885546.14</v>
      </c>
      <c r="AE50" s="524">
        <v>585071.57499999995</v>
      </c>
    </row>
    <row r="51" spans="1:31" s="283" customFormat="1">
      <c r="A51" s="402" t="s">
        <v>619</v>
      </c>
      <c r="B51" s="525">
        <v>11575541</v>
      </c>
      <c r="C51" s="526">
        <v>141124821.257</v>
      </c>
      <c r="D51" s="525">
        <v>6089044</v>
      </c>
      <c r="E51" s="526">
        <v>10745584</v>
      </c>
      <c r="F51" s="525">
        <v>13760737.483999999</v>
      </c>
      <c r="G51" s="526">
        <v>100798786.361</v>
      </c>
      <c r="H51" s="525">
        <v>141953</v>
      </c>
      <c r="I51" s="526">
        <v>1814570</v>
      </c>
      <c r="J51" s="526">
        <v>6619960.4869999997</v>
      </c>
      <c r="K51" s="526">
        <v>53297700.185000002</v>
      </c>
      <c r="L51" s="526">
        <v>5947091</v>
      </c>
      <c r="M51" s="526">
        <v>8931014</v>
      </c>
      <c r="N51" s="526">
        <v>7140776.9970000004</v>
      </c>
      <c r="O51" s="526">
        <v>47501086.175999999</v>
      </c>
      <c r="P51" s="526">
        <v>1479583</v>
      </c>
      <c r="Q51" s="526">
        <v>2389629</v>
      </c>
      <c r="R51" s="526">
        <v>1712783.2150000001</v>
      </c>
      <c r="S51" s="526">
        <v>11618780.956</v>
      </c>
      <c r="T51" s="526">
        <v>3990483</v>
      </c>
      <c r="U51" s="526">
        <v>4996756</v>
      </c>
      <c r="V51" s="526">
        <v>3950062.841</v>
      </c>
      <c r="W51" s="526">
        <v>25988529.732999999</v>
      </c>
      <c r="X51" s="526">
        <v>115043</v>
      </c>
      <c r="Y51" s="526">
        <v>4176846</v>
      </c>
      <c r="Z51" s="526">
        <v>2778456.7480000001</v>
      </c>
      <c r="AA51" s="526">
        <v>1855793.996</v>
      </c>
      <c r="AB51" s="526">
        <v>16431</v>
      </c>
      <c r="AC51" s="526">
        <v>103997</v>
      </c>
      <c r="AD51" s="526">
        <v>1174976.835</v>
      </c>
      <c r="AE51" s="526">
        <v>862930.21100000001</v>
      </c>
    </row>
    <row r="52" spans="1:31" s="283" customFormat="1">
      <c r="A52" s="292" t="s">
        <v>620</v>
      </c>
      <c r="B52" s="523">
        <v>14906083</v>
      </c>
      <c r="C52" s="524">
        <v>178224076.215</v>
      </c>
      <c r="D52" s="523">
        <v>8244942</v>
      </c>
      <c r="E52" s="524">
        <v>13819807</v>
      </c>
      <c r="F52" s="523">
        <v>17650205.947000001</v>
      </c>
      <c r="G52" s="524">
        <v>131056465.465</v>
      </c>
      <c r="H52" s="523">
        <v>161129</v>
      </c>
      <c r="I52" s="524">
        <v>2039611</v>
      </c>
      <c r="J52" s="524">
        <v>7834059.0499999998</v>
      </c>
      <c r="K52" s="524">
        <v>63580075.441</v>
      </c>
      <c r="L52" s="524">
        <v>8083813</v>
      </c>
      <c r="M52" s="524">
        <v>11780196</v>
      </c>
      <c r="N52" s="524">
        <v>9816146.8969999999</v>
      </c>
      <c r="O52" s="524">
        <v>67476390.024000004</v>
      </c>
      <c r="P52" s="524">
        <v>1772232</v>
      </c>
      <c r="Q52" s="524">
        <v>3051557</v>
      </c>
      <c r="R52" s="524">
        <v>2028452.257</v>
      </c>
      <c r="S52" s="524">
        <v>14097712.263</v>
      </c>
      <c r="T52" s="524">
        <v>4865938</v>
      </c>
      <c r="U52" s="524">
        <v>6078629</v>
      </c>
      <c r="V52" s="524">
        <v>4543699.2719999999</v>
      </c>
      <c r="W52" s="524">
        <v>29809496.989999998</v>
      </c>
      <c r="X52" s="524">
        <v>142283</v>
      </c>
      <c r="Y52" s="524">
        <v>4876199</v>
      </c>
      <c r="Z52" s="524">
        <v>3227683.1209999998</v>
      </c>
      <c r="AA52" s="524">
        <v>1920605.514</v>
      </c>
      <c r="AB52" s="524">
        <v>22971</v>
      </c>
      <c r="AC52" s="524">
        <v>162511</v>
      </c>
      <c r="AD52" s="524">
        <v>1907251.2</v>
      </c>
      <c r="AE52" s="524">
        <v>1339795.983</v>
      </c>
    </row>
    <row r="53" spans="1:31" s="283" customFormat="1">
      <c r="A53" s="292" t="s">
        <v>621</v>
      </c>
      <c r="B53" s="523">
        <v>10287644</v>
      </c>
      <c r="C53" s="524">
        <v>124809477.263</v>
      </c>
      <c r="D53" s="523">
        <v>5575902</v>
      </c>
      <c r="E53" s="524">
        <v>9607240</v>
      </c>
      <c r="F53" s="523">
        <v>12485918.022</v>
      </c>
      <c r="G53" s="524">
        <v>91077397.247999996</v>
      </c>
      <c r="H53" s="523">
        <v>127855</v>
      </c>
      <c r="I53" s="524">
        <v>1521243</v>
      </c>
      <c r="J53" s="524">
        <v>5721950.2630000003</v>
      </c>
      <c r="K53" s="524">
        <v>45380364.774999999</v>
      </c>
      <c r="L53" s="524">
        <v>5448047</v>
      </c>
      <c r="M53" s="524">
        <v>8085997</v>
      </c>
      <c r="N53" s="524">
        <v>6763967.7589999996</v>
      </c>
      <c r="O53" s="524">
        <v>45697032.472999997</v>
      </c>
      <c r="P53" s="524">
        <v>1077695</v>
      </c>
      <c r="Q53" s="524">
        <v>1922973</v>
      </c>
      <c r="R53" s="524">
        <v>1327954.148</v>
      </c>
      <c r="S53" s="524">
        <v>8959756.5050000008</v>
      </c>
      <c r="T53" s="524">
        <v>3619417</v>
      </c>
      <c r="U53" s="524">
        <v>4588677</v>
      </c>
      <c r="V53" s="524">
        <v>3430673.696</v>
      </c>
      <c r="W53" s="524">
        <v>22440814.16</v>
      </c>
      <c r="X53" s="524">
        <v>100758</v>
      </c>
      <c r="Y53" s="524">
        <v>3450584</v>
      </c>
      <c r="Z53" s="524">
        <v>2281344.7220000001</v>
      </c>
      <c r="AA53" s="524">
        <v>1482219.6189999999</v>
      </c>
      <c r="AB53" s="524">
        <v>14630</v>
      </c>
      <c r="AC53" s="524">
        <v>101869</v>
      </c>
      <c r="AD53" s="524">
        <v>1155204.9099999999</v>
      </c>
      <c r="AE53" s="524">
        <v>849289.73100000003</v>
      </c>
    </row>
    <row r="54" spans="1:31" s="283" customFormat="1">
      <c r="A54" s="292" t="s">
        <v>622</v>
      </c>
      <c r="B54" s="523">
        <v>9463997</v>
      </c>
      <c r="C54" s="524">
        <v>107272029.309</v>
      </c>
      <c r="D54" s="523">
        <v>5013903</v>
      </c>
      <c r="E54" s="524">
        <v>8529948</v>
      </c>
      <c r="F54" s="523">
        <v>10704948.539000001</v>
      </c>
      <c r="G54" s="524">
        <v>76594874.766000003</v>
      </c>
      <c r="H54" s="523">
        <v>100890</v>
      </c>
      <c r="I54" s="524">
        <v>1234636</v>
      </c>
      <c r="J54" s="524">
        <v>4730704.5460000001</v>
      </c>
      <c r="K54" s="524">
        <v>36631660.82</v>
      </c>
      <c r="L54" s="524">
        <v>4913013</v>
      </c>
      <c r="M54" s="524">
        <v>7295312</v>
      </c>
      <c r="N54" s="524">
        <v>5974243.9929999998</v>
      </c>
      <c r="O54" s="524">
        <v>39963213.946000002</v>
      </c>
      <c r="P54" s="524">
        <v>1026923</v>
      </c>
      <c r="Q54" s="524">
        <v>1850406</v>
      </c>
      <c r="R54" s="524">
        <v>1264955.5020000001</v>
      </c>
      <c r="S54" s="524">
        <v>8560768.4759999998</v>
      </c>
      <c r="T54" s="524">
        <v>3403660</v>
      </c>
      <c r="U54" s="524">
        <v>4282876</v>
      </c>
      <c r="V54" s="524">
        <v>3087119.4360000002</v>
      </c>
      <c r="W54" s="524">
        <v>19939716.015999999</v>
      </c>
      <c r="X54" s="524">
        <v>81663</v>
      </c>
      <c r="Y54" s="524">
        <v>2747722</v>
      </c>
      <c r="Z54" s="524">
        <v>1820816.7109999999</v>
      </c>
      <c r="AA54" s="524">
        <v>1102307.4950000001</v>
      </c>
      <c r="AB54" s="524">
        <v>19511</v>
      </c>
      <c r="AC54" s="524">
        <v>125064</v>
      </c>
      <c r="AD54" s="524">
        <v>1440114.38</v>
      </c>
      <c r="AE54" s="524">
        <v>1074362.5560000001</v>
      </c>
    </row>
    <row r="55" spans="1:31" s="283" customFormat="1">
      <c r="A55" s="292" t="s">
        <v>623</v>
      </c>
      <c r="B55" s="523">
        <v>12496591</v>
      </c>
      <c r="C55" s="524">
        <v>169583124.38600001</v>
      </c>
      <c r="D55" s="523">
        <v>6659654</v>
      </c>
      <c r="E55" s="524">
        <v>11759440</v>
      </c>
      <c r="F55" s="523">
        <v>16161687.582</v>
      </c>
      <c r="G55" s="524">
        <v>126081792.919</v>
      </c>
      <c r="H55" s="523">
        <v>159903</v>
      </c>
      <c r="I55" s="524">
        <v>2145418</v>
      </c>
      <c r="J55" s="524">
        <v>7946137.699</v>
      </c>
      <c r="K55" s="524">
        <v>65971102.553999998</v>
      </c>
      <c r="L55" s="524">
        <v>6499751</v>
      </c>
      <c r="M55" s="524">
        <v>9614022</v>
      </c>
      <c r="N55" s="524">
        <v>8215549.8830000004</v>
      </c>
      <c r="O55" s="524">
        <v>60110690.365000002</v>
      </c>
      <c r="P55" s="524">
        <v>1570099</v>
      </c>
      <c r="Q55" s="524">
        <v>2801107</v>
      </c>
      <c r="R55" s="524">
        <v>1758701.2849999999</v>
      </c>
      <c r="S55" s="524">
        <v>12633203.151000001</v>
      </c>
      <c r="T55" s="524">
        <v>4245938</v>
      </c>
      <c r="U55" s="524">
        <v>5193147</v>
      </c>
      <c r="V55" s="524">
        <v>3931151.2719999999</v>
      </c>
      <c r="W55" s="524">
        <v>27271025.103999998</v>
      </c>
      <c r="X55" s="524">
        <v>141058</v>
      </c>
      <c r="Y55" s="524">
        <v>5305125</v>
      </c>
      <c r="Z55" s="524">
        <v>3522583.327</v>
      </c>
      <c r="AA55" s="524">
        <v>2333267.4849999999</v>
      </c>
      <c r="AB55" s="524">
        <v>20900</v>
      </c>
      <c r="AC55" s="524">
        <v>145365</v>
      </c>
      <c r="AD55" s="524">
        <v>1687019.49</v>
      </c>
      <c r="AE55" s="524">
        <v>1263835.727</v>
      </c>
    </row>
    <row r="56" spans="1:31" s="283" customFormat="1">
      <c r="A56" s="402" t="s">
        <v>624</v>
      </c>
      <c r="B56" s="525">
        <v>10801383</v>
      </c>
      <c r="C56" s="526">
        <v>163671566.935</v>
      </c>
      <c r="D56" s="525">
        <v>5696921</v>
      </c>
      <c r="E56" s="526">
        <v>9874834</v>
      </c>
      <c r="F56" s="525">
        <v>15150466.468</v>
      </c>
      <c r="G56" s="526">
        <v>119898735.05</v>
      </c>
      <c r="H56" s="525">
        <v>147596</v>
      </c>
      <c r="I56" s="526">
        <v>1834768</v>
      </c>
      <c r="J56" s="526">
        <v>7769458.5049999999</v>
      </c>
      <c r="K56" s="526">
        <v>65785485.691</v>
      </c>
      <c r="L56" s="526">
        <v>5549325</v>
      </c>
      <c r="M56" s="526">
        <v>8040066</v>
      </c>
      <c r="N56" s="526">
        <v>7381007.9630000005</v>
      </c>
      <c r="O56" s="526">
        <v>54113249.358999997</v>
      </c>
      <c r="P56" s="526">
        <v>1290554</v>
      </c>
      <c r="Q56" s="526">
        <v>2262493</v>
      </c>
      <c r="R56" s="526">
        <v>1613169.0859999999</v>
      </c>
      <c r="S56" s="526">
        <v>11684272.799000001</v>
      </c>
      <c r="T56" s="526">
        <v>3788559</v>
      </c>
      <c r="U56" s="526">
        <v>4518512</v>
      </c>
      <c r="V56" s="526">
        <v>4077998.6880000001</v>
      </c>
      <c r="W56" s="526">
        <v>28163081.243999999</v>
      </c>
      <c r="X56" s="526">
        <v>130125</v>
      </c>
      <c r="Y56" s="526">
        <v>4414733</v>
      </c>
      <c r="Z56" s="526">
        <v>2942759.6269999999</v>
      </c>
      <c r="AA56" s="526">
        <v>2077380.21</v>
      </c>
      <c r="AB56" s="526">
        <v>25349</v>
      </c>
      <c r="AC56" s="526">
        <v>205928</v>
      </c>
      <c r="AD56" s="526">
        <v>2485348.02</v>
      </c>
      <c r="AE56" s="526">
        <v>1848097.632</v>
      </c>
    </row>
    <row r="57" spans="1:31" ht="18.899999999999999" customHeight="1">
      <c r="B57" s="186" t="s">
        <v>246</v>
      </c>
    </row>
    <row r="59" spans="1:31">
      <c r="B59" s="527"/>
    </row>
    <row r="60" spans="1:31" s="487" customFormat="1">
      <c r="A60" s="485"/>
    </row>
    <row r="61" spans="1:31" s="487" customFormat="1">
      <c r="A61" s="485"/>
    </row>
    <row r="62" spans="1:31" s="487" customFormat="1">
      <c r="A62" s="485"/>
    </row>
    <row r="63" spans="1:31" s="487" customFormat="1">
      <c r="A63" s="485"/>
    </row>
    <row r="64" spans="1:31" s="487" customFormat="1">
      <c r="A64" s="485"/>
    </row>
    <row r="65" spans="1:70" s="487" customFormat="1">
      <c r="A65" s="485"/>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row>
    <row r="66" spans="1:70" s="487" customFormat="1">
      <c r="A66" s="485"/>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row>
    <row r="67" spans="1:70" s="487" customFormat="1">
      <c r="A67" s="485"/>
    </row>
    <row r="68" spans="1:70" s="487" customFormat="1">
      <c r="A68" s="485"/>
      <c r="B68" s="411"/>
      <c r="C68" s="411"/>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c r="AN68" s="411"/>
      <c r="AO68" s="411"/>
      <c r="AP68" s="411"/>
      <c r="AQ68" s="411"/>
      <c r="AR68" s="411"/>
      <c r="AS68" s="411"/>
      <c r="AT68" s="411"/>
      <c r="AU68" s="411"/>
      <c r="AV68" s="411"/>
      <c r="AW68" s="411"/>
      <c r="AX68" s="411"/>
      <c r="AY68" s="411"/>
      <c r="AZ68" s="411"/>
      <c r="BA68" s="411"/>
      <c r="BB68" s="411"/>
      <c r="BC68" s="411"/>
      <c r="BD68" s="411"/>
      <c r="BE68" s="411"/>
      <c r="BF68" s="411"/>
      <c r="BG68" s="411"/>
      <c r="BH68" s="411"/>
      <c r="BI68" s="411"/>
      <c r="BJ68" s="411"/>
      <c r="BK68" s="411"/>
      <c r="BL68" s="411"/>
      <c r="BM68" s="411"/>
      <c r="BN68" s="411"/>
      <c r="BO68" s="411"/>
      <c r="BP68" s="411"/>
      <c r="BQ68" s="411"/>
      <c r="BR68" s="411"/>
    </row>
    <row r="69" spans="1:70" s="487" customFormat="1">
      <c r="A69" s="485"/>
      <c r="B69" s="411"/>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1"/>
      <c r="AY69" s="411"/>
      <c r="AZ69" s="411"/>
      <c r="BA69" s="411"/>
      <c r="BB69" s="411"/>
      <c r="BC69" s="411"/>
      <c r="BD69" s="411"/>
      <c r="BE69" s="411"/>
      <c r="BF69" s="411"/>
      <c r="BG69" s="411"/>
      <c r="BH69" s="411"/>
      <c r="BI69" s="411"/>
      <c r="BJ69" s="411"/>
      <c r="BK69" s="411"/>
      <c r="BL69" s="411"/>
      <c r="BM69" s="411"/>
      <c r="BN69" s="411"/>
      <c r="BO69" s="411"/>
      <c r="BP69" s="411"/>
      <c r="BQ69" s="411"/>
      <c r="BR69" s="411"/>
    </row>
    <row r="70" spans="1:70" s="487" customFormat="1">
      <c r="A70" s="485"/>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T3:W4"/>
    <mergeCell ref="B3:C4"/>
    <mergeCell ref="A3:A5"/>
    <mergeCell ref="L4:O4"/>
    <mergeCell ref="P3:S4"/>
    <mergeCell ref="D4:G4"/>
    <mergeCell ref="H4:K4"/>
    <mergeCell ref="D3:K3"/>
    <mergeCell ref="L3:O3"/>
  </mergeCells>
  <phoneticPr fontId="2"/>
  <pageMargins left="0.59055118110236227" right="0" top="0.59055118110236227" bottom="0.39370078740157483" header="0.51181102362204722" footer="0.51181102362204722"/>
  <pageSetup paperSize="8" orientation="landscape" horizontalDpi="4294967292" r:id="rId2"/>
  <headerFooter alignWithMargins="0"/>
  <colBreaks count="2" manualBreakCount="2">
    <brk id="11" max="56" man="1"/>
    <brk id="23" max="5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11"/>
  <dimension ref="A1:AE57"/>
  <sheetViews>
    <sheetView zoomScale="85" zoomScaleNormal="85" workbookViewId="0">
      <pane xSplit="1" ySplit="9" topLeftCell="B10" activePane="bottomRight" state="frozen"/>
      <selection sqref="A1:R1"/>
      <selection pane="topRight" sqref="A1:R1"/>
      <selection pane="bottomLeft" sqref="A1:R1"/>
      <selection pane="bottomRight"/>
    </sheetView>
  </sheetViews>
  <sheetFormatPr defaultColWidth="9" defaultRowHeight="13.2"/>
  <cols>
    <col min="1" max="1" width="16.33203125" style="187" customWidth="1"/>
    <col min="2" max="3" width="16.6640625" style="186" customWidth="1"/>
    <col min="4" max="6" width="13.109375" style="186" bestFit="1" customWidth="1"/>
    <col min="7" max="7" width="15.44140625" style="186" bestFit="1" customWidth="1"/>
    <col min="8" max="8" width="10.88671875" style="186" bestFit="1" customWidth="1"/>
    <col min="9" max="9" width="12" style="186" bestFit="1" customWidth="1"/>
    <col min="10" max="10" width="13.109375" style="186" bestFit="1" customWidth="1"/>
    <col min="11" max="11" width="16.6640625" style="186" bestFit="1" customWidth="1"/>
    <col min="12" max="14" width="13.109375" style="186" bestFit="1" customWidth="1"/>
    <col min="15" max="15" width="15.44140625" style="186" customWidth="1"/>
    <col min="16" max="18" width="13.109375" style="186" bestFit="1" customWidth="1"/>
    <col min="19" max="19" width="15.6640625" style="186" bestFit="1" customWidth="1"/>
    <col min="20" max="20" width="13.109375" style="186" bestFit="1" customWidth="1"/>
    <col min="21" max="21" width="14.33203125" style="186" bestFit="1" customWidth="1"/>
    <col min="22" max="22" width="13.109375" style="186" bestFit="1" customWidth="1"/>
    <col min="23" max="23" width="16.6640625" style="186" bestFit="1" customWidth="1"/>
    <col min="24" max="24" width="10.88671875" style="186" bestFit="1" customWidth="1"/>
    <col min="25" max="26" width="13.109375" style="186" bestFit="1" customWidth="1"/>
    <col min="27" max="27" width="12" style="186" bestFit="1" customWidth="1"/>
    <col min="28" max="28" width="8.6640625" style="186" bestFit="1" customWidth="1"/>
    <col min="29" max="29" width="10.88671875" style="186" bestFit="1" customWidth="1"/>
    <col min="30" max="31" width="12" style="186" customWidth="1"/>
    <col min="32" max="16384" width="9" style="186"/>
  </cols>
  <sheetData>
    <row r="1" spans="1:31" ht="28.5" customHeight="1">
      <c r="B1" s="184" t="s">
        <v>367</v>
      </c>
      <c r="C1" s="184"/>
      <c r="D1" s="184"/>
      <c r="E1" s="184"/>
      <c r="F1" s="184"/>
      <c r="G1" s="184"/>
      <c r="H1" s="184"/>
      <c r="I1" s="184"/>
      <c r="J1" s="184"/>
      <c r="K1" s="500"/>
      <c r="L1" s="184" t="s">
        <v>368</v>
      </c>
      <c r="M1" s="184"/>
      <c r="N1" s="184"/>
      <c r="O1" s="184"/>
      <c r="P1" s="184"/>
      <c r="Q1" s="184"/>
      <c r="R1" s="184"/>
      <c r="S1" s="184"/>
      <c r="T1" s="184"/>
      <c r="U1" s="184"/>
      <c r="V1" s="184"/>
      <c r="W1" s="500"/>
      <c r="X1" s="184" t="s">
        <v>368</v>
      </c>
      <c r="Y1" s="184"/>
      <c r="Z1" s="184"/>
      <c r="AA1" s="184"/>
      <c r="AB1" s="184"/>
      <c r="AC1" s="184"/>
      <c r="AD1" s="184"/>
      <c r="AE1" s="500"/>
    </row>
    <row r="2" spans="1:31" ht="14.25" customHeight="1">
      <c r="A2" s="505"/>
      <c r="K2" s="189" t="s">
        <v>719</v>
      </c>
      <c r="W2" s="189" t="s">
        <v>719</v>
      </c>
      <c r="AE2" s="189" t="s">
        <v>719</v>
      </c>
    </row>
    <row r="3" spans="1:31">
      <c r="A3" s="849" t="s">
        <v>577</v>
      </c>
      <c r="B3" s="791" t="s">
        <v>537</v>
      </c>
      <c r="C3" s="791"/>
      <c r="D3" s="792" t="s">
        <v>560</v>
      </c>
      <c r="E3" s="824"/>
      <c r="F3" s="824"/>
      <c r="G3" s="824"/>
      <c r="H3" s="824"/>
      <c r="I3" s="824"/>
      <c r="J3" s="824"/>
      <c r="K3" s="793"/>
      <c r="L3" s="792" t="s">
        <v>560</v>
      </c>
      <c r="M3" s="824"/>
      <c r="N3" s="824"/>
      <c r="O3" s="824"/>
      <c r="P3" s="791" t="s">
        <v>573</v>
      </c>
      <c r="Q3" s="791"/>
      <c r="R3" s="791"/>
      <c r="S3" s="791"/>
      <c r="T3" s="791" t="s">
        <v>479</v>
      </c>
      <c r="U3" s="791"/>
      <c r="V3" s="791"/>
      <c r="W3" s="791"/>
      <c r="X3" s="791" t="s">
        <v>245</v>
      </c>
      <c r="Y3" s="791"/>
      <c r="Z3" s="791"/>
      <c r="AA3" s="791"/>
      <c r="AB3" s="791" t="s">
        <v>569</v>
      </c>
      <c r="AC3" s="791"/>
      <c r="AD3" s="791"/>
      <c r="AE3" s="791"/>
    </row>
    <row r="4" spans="1:31">
      <c r="A4" s="850"/>
      <c r="B4" s="791"/>
      <c r="C4" s="791"/>
      <c r="D4" s="791" t="s">
        <v>544</v>
      </c>
      <c r="E4" s="791"/>
      <c r="F4" s="791"/>
      <c r="G4" s="791"/>
      <c r="H4" s="791" t="s">
        <v>565</v>
      </c>
      <c r="I4" s="791"/>
      <c r="J4" s="791"/>
      <c r="K4" s="791"/>
      <c r="L4" s="791" t="s">
        <v>566</v>
      </c>
      <c r="M4" s="791"/>
      <c r="N4" s="791"/>
      <c r="O4" s="791"/>
      <c r="P4" s="791"/>
      <c r="Q4" s="791"/>
      <c r="R4" s="791"/>
      <c r="S4" s="791"/>
      <c r="T4" s="791"/>
      <c r="U4" s="791"/>
      <c r="V4" s="791"/>
      <c r="W4" s="791"/>
      <c r="X4" s="791"/>
      <c r="Y4" s="791"/>
      <c r="Z4" s="791"/>
      <c r="AA4" s="791"/>
      <c r="AB4" s="791"/>
      <c r="AC4" s="791"/>
      <c r="AD4" s="791"/>
      <c r="AE4" s="791"/>
    </row>
    <row r="5" spans="1:31" ht="21.6">
      <c r="A5" s="795"/>
      <c r="B5" s="192" t="s">
        <v>538</v>
      </c>
      <c r="C5" s="194" t="s">
        <v>539</v>
      </c>
      <c r="D5" s="192" t="s">
        <v>538</v>
      </c>
      <c r="E5" s="280" t="s">
        <v>561</v>
      </c>
      <c r="F5" s="192" t="s">
        <v>562</v>
      </c>
      <c r="G5" s="193" t="s">
        <v>539</v>
      </c>
      <c r="H5" s="192" t="s">
        <v>538</v>
      </c>
      <c r="I5" s="194" t="s">
        <v>561</v>
      </c>
      <c r="J5" s="192" t="s">
        <v>562</v>
      </c>
      <c r="K5" s="192" t="s">
        <v>539</v>
      </c>
      <c r="L5" s="192" t="s">
        <v>538</v>
      </c>
      <c r="M5" s="194" t="s">
        <v>561</v>
      </c>
      <c r="N5" s="192" t="s">
        <v>562</v>
      </c>
      <c r="O5" s="194" t="s">
        <v>539</v>
      </c>
      <c r="P5" s="192" t="s">
        <v>538</v>
      </c>
      <c r="Q5" s="194" t="s">
        <v>561</v>
      </c>
      <c r="R5" s="192" t="s">
        <v>562</v>
      </c>
      <c r="S5" s="194" t="s">
        <v>539</v>
      </c>
      <c r="T5" s="192" t="s">
        <v>538</v>
      </c>
      <c r="U5" s="220" t="s">
        <v>567</v>
      </c>
      <c r="V5" s="192" t="s">
        <v>562</v>
      </c>
      <c r="W5" s="192" t="s">
        <v>539</v>
      </c>
      <c r="X5" s="192" t="s">
        <v>538</v>
      </c>
      <c r="Y5" s="194" t="s">
        <v>218</v>
      </c>
      <c r="Z5" s="192" t="s">
        <v>568</v>
      </c>
      <c r="AA5" s="194" t="s">
        <v>539</v>
      </c>
      <c r="AB5" s="192" t="s">
        <v>538</v>
      </c>
      <c r="AC5" s="194" t="s">
        <v>561</v>
      </c>
      <c r="AD5" s="192" t="s">
        <v>571</v>
      </c>
      <c r="AE5" s="192" t="s">
        <v>539</v>
      </c>
    </row>
    <row r="6" spans="1:31">
      <c r="A6" s="204"/>
      <c r="B6" s="507" t="s">
        <v>540</v>
      </c>
      <c r="C6" s="196" t="s">
        <v>542</v>
      </c>
      <c r="D6" s="195" t="s">
        <v>540</v>
      </c>
      <c r="E6" s="196" t="s">
        <v>563</v>
      </c>
      <c r="F6" s="197" t="s">
        <v>641</v>
      </c>
      <c r="G6" s="196" t="s">
        <v>542</v>
      </c>
      <c r="H6" s="195" t="s">
        <v>540</v>
      </c>
      <c r="I6" s="196" t="s">
        <v>563</v>
      </c>
      <c r="J6" s="195" t="s">
        <v>641</v>
      </c>
      <c r="K6" s="195" t="s">
        <v>542</v>
      </c>
      <c r="L6" s="195" t="s">
        <v>540</v>
      </c>
      <c r="M6" s="196" t="s">
        <v>563</v>
      </c>
      <c r="N6" s="195" t="s">
        <v>641</v>
      </c>
      <c r="O6" s="196" t="s">
        <v>542</v>
      </c>
      <c r="P6" s="195" t="s">
        <v>540</v>
      </c>
      <c r="Q6" s="196" t="s">
        <v>563</v>
      </c>
      <c r="R6" s="195" t="s">
        <v>641</v>
      </c>
      <c r="S6" s="196" t="s">
        <v>542</v>
      </c>
      <c r="T6" s="195" t="s">
        <v>540</v>
      </c>
      <c r="U6" s="196" t="s">
        <v>575</v>
      </c>
      <c r="V6" s="195" t="s">
        <v>641</v>
      </c>
      <c r="W6" s="195" t="s">
        <v>542</v>
      </c>
      <c r="X6" s="195" t="s">
        <v>540</v>
      </c>
      <c r="Y6" s="196" t="s">
        <v>226</v>
      </c>
      <c r="Z6" s="195" t="s">
        <v>542</v>
      </c>
      <c r="AA6" s="196" t="s">
        <v>542</v>
      </c>
      <c r="AB6" s="195" t="s">
        <v>540</v>
      </c>
      <c r="AC6" s="196" t="s">
        <v>563</v>
      </c>
      <c r="AD6" s="195" t="s">
        <v>542</v>
      </c>
      <c r="AE6" s="195" t="s">
        <v>542</v>
      </c>
    </row>
    <row r="7" spans="1:31" s="200" customFormat="1" ht="18.899999999999999" customHeight="1">
      <c r="A7" s="384" t="s">
        <v>720</v>
      </c>
      <c r="B7" s="522">
        <v>898793345</v>
      </c>
      <c r="C7" s="410">
        <v>9757322473.3080006</v>
      </c>
      <c r="D7" s="411">
        <v>482336565</v>
      </c>
      <c r="E7" s="410">
        <v>740822166</v>
      </c>
      <c r="F7" s="410">
        <v>855165836.61600006</v>
      </c>
      <c r="G7" s="410">
        <v>6787217824.0080004</v>
      </c>
      <c r="H7" s="411">
        <v>6987972</v>
      </c>
      <c r="I7" s="410">
        <v>64567912</v>
      </c>
      <c r="J7" s="411">
        <v>337032260.22500002</v>
      </c>
      <c r="K7" s="410">
        <v>2929151892.651</v>
      </c>
      <c r="L7" s="411">
        <v>475348593</v>
      </c>
      <c r="M7" s="410">
        <v>676254254</v>
      </c>
      <c r="N7" s="411">
        <v>518133576.39099997</v>
      </c>
      <c r="O7" s="410">
        <v>3858065931.3569999</v>
      </c>
      <c r="P7" s="411">
        <v>123579819</v>
      </c>
      <c r="Q7" s="410">
        <v>211773052</v>
      </c>
      <c r="R7" s="411">
        <v>145147225.89700001</v>
      </c>
      <c r="S7" s="410">
        <v>1029818134.5</v>
      </c>
      <c r="T7" s="411">
        <v>292417087</v>
      </c>
      <c r="U7" s="410">
        <v>356898062</v>
      </c>
      <c r="V7" s="411">
        <v>256282533.25799999</v>
      </c>
      <c r="W7" s="410">
        <v>1871313310.536</v>
      </c>
      <c r="X7" s="411">
        <v>6204470</v>
      </c>
      <c r="Y7" s="410">
        <v>146510237</v>
      </c>
      <c r="Z7" s="411">
        <v>96698563.191</v>
      </c>
      <c r="AA7" s="410">
        <v>45398827.387999997</v>
      </c>
      <c r="AB7" s="411">
        <v>459874</v>
      </c>
      <c r="AC7" s="410">
        <v>2790304</v>
      </c>
      <c r="AD7" s="411">
        <v>32059718.934999999</v>
      </c>
      <c r="AE7" s="410">
        <v>23574376.875999998</v>
      </c>
    </row>
    <row r="8" spans="1:31" s="200" customFormat="1" ht="18.899999999999999" customHeight="1">
      <c r="A8" s="384" t="s">
        <v>721</v>
      </c>
      <c r="B8" s="522">
        <v>918410379</v>
      </c>
      <c r="C8" s="410">
        <v>9976789737.2320004</v>
      </c>
      <c r="D8" s="411">
        <v>490065072</v>
      </c>
      <c r="E8" s="410">
        <v>744745278</v>
      </c>
      <c r="F8" s="410">
        <v>878670372.18900001</v>
      </c>
      <c r="G8" s="410">
        <v>6989453213.283</v>
      </c>
      <c r="H8" s="411">
        <v>7004218</v>
      </c>
      <c r="I8" s="410">
        <v>64285344</v>
      </c>
      <c r="J8" s="411">
        <v>347954166.84399998</v>
      </c>
      <c r="K8" s="410">
        <v>3031150290.9910002</v>
      </c>
      <c r="L8" s="411">
        <v>483060854</v>
      </c>
      <c r="M8" s="410">
        <v>680459934</v>
      </c>
      <c r="N8" s="411">
        <v>530716205.34500003</v>
      </c>
      <c r="O8" s="410">
        <v>3958302922.2919998</v>
      </c>
      <c r="P8" s="411">
        <v>127131698</v>
      </c>
      <c r="Q8" s="410">
        <v>213061733</v>
      </c>
      <c r="R8" s="411">
        <v>149230203.27599999</v>
      </c>
      <c r="S8" s="410">
        <v>1059123587.184</v>
      </c>
      <c r="T8" s="411">
        <v>300679829</v>
      </c>
      <c r="U8" s="410">
        <v>364018651</v>
      </c>
      <c r="V8" s="411">
        <v>255335351.34299999</v>
      </c>
      <c r="W8" s="410">
        <v>1868461016.3900001</v>
      </c>
      <c r="X8" s="411">
        <v>6225275</v>
      </c>
      <c r="Y8" s="410">
        <v>145284497</v>
      </c>
      <c r="Z8" s="411">
        <v>95955383.106000006</v>
      </c>
      <c r="AA8" s="410">
        <v>31761209.436000001</v>
      </c>
      <c r="AB8" s="411">
        <v>533780</v>
      </c>
      <c r="AC8" s="410">
        <v>3239233</v>
      </c>
      <c r="AD8" s="411">
        <v>37997924.248000003</v>
      </c>
      <c r="AE8" s="410">
        <v>27990710.938999999</v>
      </c>
    </row>
    <row r="9" spans="1:31" s="200" customFormat="1" ht="18.899999999999999" customHeight="1">
      <c r="A9" s="389" t="s">
        <v>722</v>
      </c>
      <c r="B9" s="414">
        <v>927117258</v>
      </c>
      <c r="C9" s="413">
        <v>10325061372.506001</v>
      </c>
      <c r="D9" s="414">
        <v>490875020</v>
      </c>
      <c r="E9" s="413">
        <v>740166472</v>
      </c>
      <c r="F9" s="413">
        <v>902117841.12699997</v>
      </c>
      <c r="G9" s="413">
        <v>7200068496.6219997</v>
      </c>
      <c r="H9" s="414">
        <v>6995471</v>
      </c>
      <c r="I9" s="413">
        <v>63883083</v>
      </c>
      <c r="J9" s="414">
        <v>356502885.21100003</v>
      </c>
      <c r="K9" s="413">
        <v>3113086886.9229999</v>
      </c>
      <c r="L9" s="414">
        <v>483879549</v>
      </c>
      <c r="M9" s="413">
        <v>676283389</v>
      </c>
      <c r="N9" s="414">
        <v>545614955.91600001</v>
      </c>
      <c r="O9" s="413">
        <v>4086981609.6989999</v>
      </c>
      <c r="P9" s="414">
        <v>131660658</v>
      </c>
      <c r="Q9" s="413">
        <v>215357656</v>
      </c>
      <c r="R9" s="414">
        <v>153719262.81600001</v>
      </c>
      <c r="S9" s="413">
        <v>1091214180.1630001</v>
      </c>
      <c r="T9" s="414">
        <v>303974254</v>
      </c>
      <c r="U9" s="413">
        <v>364973686</v>
      </c>
      <c r="V9" s="414">
        <v>268416792.29300001</v>
      </c>
      <c r="W9" s="413">
        <v>1970441468.401</v>
      </c>
      <c r="X9" s="414">
        <v>6227502</v>
      </c>
      <c r="Y9" s="413">
        <v>144191549</v>
      </c>
      <c r="Z9" s="414">
        <v>95312083.231999993</v>
      </c>
      <c r="AA9" s="413">
        <v>31282242.177000001</v>
      </c>
      <c r="AB9" s="414">
        <v>607326</v>
      </c>
      <c r="AC9" s="413">
        <v>3689749</v>
      </c>
      <c r="AD9" s="414">
        <v>43477152.115000002</v>
      </c>
      <c r="AE9" s="413">
        <v>32054985.142999999</v>
      </c>
    </row>
    <row r="10" spans="1:31" s="283" customFormat="1">
      <c r="A10" s="292" t="s">
        <v>578</v>
      </c>
      <c r="B10" s="523">
        <v>34546135</v>
      </c>
      <c r="C10" s="524">
        <v>455528325.48000002</v>
      </c>
      <c r="D10" s="523">
        <v>18143029</v>
      </c>
      <c r="E10" s="524">
        <v>27315345</v>
      </c>
      <c r="F10" s="523">
        <v>39653745.737999998</v>
      </c>
      <c r="G10" s="524">
        <v>321417095.90799999</v>
      </c>
      <c r="H10" s="523">
        <v>350601</v>
      </c>
      <c r="I10" s="524">
        <v>3207986</v>
      </c>
      <c r="J10" s="524">
        <v>17861447.239</v>
      </c>
      <c r="K10" s="524">
        <v>157718374.49399999</v>
      </c>
      <c r="L10" s="524">
        <v>17792428</v>
      </c>
      <c r="M10" s="524">
        <v>24107359</v>
      </c>
      <c r="N10" s="524">
        <v>21792298.499000002</v>
      </c>
      <c r="O10" s="524">
        <v>163698721.414</v>
      </c>
      <c r="P10" s="524">
        <v>4480111</v>
      </c>
      <c r="Q10" s="524">
        <v>8246371</v>
      </c>
      <c r="R10" s="524">
        <v>6184890.8380000005</v>
      </c>
      <c r="S10" s="524">
        <v>43944855.255999997</v>
      </c>
      <c r="T10" s="524">
        <v>11908669</v>
      </c>
      <c r="U10" s="524">
        <v>13974410</v>
      </c>
      <c r="V10" s="524">
        <v>11913460.997</v>
      </c>
      <c r="W10" s="524">
        <v>87815874.696999997</v>
      </c>
      <c r="X10" s="524">
        <v>322021</v>
      </c>
      <c r="Y10" s="524">
        <v>7238295</v>
      </c>
      <c r="Z10" s="524">
        <v>4793083.9369999999</v>
      </c>
      <c r="AA10" s="524">
        <v>1578840.966</v>
      </c>
      <c r="AB10" s="524">
        <v>14326</v>
      </c>
      <c r="AC10" s="524">
        <v>87652</v>
      </c>
      <c r="AD10" s="524">
        <v>1054240.76</v>
      </c>
      <c r="AE10" s="524">
        <v>771658.65300000005</v>
      </c>
    </row>
    <row r="11" spans="1:31" s="283" customFormat="1">
      <c r="A11" s="292" t="s">
        <v>579</v>
      </c>
      <c r="B11" s="523">
        <v>8985900</v>
      </c>
      <c r="C11" s="524">
        <v>98668183.597000003</v>
      </c>
      <c r="D11" s="523">
        <v>4720328</v>
      </c>
      <c r="E11" s="524">
        <v>7232564</v>
      </c>
      <c r="F11" s="523">
        <v>8372719.4500000002</v>
      </c>
      <c r="G11" s="524">
        <v>67799266.392000005</v>
      </c>
      <c r="H11" s="523">
        <v>66030</v>
      </c>
      <c r="I11" s="524">
        <v>667885</v>
      </c>
      <c r="J11" s="524">
        <v>3363510.9190000002</v>
      </c>
      <c r="K11" s="524">
        <v>29913077.083000001</v>
      </c>
      <c r="L11" s="524">
        <v>4654298</v>
      </c>
      <c r="M11" s="524">
        <v>6564679</v>
      </c>
      <c r="N11" s="524">
        <v>5009208.5310000004</v>
      </c>
      <c r="O11" s="524">
        <v>37886189.309</v>
      </c>
      <c r="P11" s="524">
        <v>990978</v>
      </c>
      <c r="Q11" s="524">
        <v>1765677</v>
      </c>
      <c r="R11" s="524">
        <v>1250947.56</v>
      </c>
      <c r="S11" s="524">
        <v>8885928.2060000002</v>
      </c>
      <c r="T11" s="524">
        <v>3272152</v>
      </c>
      <c r="U11" s="524">
        <v>4038001</v>
      </c>
      <c r="V11" s="524">
        <v>2929173.503</v>
      </c>
      <c r="W11" s="524">
        <v>21492219.147999998</v>
      </c>
      <c r="X11" s="524">
        <v>60209</v>
      </c>
      <c r="Y11" s="524">
        <v>1548211</v>
      </c>
      <c r="Z11" s="524">
        <v>1030727.713</v>
      </c>
      <c r="AA11" s="524">
        <v>346071.065</v>
      </c>
      <c r="AB11" s="524">
        <v>2442</v>
      </c>
      <c r="AC11" s="524">
        <v>16321</v>
      </c>
      <c r="AD11" s="524">
        <v>193420.16</v>
      </c>
      <c r="AE11" s="524">
        <v>144698.78599999999</v>
      </c>
    </row>
    <row r="12" spans="1:31" s="283" customFormat="1">
      <c r="A12" s="292" t="s">
        <v>580</v>
      </c>
      <c r="B12" s="523">
        <v>8545226</v>
      </c>
      <c r="C12" s="524">
        <v>95879840.790000007</v>
      </c>
      <c r="D12" s="523">
        <v>4451561</v>
      </c>
      <c r="E12" s="524">
        <v>6578022</v>
      </c>
      <c r="F12" s="523">
        <v>8183613.892</v>
      </c>
      <c r="G12" s="524">
        <v>66140047.145999998</v>
      </c>
      <c r="H12" s="523">
        <v>68845</v>
      </c>
      <c r="I12" s="524">
        <v>693583</v>
      </c>
      <c r="J12" s="524">
        <v>3330675.9109999998</v>
      </c>
      <c r="K12" s="524">
        <v>29328997.623</v>
      </c>
      <c r="L12" s="524">
        <v>4382716</v>
      </c>
      <c r="M12" s="524">
        <v>5884439</v>
      </c>
      <c r="N12" s="524">
        <v>4852937.9809999997</v>
      </c>
      <c r="O12" s="524">
        <v>36811049.523000002</v>
      </c>
      <c r="P12" s="524">
        <v>1078878</v>
      </c>
      <c r="Q12" s="524">
        <v>1787974</v>
      </c>
      <c r="R12" s="524">
        <v>1304784.78</v>
      </c>
      <c r="S12" s="524">
        <v>9243639.091</v>
      </c>
      <c r="T12" s="524">
        <v>3011528</v>
      </c>
      <c r="U12" s="524">
        <v>3558815</v>
      </c>
      <c r="V12" s="524">
        <v>2726701.0189999999</v>
      </c>
      <c r="W12" s="524">
        <v>19959041.335999999</v>
      </c>
      <c r="X12" s="524">
        <v>61390</v>
      </c>
      <c r="Y12" s="524">
        <v>1634024</v>
      </c>
      <c r="Z12" s="524">
        <v>1085933.6569999999</v>
      </c>
      <c r="AA12" s="524">
        <v>368826.61499999999</v>
      </c>
      <c r="AB12" s="524">
        <v>3259</v>
      </c>
      <c r="AC12" s="524">
        <v>18678</v>
      </c>
      <c r="AD12" s="524">
        <v>225602.32</v>
      </c>
      <c r="AE12" s="524">
        <v>168286.60200000001</v>
      </c>
    </row>
    <row r="13" spans="1:31" s="283" customFormat="1">
      <c r="A13" s="292" t="s">
        <v>581</v>
      </c>
      <c r="B13" s="523">
        <v>18153423</v>
      </c>
      <c r="C13" s="524">
        <v>203579945.917</v>
      </c>
      <c r="D13" s="523">
        <v>9431443</v>
      </c>
      <c r="E13" s="524">
        <v>13675075</v>
      </c>
      <c r="F13" s="523">
        <v>17596762.276999999</v>
      </c>
      <c r="G13" s="524">
        <v>142331853.60600001</v>
      </c>
      <c r="H13" s="523">
        <v>136017</v>
      </c>
      <c r="I13" s="524">
        <v>1276255</v>
      </c>
      <c r="J13" s="524">
        <v>7281223.6619999995</v>
      </c>
      <c r="K13" s="524">
        <v>64413609.535999998</v>
      </c>
      <c r="L13" s="524">
        <v>9295426</v>
      </c>
      <c r="M13" s="524">
        <v>12398820</v>
      </c>
      <c r="N13" s="524">
        <v>10315538.615</v>
      </c>
      <c r="O13" s="524">
        <v>77918244.069999993</v>
      </c>
      <c r="P13" s="524">
        <v>2414594</v>
      </c>
      <c r="Q13" s="524">
        <v>3849502</v>
      </c>
      <c r="R13" s="524">
        <v>2655679.8050000002</v>
      </c>
      <c r="S13" s="524">
        <v>18887467.835999999</v>
      </c>
      <c r="T13" s="524">
        <v>6296698</v>
      </c>
      <c r="U13" s="524">
        <v>7498565</v>
      </c>
      <c r="V13" s="524">
        <v>5612402.9249999998</v>
      </c>
      <c r="W13" s="524">
        <v>41203205.814000003</v>
      </c>
      <c r="X13" s="524">
        <v>123589</v>
      </c>
      <c r="Y13" s="524">
        <v>2870139</v>
      </c>
      <c r="Z13" s="524">
        <v>1912191.3940000001</v>
      </c>
      <c r="AA13" s="524">
        <v>645181.48199999996</v>
      </c>
      <c r="AB13" s="524">
        <v>10688</v>
      </c>
      <c r="AC13" s="524">
        <v>62421</v>
      </c>
      <c r="AD13" s="524">
        <v>697370.84</v>
      </c>
      <c r="AE13" s="524">
        <v>512237.179</v>
      </c>
    </row>
    <row r="14" spans="1:31" s="283" customFormat="1">
      <c r="A14" s="292" t="s">
        <v>582</v>
      </c>
      <c r="B14" s="523">
        <v>7039942</v>
      </c>
      <c r="C14" s="524">
        <v>80929138.263999999</v>
      </c>
      <c r="D14" s="523">
        <v>3670045</v>
      </c>
      <c r="E14" s="524">
        <v>5432189</v>
      </c>
      <c r="F14" s="523">
        <v>6771722.9450000003</v>
      </c>
      <c r="G14" s="524">
        <v>54703591.184</v>
      </c>
      <c r="H14" s="523">
        <v>57802</v>
      </c>
      <c r="I14" s="524">
        <v>595220</v>
      </c>
      <c r="J14" s="524">
        <v>2880583.747</v>
      </c>
      <c r="K14" s="524">
        <v>25570426.831999999</v>
      </c>
      <c r="L14" s="524">
        <v>3612243</v>
      </c>
      <c r="M14" s="524">
        <v>4836969</v>
      </c>
      <c r="N14" s="524">
        <v>3891139.1979999999</v>
      </c>
      <c r="O14" s="524">
        <v>29133164.352000002</v>
      </c>
      <c r="P14" s="524">
        <v>853578</v>
      </c>
      <c r="Q14" s="524">
        <v>1432161</v>
      </c>
      <c r="R14" s="524">
        <v>1106102.8400000001</v>
      </c>
      <c r="S14" s="524">
        <v>7856421.9939999999</v>
      </c>
      <c r="T14" s="524">
        <v>2514563</v>
      </c>
      <c r="U14" s="524">
        <v>2969434</v>
      </c>
      <c r="V14" s="524">
        <v>2438095.69</v>
      </c>
      <c r="W14" s="524">
        <v>17985606.879000001</v>
      </c>
      <c r="X14" s="524">
        <v>51951</v>
      </c>
      <c r="Y14" s="524">
        <v>1374700</v>
      </c>
      <c r="Z14" s="524">
        <v>909124.40599999996</v>
      </c>
      <c r="AA14" s="524">
        <v>300352.228</v>
      </c>
      <c r="AB14" s="524">
        <v>1756</v>
      </c>
      <c r="AC14" s="524">
        <v>9948</v>
      </c>
      <c r="AD14" s="524">
        <v>114367.42</v>
      </c>
      <c r="AE14" s="524">
        <v>83165.979000000007</v>
      </c>
    </row>
    <row r="15" spans="1:31" s="283" customFormat="1">
      <c r="A15" s="292" t="s">
        <v>583</v>
      </c>
      <c r="B15" s="523">
        <v>8307062</v>
      </c>
      <c r="C15" s="524">
        <v>88428015.900000006</v>
      </c>
      <c r="D15" s="523">
        <v>4447261</v>
      </c>
      <c r="E15" s="524">
        <v>6563639</v>
      </c>
      <c r="F15" s="523">
        <v>7732247.1359999999</v>
      </c>
      <c r="G15" s="524">
        <v>61824227.825000003</v>
      </c>
      <c r="H15" s="523">
        <v>64760</v>
      </c>
      <c r="I15" s="524">
        <v>648368</v>
      </c>
      <c r="J15" s="524">
        <v>3140569.9739999999</v>
      </c>
      <c r="K15" s="524">
        <v>27588634.625</v>
      </c>
      <c r="L15" s="524">
        <v>4382501</v>
      </c>
      <c r="M15" s="524">
        <v>5915271</v>
      </c>
      <c r="N15" s="524">
        <v>4591677.1619999995</v>
      </c>
      <c r="O15" s="524">
        <v>34235593.200000003</v>
      </c>
      <c r="P15" s="524">
        <v>1113935</v>
      </c>
      <c r="Q15" s="524">
        <v>1689288</v>
      </c>
      <c r="R15" s="524">
        <v>1178510.0249999999</v>
      </c>
      <c r="S15" s="524">
        <v>8374295.8269999996</v>
      </c>
      <c r="T15" s="524">
        <v>2741806</v>
      </c>
      <c r="U15" s="524">
        <v>3237864</v>
      </c>
      <c r="V15" s="524">
        <v>2399766.4700000002</v>
      </c>
      <c r="W15" s="524">
        <v>17685293.045000002</v>
      </c>
      <c r="X15" s="524">
        <v>59242</v>
      </c>
      <c r="Y15" s="524">
        <v>1493290</v>
      </c>
      <c r="Z15" s="524">
        <v>994850.522</v>
      </c>
      <c r="AA15" s="524">
        <v>336665.212</v>
      </c>
      <c r="AB15" s="524">
        <v>4060</v>
      </c>
      <c r="AC15" s="524">
        <v>24010</v>
      </c>
      <c r="AD15" s="524">
        <v>281822.69500000001</v>
      </c>
      <c r="AE15" s="524">
        <v>207533.99100000001</v>
      </c>
    </row>
    <row r="16" spans="1:31" s="283" customFormat="1">
      <c r="A16" s="402" t="s">
        <v>584</v>
      </c>
      <c r="B16" s="525">
        <v>13561924</v>
      </c>
      <c r="C16" s="526">
        <v>149672583.46399999</v>
      </c>
      <c r="D16" s="525">
        <v>7247464</v>
      </c>
      <c r="E16" s="526">
        <v>10545225</v>
      </c>
      <c r="F16" s="525">
        <v>12856699.827</v>
      </c>
      <c r="G16" s="526">
        <v>104272912.234</v>
      </c>
      <c r="H16" s="525">
        <v>104982</v>
      </c>
      <c r="I16" s="526">
        <v>997063</v>
      </c>
      <c r="J16" s="526">
        <v>5082043.1440000003</v>
      </c>
      <c r="K16" s="526">
        <v>44995944.490999997</v>
      </c>
      <c r="L16" s="526">
        <v>7142482</v>
      </c>
      <c r="M16" s="526">
        <v>9548162</v>
      </c>
      <c r="N16" s="526">
        <v>7774656.6830000002</v>
      </c>
      <c r="O16" s="526">
        <v>59276967.743000001</v>
      </c>
      <c r="P16" s="526">
        <v>1767901</v>
      </c>
      <c r="Q16" s="526">
        <v>2964707</v>
      </c>
      <c r="R16" s="526">
        <v>1986195.8030000001</v>
      </c>
      <c r="S16" s="526">
        <v>14363419.934</v>
      </c>
      <c r="T16" s="526">
        <v>4541331</v>
      </c>
      <c r="U16" s="526">
        <v>5379098</v>
      </c>
      <c r="V16" s="526">
        <v>4052214.216</v>
      </c>
      <c r="W16" s="526">
        <v>30312375.934999999</v>
      </c>
      <c r="X16" s="526">
        <v>93744</v>
      </c>
      <c r="Y16" s="526">
        <v>2239700</v>
      </c>
      <c r="Z16" s="526">
        <v>1484734.2309999999</v>
      </c>
      <c r="AA16" s="526">
        <v>493875.10700000002</v>
      </c>
      <c r="AB16" s="526">
        <v>5228</v>
      </c>
      <c r="AC16" s="526">
        <v>27235</v>
      </c>
      <c r="AD16" s="526">
        <v>313666.15500000003</v>
      </c>
      <c r="AE16" s="526">
        <v>230000.25399999999</v>
      </c>
    </row>
    <row r="17" spans="1:31" s="283" customFormat="1">
      <c r="A17" s="292" t="s">
        <v>585</v>
      </c>
      <c r="B17" s="523">
        <v>19223987</v>
      </c>
      <c r="C17" s="524">
        <v>202975801</v>
      </c>
      <c r="D17" s="523">
        <v>10009663</v>
      </c>
      <c r="E17" s="524">
        <v>14498435</v>
      </c>
      <c r="F17" s="523">
        <v>17126233.284000002</v>
      </c>
      <c r="G17" s="524">
        <v>135729331.11399999</v>
      </c>
      <c r="H17" s="523">
        <v>134361</v>
      </c>
      <c r="I17" s="524">
        <v>1194525</v>
      </c>
      <c r="J17" s="524">
        <v>6486432.3530000001</v>
      </c>
      <c r="K17" s="524">
        <v>56465623.68</v>
      </c>
      <c r="L17" s="524">
        <v>9875302</v>
      </c>
      <c r="M17" s="524">
        <v>13303910</v>
      </c>
      <c r="N17" s="524">
        <v>10639800.931</v>
      </c>
      <c r="O17" s="524">
        <v>79263707.434</v>
      </c>
      <c r="P17" s="524">
        <v>2767149</v>
      </c>
      <c r="Q17" s="524">
        <v>4522980</v>
      </c>
      <c r="R17" s="524">
        <v>3095561.7230000002</v>
      </c>
      <c r="S17" s="524">
        <v>21940345.146000002</v>
      </c>
      <c r="T17" s="524">
        <v>6439253</v>
      </c>
      <c r="U17" s="524">
        <v>7575560</v>
      </c>
      <c r="V17" s="524">
        <v>6039439.1699999999</v>
      </c>
      <c r="W17" s="524">
        <v>44356266.644000001</v>
      </c>
      <c r="X17" s="524">
        <v>118245</v>
      </c>
      <c r="Y17" s="524">
        <v>2613965</v>
      </c>
      <c r="Z17" s="524">
        <v>1715861.929</v>
      </c>
      <c r="AA17" s="524">
        <v>556182.18299999996</v>
      </c>
      <c r="AB17" s="524">
        <v>7922</v>
      </c>
      <c r="AC17" s="524">
        <v>43986</v>
      </c>
      <c r="AD17" s="524">
        <v>540472.86</v>
      </c>
      <c r="AE17" s="524">
        <v>393675.913</v>
      </c>
    </row>
    <row r="18" spans="1:31" s="283" customFormat="1">
      <c r="A18" s="292" t="s">
        <v>586</v>
      </c>
      <c r="B18" s="523">
        <v>14289902</v>
      </c>
      <c r="C18" s="524">
        <v>160873025.83500001</v>
      </c>
      <c r="D18" s="523">
        <v>7870509</v>
      </c>
      <c r="E18" s="524">
        <v>11889530</v>
      </c>
      <c r="F18" s="523">
        <v>14707468.816</v>
      </c>
      <c r="G18" s="524">
        <v>117830159.76899999</v>
      </c>
      <c r="H18" s="523">
        <v>107194</v>
      </c>
      <c r="I18" s="524">
        <v>1020750</v>
      </c>
      <c r="J18" s="524">
        <v>5511586.6310000001</v>
      </c>
      <c r="K18" s="524">
        <v>48411829.761</v>
      </c>
      <c r="L18" s="524">
        <v>7763315</v>
      </c>
      <c r="M18" s="524">
        <v>10868780</v>
      </c>
      <c r="N18" s="524">
        <v>9195882.1850000005</v>
      </c>
      <c r="O18" s="524">
        <v>69418330.008000001</v>
      </c>
      <c r="P18" s="524">
        <v>1997861</v>
      </c>
      <c r="Q18" s="524">
        <v>3329554</v>
      </c>
      <c r="R18" s="524">
        <v>2117925.7280000001</v>
      </c>
      <c r="S18" s="524">
        <v>15057904.322000001</v>
      </c>
      <c r="T18" s="524">
        <v>4414533</v>
      </c>
      <c r="U18" s="524">
        <v>5367320</v>
      </c>
      <c r="V18" s="524">
        <v>3712342.65</v>
      </c>
      <c r="W18" s="524">
        <v>27092957.357000001</v>
      </c>
      <c r="X18" s="524">
        <v>94449</v>
      </c>
      <c r="Y18" s="524">
        <v>2297963</v>
      </c>
      <c r="Z18" s="524">
        <v>1517369.63</v>
      </c>
      <c r="AA18" s="524">
        <v>491965.47600000002</v>
      </c>
      <c r="AB18" s="524">
        <v>6999</v>
      </c>
      <c r="AC18" s="524">
        <v>43629</v>
      </c>
      <c r="AD18" s="524">
        <v>538022</v>
      </c>
      <c r="AE18" s="524">
        <v>400038.91100000002</v>
      </c>
    </row>
    <row r="19" spans="1:31" s="283" customFormat="1">
      <c r="A19" s="292" t="s">
        <v>587</v>
      </c>
      <c r="B19" s="523">
        <v>13466137</v>
      </c>
      <c r="C19" s="524">
        <v>152061098.94299999</v>
      </c>
      <c r="D19" s="523">
        <v>7644192</v>
      </c>
      <c r="E19" s="524">
        <v>11514104</v>
      </c>
      <c r="F19" s="523">
        <v>13792814.041999999</v>
      </c>
      <c r="G19" s="524">
        <v>110420632.81200001</v>
      </c>
      <c r="H19" s="523">
        <v>102676</v>
      </c>
      <c r="I19" s="524">
        <v>972488</v>
      </c>
      <c r="J19" s="524">
        <v>5278012.1399999997</v>
      </c>
      <c r="K19" s="524">
        <v>46451667.75</v>
      </c>
      <c r="L19" s="524">
        <v>7541516</v>
      </c>
      <c r="M19" s="524">
        <v>10541616</v>
      </c>
      <c r="N19" s="524">
        <v>8514801.9020000007</v>
      </c>
      <c r="O19" s="524">
        <v>63968965.061999999</v>
      </c>
      <c r="P19" s="524">
        <v>1960520</v>
      </c>
      <c r="Q19" s="524">
        <v>3295927</v>
      </c>
      <c r="R19" s="524">
        <v>2082854.774</v>
      </c>
      <c r="S19" s="524">
        <v>14770272.737</v>
      </c>
      <c r="T19" s="524">
        <v>3854679</v>
      </c>
      <c r="U19" s="524">
        <v>4684848</v>
      </c>
      <c r="V19" s="524">
        <v>3524539.7549999999</v>
      </c>
      <c r="W19" s="524">
        <v>25963532.734000001</v>
      </c>
      <c r="X19" s="524">
        <v>94926</v>
      </c>
      <c r="Y19" s="524">
        <v>2267216</v>
      </c>
      <c r="Z19" s="524">
        <v>1501384.182</v>
      </c>
      <c r="AA19" s="524">
        <v>493903.97399999999</v>
      </c>
      <c r="AB19" s="524">
        <v>6746</v>
      </c>
      <c r="AC19" s="524">
        <v>46318</v>
      </c>
      <c r="AD19" s="524">
        <v>558468.06000000006</v>
      </c>
      <c r="AE19" s="524">
        <v>412756.68599999999</v>
      </c>
    </row>
    <row r="20" spans="1:31" s="283" customFormat="1">
      <c r="A20" s="292" t="s">
        <v>588</v>
      </c>
      <c r="B20" s="523">
        <v>49634637</v>
      </c>
      <c r="C20" s="524">
        <v>487901874.03799999</v>
      </c>
      <c r="D20" s="523">
        <v>25355907</v>
      </c>
      <c r="E20" s="524">
        <v>37821942</v>
      </c>
      <c r="F20" s="523">
        <v>41144808.792000003</v>
      </c>
      <c r="G20" s="524">
        <v>325295637.51300001</v>
      </c>
      <c r="H20" s="523">
        <v>307373</v>
      </c>
      <c r="I20" s="524">
        <v>2788598</v>
      </c>
      <c r="J20" s="524">
        <v>15252277.666999999</v>
      </c>
      <c r="K20" s="524">
        <v>132162377.116</v>
      </c>
      <c r="L20" s="524">
        <v>25048534</v>
      </c>
      <c r="M20" s="524">
        <v>35033344</v>
      </c>
      <c r="N20" s="524">
        <v>25892531.125</v>
      </c>
      <c r="O20" s="524">
        <v>193133260.39700001</v>
      </c>
      <c r="P20" s="524">
        <v>7400064</v>
      </c>
      <c r="Q20" s="524">
        <v>12013872</v>
      </c>
      <c r="R20" s="524">
        <v>7971052.182</v>
      </c>
      <c r="S20" s="524">
        <v>56455434.101999998</v>
      </c>
      <c r="T20" s="524">
        <v>16847314</v>
      </c>
      <c r="U20" s="524">
        <v>20059775</v>
      </c>
      <c r="V20" s="524">
        <v>14120905.501</v>
      </c>
      <c r="W20" s="524">
        <v>103167529.22499999</v>
      </c>
      <c r="X20" s="524">
        <v>266913</v>
      </c>
      <c r="Y20" s="524">
        <v>6236036</v>
      </c>
      <c r="Z20" s="524">
        <v>4090650.1889999998</v>
      </c>
      <c r="AA20" s="524">
        <v>1308659.683</v>
      </c>
      <c r="AB20" s="524">
        <v>31352</v>
      </c>
      <c r="AC20" s="524">
        <v>190485</v>
      </c>
      <c r="AD20" s="524">
        <v>2271865.6800000002</v>
      </c>
      <c r="AE20" s="524">
        <v>1674613.5149999999</v>
      </c>
    </row>
    <row r="21" spans="1:31" s="283" customFormat="1">
      <c r="A21" s="402" t="s">
        <v>589</v>
      </c>
      <c r="B21" s="525">
        <v>42721956</v>
      </c>
      <c r="C21" s="526">
        <v>451747408.40600002</v>
      </c>
      <c r="D21" s="525">
        <v>21765674</v>
      </c>
      <c r="E21" s="526">
        <v>32171440</v>
      </c>
      <c r="F21" s="525">
        <v>38406834.616999999</v>
      </c>
      <c r="G21" s="526">
        <v>304876196.01099998</v>
      </c>
      <c r="H21" s="525">
        <v>294810</v>
      </c>
      <c r="I21" s="526">
        <v>2597370</v>
      </c>
      <c r="J21" s="526">
        <v>14850417.791999999</v>
      </c>
      <c r="K21" s="526">
        <v>128803369.77</v>
      </c>
      <c r="L21" s="526">
        <v>21470864</v>
      </c>
      <c r="M21" s="526">
        <v>29574070</v>
      </c>
      <c r="N21" s="526">
        <v>23556416.824999999</v>
      </c>
      <c r="O21" s="526">
        <v>176072826.241</v>
      </c>
      <c r="P21" s="526">
        <v>6457935</v>
      </c>
      <c r="Q21" s="526">
        <v>10385764</v>
      </c>
      <c r="R21" s="526">
        <v>7359009.1739999996</v>
      </c>
      <c r="S21" s="526">
        <v>52193804.254000001</v>
      </c>
      <c r="T21" s="526">
        <v>14474967</v>
      </c>
      <c r="U21" s="526">
        <v>16934186</v>
      </c>
      <c r="V21" s="526">
        <v>12651002.878</v>
      </c>
      <c r="W21" s="526">
        <v>92304631.866999999</v>
      </c>
      <c r="X21" s="526">
        <v>262703</v>
      </c>
      <c r="Y21" s="526">
        <v>5804393</v>
      </c>
      <c r="Z21" s="526">
        <v>3816161.977</v>
      </c>
      <c r="AA21" s="526">
        <v>1213468.8089999999</v>
      </c>
      <c r="AB21" s="526">
        <v>23380</v>
      </c>
      <c r="AC21" s="526">
        <v>136257</v>
      </c>
      <c r="AD21" s="526">
        <v>1576062.59</v>
      </c>
      <c r="AE21" s="526">
        <v>1159307.4650000001</v>
      </c>
    </row>
    <row r="22" spans="1:31" s="283" customFormat="1">
      <c r="A22" s="292" t="s">
        <v>590</v>
      </c>
      <c r="B22" s="523">
        <v>121798337</v>
      </c>
      <c r="C22" s="524">
        <v>1323009921.7550001</v>
      </c>
      <c r="D22" s="523">
        <v>63082771</v>
      </c>
      <c r="E22" s="524">
        <v>92303702</v>
      </c>
      <c r="F22" s="523">
        <v>115724075.45999999</v>
      </c>
      <c r="G22" s="524">
        <v>914601497.04299998</v>
      </c>
      <c r="H22" s="523">
        <v>774183</v>
      </c>
      <c r="I22" s="524">
        <v>6478856</v>
      </c>
      <c r="J22" s="524">
        <v>42850053.274999999</v>
      </c>
      <c r="K22" s="524">
        <v>369583612.35699999</v>
      </c>
      <c r="L22" s="524">
        <v>62308588</v>
      </c>
      <c r="M22" s="524">
        <v>85824846</v>
      </c>
      <c r="N22" s="524">
        <v>72874022.185000002</v>
      </c>
      <c r="O22" s="524">
        <v>545017884.68599999</v>
      </c>
      <c r="P22" s="524">
        <v>17142369</v>
      </c>
      <c r="Q22" s="524">
        <v>27846351</v>
      </c>
      <c r="R22" s="524">
        <v>19570649.022</v>
      </c>
      <c r="S22" s="524">
        <v>138624927.36199999</v>
      </c>
      <c r="T22" s="524">
        <v>41487489</v>
      </c>
      <c r="U22" s="524">
        <v>49269658</v>
      </c>
      <c r="V22" s="524">
        <v>35945327.817000002</v>
      </c>
      <c r="W22" s="524">
        <v>262451355.38999999</v>
      </c>
      <c r="X22" s="524">
        <v>691926</v>
      </c>
      <c r="Y22" s="524">
        <v>14301864</v>
      </c>
      <c r="Z22" s="524">
        <v>9450084.1909999996</v>
      </c>
      <c r="AA22" s="524">
        <v>3044610.1129999999</v>
      </c>
      <c r="AB22" s="524">
        <v>85708</v>
      </c>
      <c r="AC22" s="524">
        <v>490527</v>
      </c>
      <c r="AD22" s="524">
        <v>5799784.4749999996</v>
      </c>
      <c r="AE22" s="524">
        <v>4287531.8470000001</v>
      </c>
    </row>
    <row r="23" spans="1:31" s="283" customFormat="1">
      <c r="A23" s="292" t="s">
        <v>591</v>
      </c>
      <c r="B23" s="523">
        <v>70076801</v>
      </c>
      <c r="C23" s="524">
        <v>706169025.75699997</v>
      </c>
      <c r="D23" s="523">
        <v>35520770</v>
      </c>
      <c r="E23" s="524">
        <v>52329261</v>
      </c>
      <c r="F23" s="523">
        <v>59325558.245999999</v>
      </c>
      <c r="G23" s="524">
        <v>467460731.264</v>
      </c>
      <c r="H23" s="523">
        <v>431771</v>
      </c>
      <c r="I23" s="524">
        <v>3710240</v>
      </c>
      <c r="J23" s="524">
        <v>22611498.995999999</v>
      </c>
      <c r="K23" s="524">
        <v>194356157.95899999</v>
      </c>
      <c r="L23" s="524">
        <v>35088999</v>
      </c>
      <c r="M23" s="524">
        <v>48619021</v>
      </c>
      <c r="N23" s="524">
        <v>36714059.25</v>
      </c>
      <c r="O23" s="524">
        <v>273104573.30500001</v>
      </c>
      <c r="P23" s="524">
        <v>9504232</v>
      </c>
      <c r="Q23" s="524">
        <v>15581163</v>
      </c>
      <c r="R23" s="524">
        <v>11397635.444</v>
      </c>
      <c r="S23" s="524">
        <v>80788255.355000004</v>
      </c>
      <c r="T23" s="524">
        <v>25008615</v>
      </c>
      <c r="U23" s="524">
        <v>29558273</v>
      </c>
      <c r="V23" s="524">
        <v>21157508.965999998</v>
      </c>
      <c r="W23" s="524">
        <v>153947606.51499999</v>
      </c>
      <c r="X23" s="524">
        <v>387969</v>
      </c>
      <c r="Y23" s="524">
        <v>8253618</v>
      </c>
      <c r="Z23" s="524">
        <v>5444909.0959999999</v>
      </c>
      <c r="AA23" s="524">
        <v>1744943.294</v>
      </c>
      <c r="AB23" s="524">
        <v>43184</v>
      </c>
      <c r="AC23" s="524">
        <v>254110</v>
      </c>
      <c r="AD23" s="524">
        <v>3017219.82</v>
      </c>
      <c r="AE23" s="524">
        <v>2227489.3289999999</v>
      </c>
    </row>
    <row r="24" spans="1:31" s="283" customFormat="1">
      <c r="A24" s="292" t="s">
        <v>592</v>
      </c>
      <c r="B24" s="523">
        <v>15963224</v>
      </c>
      <c r="C24" s="524">
        <v>171145154.125</v>
      </c>
      <c r="D24" s="523">
        <v>8270915</v>
      </c>
      <c r="E24" s="524">
        <v>12008397</v>
      </c>
      <c r="F24" s="523">
        <v>14633422.202</v>
      </c>
      <c r="G24" s="524">
        <v>118151273.383</v>
      </c>
      <c r="H24" s="523">
        <v>115520</v>
      </c>
      <c r="I24" s="524">
        <v>1121774</v>
      </c>
      <c r="J24" s="524">
        <v>5762638.2910000002</v>
      </c>
      <c r="K24" s="524">
        <v>51075743.847000003</v>
      </c>
      <c r="L24" s="524">
        <v>8155395</v>
      </c>
      <c r="M24" s="524">
        <v>10886623</v>
      </c>
      <c r="N24" s="524">
        <v>8870783.9110000003</v>
      </c>
      <c r="O24" s="524">
        <v>67075529.535999998</v>
      </c>
      <c r="P24" s="524">
        <v>2117198</v>
      </c>
      <c r="Q24" s="524">
        <v>3417593</v>
      </c>
      <c r="R24" s="524">
        <v>2445455.9849999999</v>
      </c>
      <c r="S24" s="524">
        <v>17367475.465</v>
      </c>
      <c r="T24" s="524">
        <v>5568050</v>
      </c>
      <c r="U24" s="524">
        <v>6630668</v>
      </c>
      <c r="V24" s="524">
        <v>4750307.13</v>
      </c>
      <c r="W24" s="524">
        <v>34742921.402999997</v>
      </c>
      <c r="X24" s="524">
        <v>104145</v>
      </c>
      <c r="Y24" s="524">
        <v>2588948</v>
      </c>
      <c r="Z24" s="524">
        <v>1714299.7180000001</v>
      </c>
      <c r="AA24" s="524">
        <v>577023.48400000005</v>
      </c>
      <c r="AB24" s="524">
        <v>7061</v>
      </c>
      <c r="AC24" s="524">
        <v>35301</v>
      </c>
      <c r="AD24" s="524">
        <v>418778.88</v>
      </c>
      <c r="AE24" s="524">
        <v>306460.39</v>
      </c>
    </row>
    <row r="25" spans="1:31" s="283" customFormat="1">
      <c r="A25" s="292" t="s">
        <v>593</v>
      </c>
      <c r="B25" s="523">
        <v>7184623</v>
      </c>
      <c r="C25" s="524">
        <v>83244144.393999994</v>
      </c>
      <c r="D25" s="523">
        <v>4052270</v>
      </c>
      <c r="E25" s="524">
        <v>5970447</v>
      </c>
      <c r="F25" s="523">
        <v>7556563.0839999998</v>
      </c>
      <c r="G25" s="524">
        <v>60700691.759000003</v>
      </c>
      <c r="H25" s="523">
        <v>64102</v>
      </c>
      <c r="I25" s="524">
        <v>585083</v>
      </c>
      <c r="J25" s="524">
        <v>3081627.5830000001</v>
      </c>
      <c r="K25" s="524">
        <v>27139255.695</v>
      </c>
      <c r="L25" s="524">
        <v>3988168</v>
      </c>
      <c r="M25" s="524">
        <v>5385364</v>
      </c>
      <c r="N25" s="524">
        <v>4474935.5010000002</v>
      </c>
      <c r="O25" s="524">
        <v>33561436.064000003</v>
      </c>
      <c r="P25" s="524">
        <v>1079205</v>
      </c>
      <c r="Q25" s="524">
        <v>1687546</v>
      </c>
      <c r="R25" s="524">
        <v>1133960.3470000001</v>
      </c>
      <c r="S25" s="524">
        <v>8067869.7560000001</v>
      </c>
      <c r="T25" s="524">
        <v>2049506</v>
      </c>
      <c r="U25" s="524">
        <v>2406169</v>
      </c>
      <c r="V25" s="524">
        <v>1911418.5589999999</v>
      </c>
      <c r="W25" s="524">
        <v>14008376.972999999</v>
      </c>
      <c r="X25" s="524">
        <v>55617</v>
      </c>
      <c r="Y25" s="524">
        <v>1281405</v>
      </c>
      <c r="Z25" s="524">
        <v>852545.31900000002</v>
      </c>
      <c r="AA25" s="524">
        <v>284178.75900000002</v>
      </c>
      <c r="AB25" s="524">
        <v>3642</v>
      </c>
      <c r="AC25" s="524">
        <v>18856</v>
      </c>
      <c r="AD25" s="524">
        <v>244225.43</v>
      </c>
      <c r="AE25" s="524">
        <v>183027.147</v>
      </c>
    </row>
    <row r="26" spans="1:31" s="283" customFormat="1">
      <c r="A26" s="402" t="s">
        <v>594</v>
      </c>
      <c r="B26" s="525">
        <v>7746829</v>
      </c>
      <c r="C26" s="526">
        <v>97993428.729000002</v>
      </c>
      <c r="D26" s="525">
        <v>4395700</v>
      </c>
      <c r="E26" s="526">
        <v>6796079</v>
      </c>
      <c r="F26" s="525">
        <v>8908599.4309999999</v>
      </c>
      <c r="G26" s="526">
        <v>71921654.016000003</v>
      </c>
      <c r="H26" s="525">
        <v>77992</v>
      </c>
      <c r="I26" s="526">
        <v>774632</v>
      </c>
      <c r="J26" s="526">
        <v>3786833.875</v>
      </c>
      <c r="K26" s="526">
        <v>33360593.771000002</v>
      </c>
      <c r="L26" s="526">
        <v>4317708</v>
      </c>
      <c r="M26" s="526">
        <v>6021447</v>
      </c>
      <c r="N26" s="526">
        <v>5121765.5559999999</v>
      </c>
      <c r="O26" s="526">
        <v>38561060.244999997</v>
      </c>
      <c r="P26" s="526">
        <v>1056785</v>
      </c>
      <c r="Q26" s="526">
        <v>1749779</v>
      </c>
      <c r="R26" s="526">
        <v>1216983.5209999999</v>
      </c>
      <c r="S26" s="526">
        <v>8633332.1710000001</v>
      </c>
      <c r="T26" s="526">
        <v>2288591</v>
      </c>
      <c r="U26" s="526">
        <v>2705306</v>
      </c>
      <c r="V26" s="526">
        <v>2272772.0329999998</v>
      </c>
      <c r="W26" s="526">
        <v>16727119.632999999</v>
      </c>
      <c r="X26" s="526">
        <v>67824</v>
      </c>
      <c r="Y26" s="526">
        <v>1738877</v>
      </c>
      <c r="Z26" s="526">
        <v>1153127.9480000001</v>
      </c>
      <c r="AA26" s="526">
        <v>382121.00400000002</v>
      </c>
      <c r="AB26" s="526">
        <v>5753</v>
      </c>
      <c r="AC26" s="526">
        <v>34744</v>
      </c>
      <c r="AD26" s="526">
        <v>434812.26500000001</v>
      </c>
      <c r="AE26" s="526">
        <v>329201.90500000003</v>
      </c>
    </row>
    <row r="27" spans="1:31" s="283" customFormat="1">
      <c r="A27" s="292" t="s">
        <v>595</v>
      </c>
      <c r="B27" s="523">
        <v>5015636</v>
      </c>
      <c r="C27" s="524">
        <v>64986949.616999999</v>
      </c>
      <c r="D27" s="523">
        <v>3011749</v>
      </c>
      <c r="E27" s="524">
        <v>4649864</v>
      </c>
      <c r="F27" s="523">
        <v>6087362.6950000003</v>
      </c>
      <c r="G27" s="524">
        <v>49069038.763999999</v>
      </c>
      <c r="H27" s="523">
        <v>49901</v>
      </c>
      <c r="I27" s="524">
        <v>505850</v>
      </c>
      <c r="J27" s="524">
        <v>2498261.9739999999</v>
      </c>
      <c r="K27" s="524">
        <v>22048071.217</v>
      </c>
      <c r="L27" s="524">
        <v>2961848</v>
      </c>
      <c r="M27" s="524">
        <v>4144014</v>
      </c>
      <c r="N27" s="524">
        <v>3589100.7209999999</v>
      </c>
      <c r="O27" s="524">
        <v>27020967.546999998</v>
      </c>
      <c r="P27" s="524">
        <v>697559</v>
      </c>
      <c r="Q27" s="524">
        <v>1150679</v>
      </c>
      <c r="R27" s="524">
        <v>816155.13699999999</v>
      </c>
      <c r="S27" s="524">
        <v>5794092.2630000003</v>
      </c>
      <c r="T27" s="524">
        <v>1300194</v>
      </c>
      <c r="U27" s="524">
        <v>1563634</v>
      </c>
      <c r="V27" s="524">
        <v>1296592.2050000001</v>
      </c>
      <c r="W27" s="524">
        <v>9576771.1879999992</v>
      </c>
      <c r="X27" s="524">
        <v>45774</v>
      </c>
      <c r="Y27" s="524">
        <v>1171466</v>
      </c>
      <c r="Z27" s="524">
        <v>773796.853</v>
      </c>
      <c r="AA27" s="524">
        <v>253853.51300000001</v>
      </c>
      <c r="AB27" s="524">
        <v>6134</v>
      </c>
      <c r="AC27" s="524">
        <v>34314</v>
      </c>
      <c r="AD27" s="524">
        <v>398329.55</v>
      </c>
      <c r="AE27" s="524">
        <v>293193.88900000002</v>
      </c>
    </row>
    <row r="28" spans="1:31" s="283" customFormat="1">
      <c r="A28" s="292" t="s">
        <v>596</v>
      </c>
      <c r="B28" s="523">
        <v>5776713</v>
      </c>
      <c r="C28" s="524">
        <v>60473713.516000003</v>
      </c>
      <c r="D28" s="523">
        <v>3028839</v>
      </c>
      <c r="E28" s="524">
        <v>4586381</v>
      </c>
      <c r="F28" s="523">
        <v>5211375.8190000001</v>
      </c>
      <c r="G28" s="524">
        <v>41735597.777000003</v>
      </c>
      <c r="H28" s="523">
        <v>43536</v>
      </c>
      <c r="I28" s="524">
        <v>434257</v>
      </c>
      <c r="J28" s="524">
        <v>2067331.1</v>
      </c>
      <c r="K28" s="524">
        <v>18030365.804000001</v>
      </c>
      <c r="L28" s="524">
        <v>2985303</v>
      </c>
      <c r="M28" s="524">
        <v>4152124</v>
      </c>
      <c r="N28" s="524">
        <v>3144044.719</v>
      </c>
      <c r="O28" s="524">
        <v>23705231.973000001</v>
      </c>
      <c r="P28" s="524">
        <v>793746</v>
      </c>
      <c r="Q28" s="524">
        <v>1313641</v>
      </c>
      <c r="R28" s="524">
        <v>892972.50300000003</v>
      </c>
      <c r="S28" s="524">
        <v>6330110.5120000001</v>
      </c>
      <c r="T28" s="524">
        <v>1951322</v>
      </c>
      <c r="U28" s="524">
        <v>2319709</v>
      </c>
      <c r="V28" s="524">
        <v>1653390.2379999999</v>
      </c>
      <c r="W28" s="524">
        <v>12076289.632999999</v>
      </c>
      <c r="X28" s="524">
        <v>39095</v>
      </c>
      <c r="Y28" s="524">
        <v>993139</v>
      </c>
      <c r="Z28" s="524">
        <v>656394.55000000005</v>
      </c>
      <c r="AA28" s="524">
        <v>211689.81200000001</v>
      </c>
      <c r="AB28" s="524">
        <v>2806</v>
      </c>
      <c r="AC28" s="524">
        <v>13254</v>
      </c>
      <c r="AD28" s="524">
        <v>163709.95000000001</v>
      </c>
      <c r="AE28" s="524">
        <v>120025.78200000001</v>
      </c>
    </row>
    <row r="29" spans="1:31" s="283" customFormat="1">
      <c r="A29" s="292" t="s">
        <v>597</v>
      </c>
      <c r="B29" s="523">
        <v>13506451</v>
      </c>
      <c r="C29" s="524">
        <v>154678185.29100001</v>
      </c>
      <c r="D29" s="523">
        <v>7270332</v>
      </c>
      <c r="E29" s="524">
        <v>10608411</v>
      </c>
      <c r="F29" s="523">
        <v>13471780.832</v>
      </c>
      <c r="G29" s="524">
        <v>108741389.722</v>
      </c>
      <c r="H29" s="523">
        <v>107715</v>
      </c>
      <c r="I29" s="524">
        <v>1026714</v>
      </c>
      <c r="J29" s="524">
        <v>5660958.4139999999</v>
      </c>
      <c r="K29" s="524">
        <v>50004616.167000003</v>
      </c>
      <c r="L29" s="524">
        <v>7162617</v>
      </c>
      <c r="M29" s="524">
        <v>9581697</v>
      </c>
      <c r="N29" s="524">
        <v>7810822.4179999996</v>
      </c>
      <c r="O29" s="524">
        <v>58736773.555</v>
      </c>
      <c r="P29" s="524">
        <v>1900386</v>
      </c>
      <c r="Q29" s="524">
        <v>3012063</v>
      </c>
      <c r="R29" s="524">
        <v>2053645.4010000001</v>
      </c>
      <c r="S29" s="524">
        <v>14568193.153999999</v>
      </c>
      <c r="T29" s="524">
        <v>4328868</v>
      </c>
      <c r="U29" s="524">
        <v>5004914</v>
      </c>
      <c r="V29" s="524">
        <v>4134198.8650000002</v>
      </c>
      <c r="W29" s="524">
        <v>30544061.815000001</v>
      </c>
      <c r="X29" s="524">
        <v>99804</v>
      </c>
      <c r="Y29" s="524">
        <v>2382672</v>
      </c>
      <c r="Z29" s="524">
        <v>1582316.0560000001</v>
      </c>
      <c r="AA29" s="524">
        <v>527997.05599999998</v>
      </c>
      <c r="AB29" s="524">
        <v>6865</v>
      </c>
      <c r="AC29" s="524">
        <v>33819</v>
      </c>
      <c r="AD29" s="524">
        <v>410157.91</v>
      </c>
      <c r="AE29" s="524">
        <v>296543.54399999999</v>
      </c>
    </row>
    <row r="30" spans="1:31" s="283" customFormat="1">
      <c r="A30" s="292" t="s">
        <v>598</v>
      </c>
      <c r="B30" s="523">
        <v>14804991</v>
      </c>
      <c r="C30" s="524">
        <v>154406216.06099999</v>
      </c>
      <c r="D30" s="523">
        <v>7860605</v>
      </c>
      <c r="E30" s="524">
        <v>12079006</v>
      </c>
      <c r="F30" s="523">
        <v>13521170.405999999</v>
      </c>
      <c r="G30" s="524">
        <v>106612938.309</v>
      </c>
      <c r="H30" s="523">
        <v>103879</v>
      </c>
      <c r="I30" s="524">
        <v>900130</v>
      </c>
      <c r="J30" s="524">
        <v>4869160.9359999998</v>
      </c>
      <c r="K30" s="524">
        <v>41981662.208999999</v>
      </c>
      <c r="L30" s="524">
        <v>7756726</v>
      </c>
      <c r="M30" s="524">
        <v>11178876</v>
      </c>
      <c r="N30" s="524">
        <v>8652009.4700000007</v>
      </c>
      <c r="O30" s="524">
        <v>64631276.100000001</v>
      </c>
      <c r="P30" s="524">
        <v>2384976</v>
      </c>
      <c r="Q30" s="524">
        <v>3580705</v>
      </c>
      <c r="R30" s="524">
        <v>2562927.548</v>
      </c>
      <c r="S30" s="524">
        <v>18224000.18</v>
      </c>
      <c r="T30" s="524">
        <v>4549862</v>
      </c>
      <c r="U30" s="524">
        <v>5573512</v>
      </c>
      <c r="V30" s="524">
        <v>3908136.452</v>
      </c>
      <c r="W30" s="524">
        <v>28571014.774</v>
      </c>
      <c r="X30" s="524">
        <v>87997</v>
      </c>
      <c r="Y30" s="524">
        <v>1998990</v>
      </c>
      <c r="Z30" s="524">
        <v>1322347.1850000001</v>
      </c>
      <c r="AA30" s="524">
        <v>436641.511</v>
      </c>
      <c r="AB30" s="524">
        <v>9548</v>
      </c>
      <c r="AC30" s="524">
        <v>63511</v>
      </c>
      <c r="AD30" s="524">
        <v>754484.82</v>
      </c>
      <c r="AE30" s="524">
        <v>561621.28700000001</v>
      </c>
    </row>
    <row r="31" spans="1:31" s="283" customFormat="1">
      <c r="A31" s="402" t="s">
        <v>599</v>
      </c>
      <c r="B31" s="525">
        <v>26769197</v>
      </c>
      <c r="C31" s="526">
        <v>287967221.85900003</v>
      </c>
      <c r="D31" s="525">
        <v>14148798</v>
      </c>
      <c r="E31" s="526">
        <v>20998715</v>
      </c>
      <c r="F31" s="525">
        <v>25594609.306000002</v>
      </c>
      <c r="G31" s="526">
        <v>203840606.31799999</v>
      </c>
      <c r="H31" s="525">
        <v>183387</v>
      </c>
      <c r="I31" s="526">
        <v>1681553</v>
      </c>
      <c r="J31" s="526">
        <v>9674813.3440000005</v>
      </c>
      <c r="K31" s="526">
        <v>84103477.225999996</v>
      </c>
      <c r="L31" s="526">
        <v>13965411</v>
      </c>
      <c r="M31" s="526">
        <v>19317162</v>
      </c>
      <c r="N31" s="526">
        <v>15919795.961999999</v>
      </c>
      <c r="O31" s="526">
        <v>119737129.09199999</v>
      </c>
      <c r="P31" s="526">
        <v>3646430</v>
      </c>
      <c r="Q31" s="526">
        <v>5823837</v>
      </c>
      <c r="R31" s="526">
        <v>3930000.2960000001</v>
      </c>
      <c r="S31" s="526">
        <v>27829345.361000001</v>
      </c>
      <c r="T31" s="526">
        <v>8962863</v>
      </c>
      <c r="U31" s="526">
        <v>10687362</v>
      </c>
      <c r="V31" s="526">
        <v>7559230.5089999996</v>
      </c>
      <c r="W31" s="526">
        <v>54974625.858000003</v>
      </c>
      <c r="X31" s="526">
        <v>162732</v>
      </c>
      <c r="Y31" s="526">
        <v>3769832</v>
      </c>
      <c r="Z31" s="526">
        <v>2486068.8050000002</v>
      </c>
      <c r="AA31" s="526">
        <v>805606.37899999996</v>
      </c>
      <c r="AB31" s="526">
        <v>11106</v>
      </c>
      <c r="AC31" s="526">
        <v>60647</v>
      </c>
      <c r="AD31" s="526">
        <v>707673.89</v>
      </c>
      <c r="AE31" s="526">
        <v>517037.94300000003</v>
      </c>
    </row>
    <row r="32" spans="1:31" s="283" customFormat="1">
      <c r="A32" s="292" t="s">
        <v>600</v>
      </c>
      <c r="B32" s="523">
        <v>58620002</v>
      </c>
      <c r="C32" s="524">
        <v>631548076.63</v>
      </c>
      <c r="D32" s="523">
        <v>31801207</v>
      </c>
      <c r="E32" s="524">
        <v>48393874</v>
      </c>
      <c r="F32" s="523">
        <v>56296179.751999997</v>
      </c>
      <c r="G32" s="524">
        <v>440752456.04400003</v>
      </c>
      <c r="H32" s="523">
        <v>407938</v>
      </c>
      <c r="I32" s="524">
        <v>3396472</v>
      </c>
      <c r="J32" s="524">
        <v>20107800.438000001</v>
      </c>
      <c r="K32" s="524">
        <v>171519756.01199999</v>
      </c>
      <c r="L32" s="524">
        <v>31393269</v>
      </c>
      <c r="M32" s="524">
        <v>44997402</v>
      </c>
      <c r="N32" s="524">
        <v>36188379.314000003</v>
      </c>
      <c r="O32" s="524">
        <v>269232700.03200001</v>
      </c>
      <c r="P32" s="524">
        <v>9353256</v>
      </c>
      <c r="Q32" s="524">
        <v>14154487</v>
      </c>
      <c r="R32" s="524">
        <v>10750760.278000001</v>
      </c>
      <c r="S32" s="524">
        <v>76346042.841000006</v>
      </c>
      <c r="T32" s="524">
        <v>17421173</v>
      </c>
      <c r="U32" s="524">
        <v>21506059</v>
      </c>
      <c r="V32" s="524">
        <v>15106666.155999999</v>
      </c>
      <c r="W32" s="524">
        <v>110328773.45100001</v>
      </c>
      <c r="X32" s="524">
        <v>355962</v>
      </c>
      <c r="Y32" s="524">
        <v>7333615</v>
      </c>
      <c r="Z32" s="524">
        <v>4830598.2359999996</v>
      </c>
      <c r="AA32" s="524">
        <v>1568545.4040000001</v>
      </c>
      <c r="AB32" s="524">
        <v>44366</v>
      </c>
      <c r="AC32" s="524">
        <v>282191</v>
      </c>
      <c r="AD32" s="524">
        <v>3439198.89</v>
      </c>
      <c r="AE32" s="524">
        <v>2552258.89</v>
      </c>
    </row>
    <row r="33" spans="1:31" s="283" customFormat="1">
      <c r="A33" s="292" t="s">
        <v>601</v>
      </c>
      <c r="B33" s="523">
        <v>12907683</v>
      </c>
      <c r="C33" s="524">
        <v>131778144.08499999</v>
      </c>
      <c r="D33" s="523">
        <v>6995547</v>
      </c>
      <c r="E33" s="524">
        <v>10519152</v>
      </c>
      <c r="F33" s="523">
        <v>11572161.862</v>
      </c>
      <c r="G33" s="524">
        <v>91615905.677000001</v>
      </c>
      <c r="H33" s="523">
        <v>89285</v>
      </c>
      <c r="I33" s="524">
        <v>824662</v>
      </c>
      <c r="J33" s="524">
        <v>4305533.2130000005</v>
      </c>
      <c r="K33" s="524">
        <v>37575214.693000004</v>
      </c>
      <c r="L33" s="524">
        <v>6906262</v>
      </c>
      <c r="M33" s="524">
        <v>9694490</v>
      </c>
      <c r="N33" s="524">
        <v>7266628.6490000002</v>
      </c>
      <c r="O33" s="524">
        <v>54040690.983999997</v>
      </c>
      <c r="P33" s="524">
        <v>1916627</v>
      </c>
      <c r="Q33" s="524">
        <v>2877806</v>
      </c>
      <c r="R33" s="524">
        <v>2021632.176</v>
      </c>
      <c r="S33" s="524">
        <v>14301785.504000001</v>
      </c>
      <c r="T33" s="524">
        <v>3986198</v>
      </c>
      <c r="U33" s="524">
        <v>4801645</v>
      </c>
      <c r="V33" s="524">
        <v>3412296.3629999999</v>
      </c>
      <c r="W33" s="524">
        <v>25036509.482000001</v>
      </c>
      <c r="X33" s="524">
        <v>78605</v>
      </c>
      <c r="Y33" s="524">
        <v>1869552</v>
      </c>
      <c r="Z33" s="524">
        <v>1232611.7649999999</v>
      </c>
      <c r="AA33" s="524">
        <v>404277.97100000002</v>
      </c>
      <c r="AB33" s="524">
        <v>9311</v>
      </c>
      <c r="AC33" s="524">
        <v>51132</v>
      </c>
      <c r="AD33" s="524">
        <v>575561.495</v>
      </c>
      <c r="AE33" s="524">
        <v>419665.451</v>
      </c>
    </row>
    <row r="34" spans="1:31" s="283" customFormat="1">
      <c r="A34" s="292" t="s">
        <v>602</v>
      </c>
      <c r="B34" s="523">
        <v>10201404</v>
      </c>
      <c r="C34" s="524">
        <v>108304005.26000001</v>
      </c>
      <c r="D34" s="523">
        <v>5379846</v>
      </c>
      <c r="E34" s="524">
        <v>7877523</v>
      </c>
      <c r="F34" s="523">
        <v>9363211.2819999997</v>
      </c>
      <c r="G34" s="524">
        <v>74524888.278999999</v>
      </c>
      <c r="H34" s="523">
        <v>77333</v>
      </c>
      <c r="I34" s="524">
        <v>672709</v>
      </c>
      <c r="J34" s="524">
        <v>3781033.63</v>
      </c>
      <c r="K34" s="524">
        <v>32674633.425999999</v>
      </c>
      <c r="L34" s="524">
        <v>5302513</v>
      </c>
      <c r="M34" s="524">
        <v>7204814</v>
      </c>
      <c r="N34" s="524">
        <v>5582177.6519999998</v>
      </c>
      <c r="O34" s="524">
        <v>41850254.853</v>
      </c>
      <c r="P34" s="524">
        <v>1489360</v>
      </c>
      <c r="Q34" s="524">
        <v>2307788</v>
      </c>
      <c r="R34" s="524">
        <v>1587670.8089999999</v>
      </c>
      <c r="S34" s="524">
        <v>11250479.693</v>
      </c>
      <c r="T34" s="524">
        <v>3323586</v>
      </c>
      <c r="U34" s="524">
        <v>3919863</v>
      </c>
      <c r="V34" s="524">
        <v>2949814.4909999999</v>
      </c>
      <c r="W34" s="524">
        <v>21797360.908</v>
      </c>
      <c r="X34" s="524">
        <v>68462</v>
      </c>
      <c r="Y34" s="524">
        <v>1478126</v>
      </c>
      <c r="Z34" s="524">
        <v>973944.28</v>
      </c>
      <c r="AA34" s="524">
        <v>313333.886</v>
      </c>
      <c r="AB34" s="524">
        <v>8612</v>
      </c>
      <c r="AC34" s="524">
        <v>47658</v>
      </c>
      <c r="AD34" s="524">
        <v>569948.22</v>
      </c>
      <c r="AE34" s="524">
        <v>417942.49400000001</v>
      </c>
    </row>
    <row r="35" spans="1:31" s="283" customFormat="1">
      <c r="A35" s="292" t="s">
        <v>603</v>
      </c>
      <c r="B35" s="523">
        <v>16118201</v>
      </c>
      <c r="C35" s="524">
        <v>202222643.76699999</v>
      </c>
      <c r="D35" s="523">
        <v>9153078</v>
      </c>
      <c r="E35" s="524">
        <v>13851820</v>
      </c>
      <c r="F35" s="523">
        <v>18098274.883000001</v>
      </c>
      <c r="G35" s="524">
        <v>144901281.528</v>
      </c>
      <c r="H35" s="523">
        <v>133851</v>
      </c>
      <c r="I35" s="524">
        <v>1210686</v>
      </c>
      <c r="J35" s="524">
        <v>7349461.1289999997</v>
      </c>
      <c r="K35" s="524">
        <v>64735247.781999998</v>
      </c>
      <c r="L35" s="524">
        <v>9019227</v>
      </c>
      <c r="M35" s="524">
        <v>12641134</v>
      </c>
      <c r="N35" s="524">
        <v>10748813.754000001</v>
      </c>
      <c r="O35" s="524">
        <v>80166033.746000007</v>
      </c>
      <c r="P35" s="524">
        <v>2409542</v>
      </c>
      <c r="Q35" s="524">
        <v>3867641</v>
      </c>
      <c r="R35" s="524">
        <v>2885381.1030000001</v>
      </c>
      <c r="S35" s="524">
        <v>20437186.760000002</v>
      </c>
      <c r="T35" s="524">
        <v>4542398</v>
      </c>
      <c r="U35" s="524">
        <v>5428640</v>
      </c>
      <c r="V35" s="524">
        <v>4795181.72</v>
      </c>
      <c r="W35" s="524">
        <v>35614850.798</v>
      </c>
      <c r="X35" s="524">
        <v>119389</v>
      </c>
      <c r="Y35" s="524">
        <v>2736817</v>
      </c>
      <c r="Z35" s="524">
        <v>1802602.936</v>
      </c>
      <c r="AA35" s="524">
        <v>601091.93999999994</v>
      </c>
      <c r="AB35" s="524">
        <v>13183</v>
      </c>
      <c r="AC35" s="524">
        <v>79947</v>
      </c>
      <c r="AD35" s="524">
        <v>915686.19</v>
      </c>
      <c r="AE35" s="524">
        <v>668232.74100000004</v>
      </c>
    </row>
    <row r="36" spans="1:31" s="283" customFormat="1">
      <c r="A36" s="402" t="s">
        <v>604</v>
      </c>
      <c r="B36" s="525">
        <v>63587383</v>
      </c>
      <c r="C36" s="526">
        <v>772529363.77699995</v>
      </c>
      <c r="D36" s="525">
        <v>34360201</v>
      </c>
      <c r="E36" s="526">
        <v>53088600</v>
      </c>
      <c r="F36" s="525">
        <v>67669199.819999993</v>
      </c>
      <c r="G36" s="526">
        <v>540968274.745</v>
      </c>
      <c r="H36" s="525">
        <v>508707</v>
      </c>
      <c r="I36" s="526">
        <v>4412775</v>
      </c>
      <c r="J36" s="526">
        <v>26910610.537999999</v>
      </c>
      <c r="K36" s="526">
        <v>235811930.93099999</v>
      </c>
      <c r="L36" s="526">
        <v>33851494</v>
      </c>
      <c r="M36" s="526">
        <v>48675825</v>
      </c>
      <c r="N36" s="526">
        <v>40758589.281999998</v>
      </c>
      <c r="O36" s="526">
        <v>305156343.81400001</v>
      </c>
      <c r="P36" s="526">
        <v>10078542</v>
      </c>
      <c r="Q36" s="526">
        <v>16705022</v>
      </c>
      <c r="R36" s="526">
        <v>13150994.695</v>
      </c>
      <c r="S36" s="526">
        <v>93318044.800999999</v>
      </c>
      <c r="T36" s="526">
        <v>19086046</v>
      </c>
      <c r="U36" s="526">
        <v>23130537</v>
      </c>
      <c r="V36" s="526">
        <v>17935570.577</v>
      </c>
      <c r="W36" s="526">
        <v>132784194.355</v>
      </c>
      <c r="X36" s="526">
        <v>453527</v>
      </c>
      <c r="Y36" s="526">
        <v>9905358</v>
      </c>
      <c r="Z36" s="526">
        <v>6577454.5690000001</v>
      </c>
      <c r="AA36" s="526">
        <v>2174817.7940000002</v>
      </c>
      <c r="AB36" s="526">
        <v>62594</v>
      </c>
      <c r="AC36" s="526">
        <v>398676</v>
      </c>
      <c r="AD36" s="526">
        <v>4466965.5599999996</v>
      </c>
      <c r="AE36" s="526">
        <v>3284032.0819999999</v>
      </c>
    </row>
    <row r="37" spans="1:31" s="283" customFormat="1">
      <c r="A37" s="292" t="s">
        <v>605</v>
      </c>
      <c r="B37" s="523">
        <v>40116222</v>
      </c>
      <c r="C37" s="524">
        <v>443943246.65399998</v>
      </c>
      <c r="D37" s="523">
        <v>21321168</v>
      </c>
      <c r="E37" s="524">
        <v>32444715</v>
      </c>
      <c r="F37" s="523">
        <v>38372670.324000001</v>
      </c>
      <c r="G37" s="524">
        <v>305290556.04000002</v>
      </c>
      <c r="H37" s="523">
        <v>288126</v>
      </c>
      <c r="I37" s="524">
        <v>2560888</v>
      </c>
      <c r="J37" s="524">
        <v>14965151.298</v>
      </c>
      <c r="K37" s="524">
        <v>130838271.664</v>
      </c>
      <c r="L37" s="524">
        <v>21033042</v>
      </c>
      <c r="M37" s="524">
        <v>29883827</v>
      </c>
      <c r="N37" s="524">
        <v>23407519.026000001</v>
      </c>
      <c r="O37" s="524">
        <v>174452284.37599999</v>
      </c>
      <c r="P37" s="524">
        <v>5810109</v>
      </c>
      <c r="Q37" s="524">
        <v>9246267</v>
      </c>
      <c r="R37" s="524">
        <v>7055565.1840000004</v>
      </c>
      <c r="S37" s="524">
        <v>50078138.717</v>
      </c>
      <c r="T37" s="524">
        <v>12960414</v>
      </c>
      <c r="U37" s="524">
        <v>15714536</v>
      </c>
      <c r="V37" s="524">
        <v>11632271.861</v>
      </c>
      <c r="W37" s="524">
        <v>85993200.922000006</v>
      </c>
      <c r="X37" s="524">
        <v>254283</v>
      </c>
      <c r="Y37" s="524">
        <v>5762161</v>
      </c>
      <c r="Z37" s="524">
        <v>3814830.7829999998</v>
      </c>
      <c r="AA37" s="524">
        <v>1261456.74</v>
      </c>
      <c r="AB37" s="524">
        <v>24531</v>
      </c>
      <c r="AC37" s="524">
        <v>153304</v>
      </c>
      <c r="AD37" s="524">
        <v>1801190.78</v>
      </c>
      <c r="AE37" s="524">
        <v>1319894.2350000001</v>
      </c>
    </row>
    <row r="38" spans="1:31" s="283" customFormat="1">
      <c r="A38" s="292" t="s">
        <v>606</v>
      </c>
      <c r="B38" s="523">
        <v>8688086</v>
      </c>
      <c r="C38" s="524">
        <v>103271373.92</v>
      </c>
      <c r="D38" s="523">
        <v>4843611</v>
      </c>
      <c r="E38" s="524">
        <v>7266267</v>
      </c>
      <c r="F38" s="523">
        <v>9779756.4030000009</v>
      </c>
      <c r="G38" s="524">
        <v>78318411.502000004</v>
      </c>
      <c r="H38" s="523">
        <v>71905</v>
      </c>
      <c r="I38" s="524">
        <v>662904</v>
      </c>
      <c r="J38" s="524">
        <v>3652443.1439999999</v>
      </c>
      <c r="K38" s="524">
        <v>31791286.116999999</v>
      </c>
      <c r="L38" s="524">
        <v>4771706</v>
      </c>
      <c r="M38" s="524">
        <v>6603363</v>
      </c>
      <c r="N38" s="524">
        <v>6127313.2589999996</v>
      </c>
      <c r="O38" s="524">
        <v>46527125.384999998</v>
      </c>
      <c r="P38" s="524">
        <v>1277226</v>
      </c>
      <c r="Q38" s="524">
        <v>2017070</v>
      </c>
      <c r="R38" s="524">
        <v>1389630.263</v>
      </c>
      <c r="S38" s="524">
        <v>9868909.4020000007</v>
      </c>
      <c r="T38" s="524">
        <v>2557448</v>
      </c>
      <c r="U38" s="524">
        <v>3063104</v>
      </c>
      <c r="V38" s="524">
        <v>1975490.4029999999</v>
      </c>
      <c r="W38" s="524">
        <v>14282491.313999999</v>
      </c>
      <c r="X38" s="524">
        <v>65004</v>
      </c>
      <c r="Y38" s="524">
        <v>1535285</v>
      </c>
      <c r="Z38" s="524">
        <v>1013984.852</v>
      </c>
      <c r="AA38" s="524">
        <v>328392.67599999998</v>
      </c>
      <c r="AB38" s="524">
        <v>9801</v>
      </c>
      <c r="AC38" s="524">
        <v>58856</v>
      </c>
      <c r="AD38" s="524">
        <v>648677.56999999995</v>
      </c>
      <c r="AE38" s="524">
        <v>473169.02600000001</v>
      </c>
    </row>
    <row r="39" spans="1:31" s="283" customFormat="1">
      <c r="A39" s="292" t="s">
        <v>607</v>
      </c>
      <c r="B39" s="523">
        <v>5973132</v>
      </c>
      <c r="C39" s="524">
        <v>69068128.297999993</v>
      </c>
      <c r="D39" s="523">
        <v>3520593</v>
      </c>
      <c r="E39" s="524">
        <v>5319630</v>
      </c>
      <c r="F39" s="523">
        <v>6284543.0779999997</v>
      </c>
      <c r="G39" s="524">
        <v>50096550.965000004</v>
      </c>
      <c r="H39" s="523">
        <v>46433</v>
      </c>
      <c r="I39" s="524">
        <v>438588</v>
      </c>
      <c r="J39" s="524">
        <v>2332693.7379999999</v>
      </c>
      <c r="K39" s="524">
        <v>20524045.971000001</v>
      </c>
      <c r="L39" s="524">
        <v>3474160</v>
      </c>
      <c r="M39" s="524">
        <v>4881042</v>
      </c>
      <c r="N39" s="524">
        <v>3951849.34</v>
      </c>
      <c r="O39" s="524">
        <v>29572504.993999999</v>
      </c>
      <c r="P39" s="524">
        <v>841991</v>
      </c>
      <c r="Q39" s="524">
        <v>1401489</v>
      </c>
      <c r="R39" s="524">
        <v>1010513.094</v>
      </c>
      <c r="S39" s="524">
        <v>7178416.6310000001</v>
      </c>
      <c r="T39" s="524">
        <v>1606387</v>
      </c>
      <c r="U39" s="524">
        <v>1940495</v>
      </c>
      <c r="V39" s="524">
        <v>1529983.6310000001</v>
      </c>
      <c r="W39" s="524">
        <v>11320529.856000001</v>
      </c>
      <c r="X39" s="524">
        <v>40233</v>
      </c>
      <c r="Y39" s="524">
        <v>969161</v>
      </c>
      <c r="Z39" s="524">
        <v>642006.86600000004</v>
      </c>
      <c r="AA39" s="524">
        <v>209256.62599999999</v>
      </c>
      <c r="AB39" s="524">
        <v>4161</v>
      </c>
      <c r="AC39" s="524">
        <v>31240</v>
      </c>
      <c r="AD39" s="524">
        <v>358851.90500000003</v>
      </c>
      <c r="AE39" s="524">
        <v>263374.21999999997</v>
      </c>
    </row>
    <row r="40" spans="1:31" s="283" customFormat="1">
      <c r="A40" s="292" t="s">
        <v>608</v>
      </c>
      <c r="B40" s="523">
        <v>4063384</v>
      </c>
      <c r="C40" s="524">
        <v>47984630.912</v>
      </c>
      <c r="D40" s="523">
        <v>2226762</v>
      </c>
      <c r="E40" s="524">
        <v>3377164</v>
      </c>
      <c r="F40" s="523">
        <v>4277356.1830000002</v>
      </c>
      <c r="G40" s="524">
        <v>34765618.156999998</v>
      </c>
      <c r="H40" s="523">
        <v>39343</v>
      </c>
      <c r="I40" s="524">
        <v>371134</v>
      </c>
      <c r="J40" s="524">
        <v>1882056.865</v>
      </c>
      <c r="K40" s="524">
        <v>16693869.794</v>
      </c>
      <c r="L40" s="524">
        <v>2187419</v>
      </c>
      <c r="M40" s="524">
        <v>3006030</v>
      </c>
      <c r="N40" s="524">
        <v>2395299.318</v>
      </c>
      <c r="O40" s="524">
        <v>18071748.363000002</v>
      </c>
      <c r="P40" s="524">
        <v>546898</v>
      </c>
      <c r="Q40" s="524">
        <v>874566</v>
      </c>
      <c r="R40" s="524">
        <v>616802.973</v>
      </c>
      <c r="S40" s="524">
        <v>4380725.3109999998</v>
      </c>
      <c r="T40" s="524">
        <v>1287458</v>
      </c>
      <c r="U40" s="524">
        <v>1574399</v>
      </c>
      <c r="V40" s="524">
        <v>1157762.8489999999</v>
      </c>
      <c r="W40" s="524">
        <v>8530975.5690000001</v>
      </c>
      <c r="X40" s="524">
        <v>33805</v>
      </c>
      <c r="Y40" s="524">
        <v>821037</v>
      </c>
      <c r="Z40" s="524">
        <v>543429.96299999999</v>
      </c>
      <c r="AA40" s="524">
        <v>180061.64300000001</v>
      </c>
      <c r="AB40" s="524">
        <v>2266</v>
      </c>
      <c r="AC40" s="524">
        <v>14675</v>
      </c>
      <c r="AD40" s="524">
        <v>171242.78</v>
      </c>
      <c r="AE40" s="524">
        <v>127250.232</v>
      </c>
    </row>
    <row r="41" spans="1:31" s="283" customFormat="1">
      <c r="A41" s="402" t="s">
        <v>609</v>
      </c>
      <c r="B41" s="525">
        <v>5058073</v>
      </c>
      <c r="C41" s="526">
        <v>55406874.821000002</v>
      </c>
      <c r="D41" s="525">
        <v>2687058</v>
      </c>
      <c r="E41" s="526">
        <v>4056177</v>
      </c>
      <c r="F41" s="525">
        <v>4801668.8899999997</v>
      </c>
      <c r="G41" s="526">
        <v>38572972.468000002</v>
      </c>
      <c r="H41" s="525">
        <v>41091</v>
      </c>
      <c r="I41" s="526">
        <v>403800</v>
      </c>
      <c r="J41" s="526">
        <v>2039775.89</v>
      </c>
      <c r="K41" s="526">
        <v>17870549.842999998</v>
      </c>
      <c r="L41" s="526">
        <v>2645967</v>
      </c>
      <c r="M41" s="526">
        <v>3652377</v>
      </c>
      <c r="N41" s="526">
        <v>2761893</v>
      </c>
      <c r="O41" s="526">
        <v>20702422.625</v>
      </c>
      <c r="P41" s="526">
        <v>615755</v>
      </c>
      <c r="Q41" s="526">
        <v>959054</v>
      </c>
      <c r="R41" s="526">
        <v>697443.63199999998</v>
      </c>
      <c r="S41" s="526">
        <v>4981654.9349999996</v>
      </c>
      <c r="T41" s="526">
        <v>1752485</v>
      </c>
      <c r="U41" s="526">
        <v>2131989</v>
      </c>
      <c r="V41" s="526">
        <v>1560452.743</v>
      </c>
      <c r="W41" s="526">
        <v>11507279.143999999</v>
      </c>
      <c r="X41" s="526">
        <v>37223</v>
      </c>
      <c r="Y41" s="526">
        <v>928877</v>
      </c>
      <c r="Z41" s="526">
        <v>617087.24800000002</v>
      </c>
      <c r="AA41" s="526">
        <v>205420.128</v>
      </c>
      <c r="AB41" s="526">
        <v>2775</v>
      </c>
      <c r="AC41" s="526">
        <v>16289</v>
      </c>
      <c r="AD41" s="526">
        <v>189014.63</v>
      </c>
      <c r="AE41" s="526">
        <v>139548.14600000001</v>
      </c>
    </row>
    <row r="42" spans="1:31" s="283" customFormat="1">
      <c r="A42" s="292" t="s">
        <v>610</v>
      </c>
      <c r="B42" s="523">
        <v>13777939</v>
      </c>
      <c r="C42" s="524">
        <v>170828454.58000001</v>
      </c>
      <c r="D42" s="523">
        <v>7643203</v>
      </c>
      <c r="E42" s="524">
        <v>11741109</v>
      </c>
      <c r="F42" s="523">
        <v>15733620.868000001</v>
      </c>
      <c r="G42" s="524">
        <v>127237132.17900001</v>
      </c>
      <c r="H42" s="523">
        <v>121810</v>
      </c>
      <c r="I42" s="524">
        <v>1106622</v>
      </c>
      <c r="J42" s="524">
        <v>6410837.8870000001</v>
      </c>
      <c r="K42" s="524">
        <v>56703207.085000001</v>
      </c>
      <c r="L42" s="524">
        <v>7521393</v>
      </c>
      <c r="M42" s="524">
        <v>10634487</v>
      </c>
      <c r="N42" s="524">
        <v>9322782.9810000006</v>
      </c>
      <c r="O42" s="524">
        <v>70533925.093999997</v>
      </c>
      <c r="P42" s="524">
        <v>2092848</v>
      </c>
      <c r="Q42" s="524">
        <v>3202520</v>
      </c>
      <c r="R42" s="524">
        <v>2511743.9169999999</v>
      </c>
      <c r="S42" s="524">
        <v>17926782.636999998</v>
      </c>
      <c r="T42" s="524">
        <v>4032609</v>
      </c>
      <c r="U42" s="524">
        <v>4986790</v>
      </c>
      <c r="V42" s="524">
        <v>3352376.4580000001</v>
      </c>
      <c r="W42" s="524">
        <v>24644505.728999998</v>
      </c>
      <c r="X42" s="524">
        <v>106964</v>
      </c>
      <c r="Y42" s="524">
        <v>2501316</v>
      </c>
      <c r="Z42" s="524">
        <v>1659384.5830000001</v>
      </c>
      <c r="AA42" s="524">
        <v>553466.44900000002</v>
      </c>
      <c r="AB42" s="524">
        <v>9279</v>
      </c>
      <c r="AC42" s="524">
        <v>55155</v>
      </c>
      <c r="AD42" s="524">
        <v>634121.18000000005</v>
      </c>
      <c r="AE42" s="524">
        <v>466567.58600000001</v>
      </c>
    </row>
    <row r="43" spans="1:31" s="283" customFormat="1">
      <c r="A43" s="292" t="s">
        <v>611</v>
      </c>
      <c r="B43" s="523">
        <v>21292981</v>
      </c>
      <c r="C43" s="524">
        <v>236629245.359</v>
      </c>
      <c r="D43" s="523">
        <v>11209449</v>
      </c>
      <c r="E43" s="524">
        <v>17403926</v>
      </c>
      <c r="F43" s="523">
        <v>20453737.563999999</v>
      </c>
      <c r="G43" s="524">
        <v>163342495.59099999</v>
      </c>
      <c r="H43" s="523">
        <v>161017</v>
      </c>
      <c r="I43" s="524">
        <v>1544167</v>
      </c>
      <c r="J43" s="524">
        <v>8032303.7029999997</v>
      </c>
      <c r="K43" s="524">
        <v>70523976.246999994</v>
      </c>
      <c r="L43" s="524">
        <v>11048432</v>
      </c>
      <c r="M43" s="524">
        <v>15859759</v>
      </c>
      <c r="N43" s="524">
        <v>12421433.861</v>
      </c>
      <c r="O43" s="524">
        <v>92818519.343999997</v>
      </c>
      <c r="P43" s="524">
        <v>2908940</v>
      </c>
      <c r="Q43" s="524">
        <v>4745213</v>
      </c>
      <c r="R43" s="524">
        <v>3505931.49</v>
      </c>
      <c r="S43" s="524">
        <v>24895558.342</v>
      </c>
      <c r="T43" s="524">
        <v>7155506</v>
      </c>
      <c r="U43" s="524">
        <v>8721459</v>
      </c>
      <c r="V43" s="524">
        <v>6333284.7230000002</v>
      </c>
      <c r="W43" s="524">
        <v>46762730.710000001</v>
      </c>
      <c r="X43" s="524">
        <v>139771</v>
      </c>
      <c r="Y43" s="524">
        <v>3477928</v>
      </c>
      <c r="Z43" s="524">
        <v>2312489.4279999998</v>
      </c>
      <c r="AA43" s="524">
        <v>769810.11</v>
      </c>
      <c r="AB43" s="524">
        <v>19086</v>
      </c>
      <c r="AC43" s="524">
        <v>103141</v>
      </c>
      <c r="AD43" s="524">
        <v>1177688.02</v>
      </c>
      <c r="AE43" s="524">
        <v>858650.60600000003</v>
      </c>
    </row>
    <row r="44" spans="1:31" s="283" customFormat="1">
      <c r="A44" s="292" t="s">
        <v>612</v>
      </c>
      <c r="B44" s="523">
        <v>9779587</v>
      </c>
      <c r="C44" s="524">
        <v>106444935.507</v>
      </c>
      <c r="D44" s="523">
        <v>5162339</v>
      </c>
      <c r="E44" s="524">
        <v>7985314</v>
      </c>
      <c r="F44" s="523">
        <v>9233870.3440000005</v>
      </c>
      <c r="G44" s="524">
        <v>73872368.989999995</v>
      </c>
      <c r="H44" s="523">
        <v>77098</v>
      </c>
      <c r="I44" s="524">
        <v>795483</v>
      </c>
      <c r="J44" s="524">
        <v>3822396.6039999998</v>
      </c>
      <c r="K44" s="524">
        <v>33459911.179000001</v>
      </c>
      <c r="L44" s="524">
        <v>5085241</v>
      </c>
      <c r="M44" s="524">
        <v>7189831</v>
      </c>
      <c r="N44" s="524">
        <v>5411473.7400000002</v>
      </c>
      <c r="O44" s="524">
        <v>40412457.810999997</v>
      </c>
      <c r="P44" s="524">
        <v>1311518</v>
      </c>
      <c r="Q44" s="524">
        <v>2188264</v>
      </c>
      <c r="R44" s="524">
        <v>1496736.68</v>
      </c>
      <c r="S44" s="524">
        <v>10628016.637</v>
      </c>
      <c r="T44" s="524">
        <v>3301378</v>
      </c>
      <c r="U44" s="524">
        <v>4047299</v>
      </c>
      <c r="V44" s="524">
        <v>2898072.1749999998</v>
      </c>
      <c r="W44" s="524">
        <v>21300667.017000001</v>
      </c>
      <c r="X44" s="524">
        <v>67920</v>
      </c>
      <c r="Y44" s="524">
        <v>1833216</v>
      </c>
      <c r="Z44" s="524">
        <v>1214001.993</v>
      </c>
      <c r="AA44" s="524">
        <v>403930.82900000003</v>
      </c>
      <c r="AB44" s="524">
        <v>4352</v>
      </c>
      <c r="AC44" s="524">
        <v>26977</v>
      </c>
      <c r="AD44" s="524">
        <v>327943.84999999998</v>
      </c>
      <c r="AE44" s="524">
        <v>239952.03400000001</v>
      </c>
    </row>
    <row r="45" spans="1:31" s="283" customFormat="1">
      <c r="A45" s="292" t="s">
        <v>613</v>
      </c>
      <c r="B45" s="523">
        <v>5084659</v>
      </c>
      <c r="C45" s="524">
        <v>60993818.614</v>
      </c>
      <c r="D45" s="523">
        <v>2866916</v>
      </c>
      <c r="E45" s="524">
        <v>4407571</v>
      </c>
      <c r="F45" s="523">
        <v>5481239.2779999999</v>
      </c>
      <c r="G45" s="524">
        <v>44081162.508000001</v>
      </c>
      <c r="H45" s="523">
        <v>43998</v>
      </c>
      <c r="I45" s="524">
        <v>435705</v>
      </c>
      <c r="J45" s="524">
        <v>2156750.9610000001</v>
      </c>
      <c r="K45" s="524">
        <v>19028044.482000001</v>
      </c>
      <c r="L45" s="524">
        <v>2822918</v>
      </c>
      <c r="M45" s="524">
        <v>3971866</v>
      </c>
      <c r="N45" s="524">
        <v>3324488.3169999998</v>
      </c>
      <c r="O45" s="524">
        <v>25053118.026000001</v>
      </c>
      <c r="P45" s="524">
        <v>747726</v>
      </c>
      <c r="Q45" s="524">
        <v>1258470</v>
      </c>
      <c r="R45" s="524">
        <v>913846.91</v>
      </c>
      <c r="S45" s="524">
        <v>6492383.1670000004</v>
      </c>
      <c r="T45" s="524">
        <v>1467234</v>
      </c>
      <c r="U45" s="524">
        <v>1809237</v>
      </c>
      <c r="V45" s="524">
        <v>1358462.77</v>
      </c>
      <c r="W45" s="524">
        <v>10017344.183</v>
      </c>
      <c r="X45" s="524">
        <v>39225</v>
      </c>
      <c r="Y45" s="524">
        <v>1013025</v>
      </c>
      <c r="Z45" s="524">
        <v>669366.53899999999</v>
      </c>
      <c r="AA45" s="524">
        <v>224177.28899999999</v>
      </c>
      <c r="AB45" s="524">
        <v>2783</v>
      </c>
      <c r="AC45" s="524">
        <v>21011</v>
      </c>
      <c r="AD45" s="524">
        <v>245534.005</v>
      </c>
      <c r="AE45" s="524">
        <v>178751.467</v>
      </c>
    </row>
    <row r="46" spans="1:31" s="283" customFormat="1">
      <c r="A46" s="402" t="s">
        <v>614</v>
      </c>
      <c r="B46" s="525">
        <v>7323960</v>
      </c>
      <c r="C46" s="526">
        <v>84915542.296000004</v>
      </c>
      <c r="D46" s="525">
        <v>3986010</v>
      </c>
      <c r="E46" s="526">
        <v>6247407</v>
      </c>
      <c r="F46" s="525">
        <v>7400665.5</v>
      </c>
      <c r="G46" s="526">
        <v>59390236.049999997</v>
      </c>
      <c r="H46" s="525">
        <v>60624</v>
      </c>
      <c r="I46" s="526">
        <v>597481</v>
      </c>
      <c r="J46" s="526">
        <v>2980104.196</v>
      </c>
      <c r="K46" s="526">
        <v>26290153.712000001</v>
      </c>
      <c r="L46" s="526">
        <v>3925386</v>
      </c>
      <c r="M46" s="526">
        <v>5649926</v>
      </c>
      <c r="N46" s="526">
        <v>4420561.3039999995</v>
      </c>
      <c r="O46" s="526">
        <v>33100082.338</v>
      </c>
      <c r="P46" s="526">
        <v>1041196</v>
      </c>
      <c r="Q46" s="526">
        <v>1677344</v>
      </c>
      <c r="R46" s="526">
        <v>1270724.76</v>
      </c>
      <c r="S46" s="526">
        <v>9039763.8120000008</v>
      </c>
      <c r="T46" s="526">
        <v>2293481</v>
      </c>
      <c r="U46" s="526">
        <v>2778764</v>
      </c>
      <c r="V46" s="526">
        <v>2156649.4810000001</v>
      </c>
      <c r="W46" s="526">
        <v>15985139.526000001</v>
      </c>
      <c r="X46" s="526">
        <v>54030</v>
      </c>
      <c r="Y46" s="526">
        <v>1353608</v>
      </c>
      <c r="Z46" s="526">
        <v>892835.03399999999</v>
      </c>
      <c r="AA46" s="526">
        <v>296784.54200000002</v>
      </c>
      <c r="AB46" s="526">
        <v>3273</v>
      </c>
      <c r="AC46" s="526">
        <v>23920</v>
      </c>
      <c r="AD46" s="526">
        <v>275522.84999999998</v>
      </c>
      <c r="AE46" s="526">
        <v>203618.36600000001</v>
      </c>
    </row>
    <row r="47" spans="1:31" s="283" customFormat="1">
      <c r="A47" s="292" t="s">
        <v>615</v>
      </c>
      <c r="B47" s="523">
        <v>9036805</v>
      </c>
      <c r="C47" s="524">
        <v>108236083.51800001</v>
      </c>
      <c r="D47" s="523">
        <v>5075179</v>
      </c>
      <c r="E47" s="524">
        <v>7983896</v>
      </c>
      <c r="F47" s="523">
        <v>9865998.5629999992</v>
      </c>
      <c r="G47" s="524">
        <v>78911813.711999997</v>
      </c>
      <c r="H47" s="523">
        <v>82422</v>
      </c>
      <c r="I47" s="524">
        <v>781527</v>
      </c>
      <c r="J47" s="524">
        <v>3948294.6680000001</v>
      </c>
      <c r="K47" s="524">
        <v>34467624.359999999</v>
      </c>
      <c r="L47" s="524">
        <v>4992757</v>
      </c>
      <c r="M47" s="524">
        <v>7202369</v>
      </c>
      <c r="N47" s="524">
        <v>5917703.8949999996</v>
      </c>
      <c r="O47" s="524">
        <v>44444189.351999998</v>
      </c>
      <c r="P47" s="524">
        <v>1306771</v>
      </c>
      <c r="Q47" s="524">
        <v>2140409</v>
      </c>
      <c r="R47" s="524">
        <v>1395239.1710000001</v>
      </c>
      <c r="S47" s="524">
        <v>9920378.7259999998</v>
      </c>
      <c r="T47" s="524">
        <v>2646530</v>
      </c>
      <c r="U47" s="524">
        <v>3290964</v>
      </c>
      <c r="V47" s="524">
        <v>2503202.2919999999</v>
      </c>
      <c r="W47" s="524">
        <v>18568140.414000001</v>
      </c>
      <c r="X47" s="524">
        <v>70744</v>
      </c>
      <c r="Y47" s="524">
        <v>1788691</v>
      </c>
      <c r="Z47" s="524">
        <v>1186969.5859999999</v>
      </c>
      <c r="AA47" s="524">
        <v>393047.95600000001</v>
      </c>
      <c r="AB47" s="524">
        <v>8325</v>
      </c>
      <c r="AC47" s="524">
        <v>53949</v>
      </c>
      <c r="AD47" s="524">
        <v>607065.18999999994</v>
      </c>
      <c r="AE47" s="524">
        <v>442702.71</v>
      </c>
    </row>
    <row r="48" spans="1:31" s="283" customFormat="1">
      <c r="A48" s="292" t="s">
        <v>616</v>
      </c>
      <c r="B48" s="523">
        <v>4332584</v>
      </c>
      <c r="C48" s="524">
        <v>53491372.497000001</v>
      </c>
      <c r="D48" s="523">
        <v>2374190</v>
      </c>
      <c r="E48" s="524">
        <v>3679921</v>
      </c>
      <c r="F48" s="523">
        <v>4734328.7309999997</v>
      </c>
      <c r="G48" s="524">
        <v>38098896.899999999</v>
      </c>
      <c r="H48" s="523">
        <v>42298</v>
      </c>
      <c r="I48" s="524">
        <v>424979</v>
      </c>
      <c r="J48" s="524">
        <v>2051455.31</v>
      </c>
      <c r="K48" s="524">
        <v>17944559.215</v>
      </c>
      <c r="L48" s="524">
        <v>2331892</v>
      </c>
      <c r="M48" s="524">
        <v>3254942</v>
      </c>
      <c r="N48" s="524">
        <v>2682873.4210000001</v>
      </c>
      <c r="O48" s="524">
        <v>20154337.684999999</v>
      </c>
      <c r="P48" s="524">
        <v>596258</v>
      </c>
      <c r="Q48" s="524">
        <v>988617</v>
      </c>
      <c r="R48" s="524">
        <v>686478.15300000005</v>
      </c>
      <c r="S48" s="524">
        <v>4874532.8370000003</v>
      </c>
      <c r="T48" s="524">
        <v>1359078</v>
      </c>
      <c r="U48" s="524">
        <v>1626837</v>
      </c>
      <c r="V48" s="524">
        <v>1368588.557</v>
      </c>
      <c r="W48" s="524">
        <v>10140893.207</v>
      </c>
      <c r="X48" s="524">
        <v>37906</v>
      </c>
      <c r="Y48" s="524">
        <v>1005579</v>
      </c>
      <c r="Z48" s="524">
        <v>665872.76899999997</v>
      </c>
      <c r="AA48" s="524">
        <v>218842.011</v>
      </c>
      <c r="AB48" s="524">
        <v>3058</v>
      </c>
      <c r="AC48" s="524">
        <v>18711</v>
      </c>
      <c r="AD48" s="524">
        <v>215402.22500000001</v>
      </c>
      <c r="AE48" s="524">
        <v>158207.54199999999</v>
      </c>
    </row>
    <row r="49" spans="1:31" s="283" customFormat="1">
      <c r="A49" s="292" t="s">
        <v>617</v>
      </c>
      <c r="B49" s="523">
        <v>39365216</v>
      </c>
      <c r="C49" s="524">
        <v>458383898.47899997</v>
      </c>
      <c r="D49" s="523">
        <v>20442135</v>
      </c>
      <c r="E49" s="524">
        <v>32855764</v>
      </c>
      <c r="F49" s="523">
        <v>40015781.295999996</v>
      </c>
      <c r="G49" s="524">
        <v>323187382.255</v>
      </c>
      <c r="H49" s="523">
        <v>339845</v>
      </c>
      <c r="I49" s="524">
        <v>3306574</v>
      </c>
      <c r="J49" s="524">
        <v>17846002.447999999</v>
      </c>
      <c r="K49" s="524">
        <v>157263352.44299999</v>
      </c>
      <c r="L49" s="524">
        <v>20102290</v>
      </c>
      <c r="M49" s="524">
        <v>29549190</v>
      </c>
      <c r="N49" s="524">
        <v>22169778.848000001</v>
      </c>
      <c r="O49" s="524">
        <v>165924029.81200001</v>
      </c>
      <c r="P49" s="524">
        <v>5438173</v>
      </c>
      <c r="Q49" s="524">
        <v>9847872</v>
      </c>
      <c r="R49" s="524">
        <v>6782957.0219999999</v>
      </c>
      <c r="S49" s="524">
        <v>48293930.880000003</v>
      </c>
      <c r="T49" s="524">
        <v>13452982</v>
      </c>
      <c r="U49" s="524">
        <v>16862795</v>
      </c>
      <c r="V49" s="524">
        <v>11299434.785</v>
      </c>
      <c r="W49" s="524">
        <v>83298731.737000003</v>
      </c>
      <c r="X49" s="524">
        <v>304387</v>
      </c>
      <c r="Y49" s="524">
        <v>7652798</v>
      </c>
      <c r="Z49" s="524">
        <v>5075550.2690000003</v>
      </c>
      <c r="AA49" s="524">
        <v>1686380.6569999999</v>
      </c>
      <c r="AB49" s="524">
        <v>31926</v>
      </c>
      <c r="AC49" s="524">
        <v>212138</v>
      </c>
      <c r="AD49" s="524">
        <v>2592376.35</v>
      </c>
      <c r="AE49" s="524">
        <v>1917472.95</v>
      </c>
    </row>
    <row r="50" spans="1:31" s="283" customFormat="1">
      <c r="A50" s="292" t="s">
        <v>618</v>
      </c>
      <c r="B50" s="523">
        <v>6538238</v>
      </c>
      <c r="C50" s="524">
        <v>71792085.108999997</v>
      </c>
      <c r="D50" s="523">
        <v>3339738</v>
      </c>
      <c r="E50" s="524">
        <v>5591848</v>
      </c>
      <c r="F50" s="523">
        <v>6241683.8300000001</v>
      </c>
      <c r="G50" s="524">
        <v>50616395.703000002</v>
      </c>
      <c r="H50" s="523">
        <v>56549</v>
      </c>
      <c r="I50" s="524">
        <v>625583</v>
      </c>
      <c r="J50" s="524">
        <v>2693248.7540000002</v>
      </c>
      <c r="K50" s="524">
        <v>23814314.109000001</v>
      </c>
      <c r="L50" s="524">
        <v>3283189</v>
      </c>
      <c r="M50" s="524">
        <v>4966265</v>
      </c>
      <c r="N50" s="524">
        <v>3548435.0759999999</v>
      </c>
      <c r="O50" s="524">
        <v>26802081.594000001</v>
      </c>
      <c r="P50" s="524">
        <v>841076</v>
      </c>
      <c r="Q50" s="524">
        <v>1469730</v>
      </c>
      <c r="R50" s="524">
        <v>949506.44499999995</v>
      </c>
      <c r="S50" s="524">
        <v>6740893.426</v>
      </c>
      <c r="T50" s="524">
        <v>2353022</v>
      </c>
      <c r="U50" s="524">
        <v>2951224</v>
      </c>
      <c r="V50" s="524">
        <v>1885011.4550000001</v>
      </c>
      <c r="W50" s="524">
        <v>13871232.51</v>
      </c>
      <c r="X50" s="524">
        <v>50125</v>
      </c>
      <c r="Y50" s="524">
        <v>1490592</v>
      </c>
      <c r="Z50" s="524">
        <v>977624.53799999994</v>
      </c>
      <c r="AA50" s="524">
        <v>319609.81599999999</v>
      </c>
      <c r="AB50" s="524">
        <v>4402</v>
      </c>
      <c r="AC50" s="524">
        <v>29224</v>
      </c>
      <c r="AD50" s="524">
        <v>333909.88</v>
      </c>
      <c r="AE50" s="524">
        <v>243953.65400000001</v>
      </c>
    </row>
    <row r="51" spans="1:31" s="283" customFormat="1">
      <c r="A51" s="402" t="s">
        <v>619</v>
      </c>
      <c r="B51" s="525">
        <v>9255790</v>
      </c>
      <c r="C51" s="526">
        <v>105688801.935</v>
      </c>
      <c r="D51" s="525">
        <v>4883128</v>
      </c>
      <c r="E51" s="526">
        <v>7712076</v>
      </c>
      <c r="F51" s="525">
        <v>9201200.7210000008</v>
      </c>
      <c r="G51" s="526">
        <v>74457117.121999994</v>
      </c>
      <c r="H51" s="525">
        <v>89056</v>
      </c>
      <c r="I51" s="526">
        <v>880585</v>
      </c>
      <c r="J51" s="526">
        <v>4104254.26</v>
      </c>
      <c r="K51" s="526">
        <v>36245022.501999997</v>
      </c>
      <c r="L51" s="526">
        <v>4794072</v>
      </c>
      <c r="M51" s="526">
        <v>6831491</v>
      </c>
      <c r="N51" s="526">
        <v>5096946.4610000001</v>
      </c>
      <c r="O51" s="526">
        <v>38212094.619999997</v>
      </c>
      <c r="P51" s="526">
        <v>1287018</v>
      </c>
      <c r="Q51" s="526">
        <v>2097855</v>
      </c>
      <c r="R51" s="526">
        <v>1478036.078</v>
      </c>
      <c r="S51" s="526">
        <v>10494611.591</v>
      </c>
      <c r="T51" s="526">
        <v>3080591</v>
      </c>
      <c r="U51" s="526">
        <v>3725104</v>
      </c>
      <c r="V51" s="526">
        <v>2715806.9509999999</v>
      </c>
      <c r="W51" s="526">
        <v>20009919.666999999</v>
      </c>
      <c r="X51" s="526">
        <v>78256</v>
      </c>
      <c r="Y51" s="526">
        <v>2029266</v>
      </c>
      <c r="Z51" s="526">
        <v>1337077.942</v>
      </c>
      <c r="AA51" s="526">
        <v>449555.94799999997</v>
      </c>
      <c r="AB51" s="526">
        <v>5053</v>
      </c>
      <c r="AC51" s="526">
        <v>32491</v>
      </c>
      <c r="AD51" s="526">
        <v>376664.3</v>
      </c>
      <c r="AE51" s="526">
        <v>277597.60700000002</v>
      </c>
    </row>
    <row r="52" spans="1:31" s="283" customFormat="1">
      <c r="A52" s="292" t="s">
        <v>620</v>
      </c>
      <c r="B52" s="523">
        <v>12566968</v>
      </c>
      <c r="C52" s="524">
        <v>143941455.42699999</v>
      </c>
      <c r="D52" s="523">
        <v>6930735</v>
      </c>
      <c r="E52" s="524">
        <v>10808172</v>
      </c>
      <c r="F52" s="523">
        <v>13055635.970000001</v>
      </c>
      <c r="G52" s="524">
        <v>105075810.66599999</v>
      </c>
      <c r="H52" s="523">
        <v>117508</v>
      </c>
      <c r="I52" s="524">
        <v>1189898</v>
      </c>
      <c r="J52" s="524">
        <v>5456480.3480000002</v>
      </c>
      <c r="K52" s="524">
        <v>47893375.575000003</v>
      </c>
      <c r="L52" s="524">
        <v>6813227</v>
      </c>
      <c r="M52" s="524">
        <v>9618274</v>
      </c>
      <c r="N52" s="524">
        <v>7599155.6220000004</v>
      </c>
      <c r="O52" s="524">
        <v>57182435.090999998</v>
      </c>
      <c r="P52" s="524">
        <v>1599787</v>
      </c>
      <c r="Q52" s="524">
        <v>2774968</v>
      </c>
      <c r="R52" s="524">
        <v>1838371.368</v>
      </c>
      <c r="S52" s="524">
        <v>13079739.284</v>
      </c>
      <c r="T52" s="524">
        <v>4028089</v>
      </c>
      <c r="U52" s="524">
        <v>4950128</v>
      </c>
      <c r="V52" s="524">
        <v>3338245.3190000001</v>
      </c>
      <c r="W52" s="524">
        <v>24664224.333999999</v>
      </c>
      <c r="X52" s="524">
        <v>106530</v>
      </c>
      <c r="Y52" s="524">
        <v>2834897</v>
      </c>
      <c r="Z52" s="524">
        <v>1860759.307</v>
      </c>
      <c r="AA52" s="524">
        <v>615649.84900000005</v>
      </c>
      <c r="AB52" s="524">
        <v>8357</v>
      </c>
      <c r="AC52" s="524">
        <v>56783</v>
      </c>
      <c r="AD52" s="524">
        <v>685453.77500000002</v>
      </c>
      <c r="AE52" s="524">
        <v>506031.29399999999</v>
      </c>
    </row>
    <row r="53" spans="1:31" s="283" customFormat="1">
      <c r="A53" s="292" t="s">
        <v>621</v>
      </c>
      <c r="B53" s="523">
        <v>8013687</v>
      </c>
      <c r="C53" s="524">
        <v>95090233.922999993</v>
      </c>
      <c r="D53" s="523">
        <v>4334486</v>
      </c>
      <c r="E53" s="524">
        <v>6785548</v>
      </c>
      <c r="F53" s="523">
        <v>8502121.7990000006</v>
      </c>
      <c r="G53" s="524">
        <v>68558117.013999999</v>
      </c>
      <c r="H53" s="523">
        <v>82444</v>
      </c>
      <c r="I53" s="524">
        <v>766856</v>
      </c>
      <c r="J53" s="524">
        <v>3608420.0750000002</v>
      </c>
      <c r="K53" s="524">
        <v>31708108.993999999</v>
      </c>
      <c r="L53" s="524">
        <v>4252042</v>
      </c>
      <c r="M53" s="524">
        <v>6018692</v>
      </c>
      <c r="N53" s="524">
        <v>4893701.7240000004</v>
      </c>
      <c r="O53" s="524">
        <v>36850008.020000003</v>
      </c>
      <c r="P53" s="524">
        <v>920534</v>
      </c>
      <c r="Q53" s="524">
        <v>1673088</v>
      </c>
      <c r="R53" s="524">
        <v>1142376.5930000001</v>
      </c>
      <c r="S53" s="524">
        <v>8129113.4709999999</v>
      </c>
      <c r="T53" s="524">
        <v>2753876</v>
      </c>
      <c r="U53" s="524">
        <v>3364281</v>
      </c>
      <c r="V53" s="524">
        <v>2410694.3689999999</v>
      </c>
      <c r="W53" s="524">
        <v>17742817.272999998</v>
      </c>
      <c r="X53" s="524">
        <v>71946</v>
      </c>
      <c r="Y53" s="524">
        <v>1732332</v>
      </c>
      <c r="Z53" s="524">
        <v>1140456.3729999999</v>
      </c>
      <c r="AA53" s="524">
        <v>372673.10499999998</v>
      </c>
      <c r="AB53" s="524">
        <v>4791</v>
      </c>
      <c r="AC53" s="524">
        <v>31621</v>
      </c>
      <c r="AD53" s="524">
        <v>383920.02</v>
      </c>
      <c r="AE53" s="524">
        <v>287513.06</v>
      </c>
    </row>
    <row r="54" spans="1:31" s="283" customFormat="1">
      <c r="A54" s="292" t="s">
        <v>622</v>
      </c>
      <c r="B54" s="523">
        <v>7490805</v>
      </c>
      <c r="C54" s="524">
        <v>84319903.541999996</v>
      </c>
      <c r="D54" s="523">
        <v>3974274</v>
      </c>
      <c r="E54" s="524">
        <v>6228742</v>
      </c>
      <c r="F54" s="523">
        <v>7402071.8859999999</v>
      </c>
      <c r="G54" s="524">
        <v>59888405.677000001</v>
      </c>
      <c r="H54" s="523">
        <v>67867</v>
      </c>
      <c r="I54" s="524">
        <v>674848</v>
      </c>
      <c r="J54" s="524">
        <v>3113580.1409999998</v>
      </c>
      <c r="K54" s="524">
        <v>27485745.629999999</v>
      </c>
      <c r="L54" s="524">
        <v>3906407</v>
      </c>
      <c r="M54" s="524">
        <v>5553894</v>
      </c>
      <c r="N54" s="524">
        <v>4288491.7450000001</v>
      </c>
      <c r="O54" s="524">
        <v>32402660.046999998</v>
      </c>
      <c r="P54" s="524">
        <v>882105</v>
      </c>
      <c r="Q54" s="524">
        <v>1614361</v>
      </c>
      <c r="R54" s="524">
        <v>1100679.9609999999</v>
      </c>
      <c r="S54" s="524">
        <v>7843877.7520000003</v>
      </c>
      <c r="T54" s="524">
        <v>2628468</v>
      </c>
      <c r="U54" s="524">
        <v>3191310</v>
      </c>
      <c r="V54" s="524">
        <v>2160075.3489999999</v>
      </c>
      <c r="W54" s="524">
        <v>15927346.477</v>
      </c>
      <c r="X54" s="524">
        <v>61531</v>
      </c>
      <c r="Y54" s="524">
        <v>1573740</v>
      </c>
      <c r="Z54" s="524">
        <v>1036941.223</v>
      </c>
      <c r="AA54" s="524">
        <v>342530.625</v>
      </c>
      <c r="AB54" s="524">
        <v>5958</v>
      </c>
      <c r="AC54" s="524">
        <v>36584</v>
      </c>
      <c r="AD54" s="524">
        <v>432682.49</v>
      </c>
      <c r="AE54" s="524">
        <v>317743.011</v>
      </c>
    </row>
    <row r="55" spans="1:31" s="283" customFormat="1">
      <c r="A55" s="292" t="s">
        <v>623</v>
      </c>
      <c r="B55" s="523">
        <v>11336954</v>
      </c>
      <c r="C55" s="524">
        <v>130666113.942</v>
      </c>
      <c r="D55" s="523">
        <v>6000585</v>
      </c>
      <c r="E55" s="524">
        <v>9472721</v>
      </c>
      <c r="F55" s="523">
        <v>11787159.813999999</v>
      </c>
      <c r="G55" s="524">
        <v>95473830.416999996</v>
      </c>
      <c r="H55" s="523">
        <v>108084</v>
      </c>
      <c r="I55" s="524">
        <v>1086183</v>
      </c>
      <c r="J55" s="524">
        <v>5155449.6679999996</v>
      </c>
      <c r="K55" s="524">
        <v>45610566.792999998</v>
      </c>
      <c r="L55" s="524">
        <v>5892501</v>
      </c>
      <c r="M55" s="524">
        <v>8386538</v>
      </c>
      <c r="N55" s="524">
        <v>6631710.1459999997</v>
      </c>
      <c r="O55" s="524">
        <v>49863263.623999998</v>
      </c>
      <c r="P55" s="524">
        <v>1511401</v>
      </c>
      <c r="Q55" s="524">
        <v>2680047</v>
      </c>
      <c r="R55" s="524">
        <v>1659450.9709999999</v>
      </c>
      <c r="S55" s="524">
        <v>11791265.456</v>
      </c>
      <c r="T55" s="524">
        <v>3817151</v>
      </c>
      <c r="U55" s="524">
        <v>4607898</v>
      </c>
      <c r="V55" s="524">
        <v>3049706.7850000001</v>
      </c>
      <c r="W55" s="524">
        <v>22364075.510000002</v>
      </c>
      <c r="X55" s="524">
        <v>96462</v>
      </c>
      <c r="Y55" s="524">
        <v>2579952</v>
      </c>
      <c r="Z55" s="524">
        <v>1699213.2949999999</v>
      </c>
      <c r="AA55" s="524">
        <v>557947.745</v>
      </c>
      <c r="AB55" s="524">
        <v>7817</v>
      </c>
      <c r="AC55" s="524">
        <v>51582</v>
      </c>
      <c r="AD55" s="524">
        <v>630201.12</v>
      </c>
      <c r="AE55" s="524">
        <v>478994.81400000001</v>
      </c>
    </row>
    <row r="56" spans="1:31" s="283" customFormat="1">
      <c r="A56" s="402" t="s">
        <v>624</v>
      </c>
      <c r="B56" s="525">
        <v>9468482</v>
      </c>
      <c r="C56" s="526">
        <v>115263736.91599999</v>
      </c>
      <c r="D56" s="525">
        <v>4963757</v>
      </c>
      <c r="E56" s="526">
        <v>7499762</v>
      </c>
      <c r="F56" s="525">
        <v>10113514.188999999</v>
      </c>
      <c r="G56" s="526">
        <v>82594046.563999996</v>
      </c>
      <c r="H56" s="525">
        <v>93402</v>
      </c>
      <c r="I56" s="526">
        <v>832794</v>
      </c>
      <c r="J56" s="526">
        <v>4614787.3380000005</v>
      </c>
      <c r="K56" s="526">
        <v>41106629.351000004</v>
      </c>
      <c r="L56" s="526">
        <v>4870355</v>
      </c>
      <c r="M56" s="526">
        <v>6666968</v>
      </c>
      <c r="N56" s="526">
        <v>5498726.8509999998</v>
      </c>
      <c r="O56" s="526">
        <v>41487417.213</v>
      </c>
      <c r="P56" s="526">
        <v>1229611</v>
      </c>
      <c r="Q56" s="526">
        <v>2140574</v>
      </c>
      <c r="R56" s="526">
        <v>1506888.6540000001</v>
      </c>
      <c r="S56" s="526">
        <v>10720557.266000001</v>
      </c>
      <c r="T56" s="526">
        <v>3267813</v>
      </c>
      <c r="U56" s="526">
        <v>3851248</v>
      </c>
      <c r="V56" s="526">
        <v>2822762.4819999998</v>
      </c>
      <c r="W56" s="526">
        <v>20988856.445</v>
      </c>
      <c r="X56" s="526">
        <v>82947</v>
      </c>
      <c r="Y56" s="526">
        <v>1885877</v>
      </c>
      <c r="Z56" s="526">
        <v>1247025.3670000001</v>
      </c>
      <c r="AA56" s="526">
        <v>428522.71299999999</v>
      </c>
      <c r="AB56" s="526">
        <v>7301</v>
      </c>
      <c r="AC56" s="526">
        <v>56471</v>
      </c>
      <c r="AD56" s="526">
        <v>707770.31</v>
      </c>
      <c r="AE56" s="526">
        <v>531753.92799999996</v>
      </c>
    </row>
    <row r="57" spans="1:31" ht="18.899999999999999" customHeight="1">
      <c r="B57" s="186" t="s">
        <v>246</v>
      </c>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T3:W4"/>
    <mergeCell ref="B3:C4"/>
    <mergeCell ref="A3:A5"/>
    <mergeCell ref="L4:O4"/>
    <mergeCell ref="P3:S4"/>
    <mergeCell ref="D4:G4"/>
    <mergeCell ref="H4:K4"/>
    <mergeCell ref="D3:K3"/>
    <mergeCell ref="L3:O3"/>
  </mergeCells>
  <phoneticPr fontId="2"/>
  <pageMargins left="0.59055118110236227" right="0" top="0.59055118110236227" bottom="0.39370078740157483" header="0.51181102362204722" footer="0.51181102362204722"/>
  <pageSetup paperSize="8" orientation="landscape" horizontalDpi="4294967292" r:id="rId2"/>
  <headerFooter alignWithMargins="0"/>
  <colBreaks count="2" manualBreakCount="2">
    <brk id="11" max="56" man="1"/>
    <brk id="23"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38</vt:i4>
      </vt:variant>
    </vt:vector>
  </HeadingPairs>
  <TitlesOfParts>
    <vt:vector size="69" baseType="lpstr">
      <vt:lpstr>例言</vt:lpstr>
      <vt:lpstr>目次</vt:lpstr>
      <vt:lpstr>第1表</vt:lpstr>
      <vt:lpstr>第2表</vt:lpstr>
      <vt:lpstr>第3表</vt:lpstr>
      <vt:lpstr>第4表</vt:lpstr>
      <vt:lpstr>第4表の2</vt:lpstr>
      <vt:lpstr>第5表</vt:lpstr>
      <vt:lpstr>第5表の2</vt:lpstr>
      <vt:lpstr>第5表の3</vt:lpstr>
      <vt:lpstr>第6表</vt:lpstr>
      <vt:lpstr>第6表の3</vt:lpstr>
      <vt:lpstr>第6表の2</vt:lpstr>
      <vt:lpstr>第7表</vt:lpstr>
      <vt:lpstr>第8表</vt:lpstr>
      <vt:lpstr>第8表の2</vt:lpstr>
      <vt:lpstr>第9表</vt:lpstr>
      <vt:lpstr>第10表</vt:lpstr>
      <vt:lpstr>第11表</vt:lpstr>
      <vt:lpstr>第11表の２</vt:lpstr>
      <vt:lpstr>第12表</vt:lpstr>
      <vt:lpstr>第13表</vt:lpstr>
      <vt:lpstr>第13表の２</vt:lpstr>
      <vt:lpstr>参考資料１</vt:lpstr>
      <vt:lpstr>参考資料２</vt:lpstr>
      <vt:lpstr>参考資料３（計）</vt:lpstr>
      <vt:lpstr>参考資料３（入院）</vt:lpstr>
      <vt:lpstr>参考資料３（入院外）</vt:lpstr>
      <vt:lpstr>参考資料４</vt:lpstr>
      <vt:lpstr>参考資料４の２</vt:lpstr>
      <vt:lpstr>参考資料４の３</vt:lpstr>
      <vt:lpstr>参考資料１!Print_Area</vt:lpstr>
      <vt:lpstr>参考資料２!Print_Area</vt:lpstr>
      <vt:lpstr>'参考資料３（計）'!Print_Area</vt:lpstr>
      <vt:lpstr>'参考資料３（入院）'!Print_Area</vt:lpstr>
      <vt:lpstr>'参考資料３（入院外）'!Print_Area</vt:lpstr>
      <vt:lpstr>参考資料４!Print_Area</vt:lpstr>
      <vt:lpstr>参考資料４の２!Print_Area</vt:lpstr>
      <vt:lpstr>参考資料４の３!Print_Area</vt:lpstr>
      <vt:lpstr>第10表!Print_Area</vt:lpstr>
      <vt:lpstr>第11表!Print_Area</vt:lpstr>
      <vt:lpstr>第11表の２!Print_Area</vt:lpstr>
      <vt:lpstr>第2表!Print_Area</vt:lpstr>
      <vt:lpstr>第4表!Print_Area</vt:lpstr>
      <vt:lpstr>第4表の2!Print_Area</vt:lpstr>
      <vt:lpstr>第5表!Print_Area</vt:lpstr>
      <vt:lpstr>第5表の2!Print_Area</vt:lpstr>
      <vt:lpstr>第5表の3!Print_Area</vt:lpstr>
      <vt:lpstr>第7表!Print_Area</vt:lpstr>
      <vt:lpstr>第8表!Print_Area</vt:lpstr>
      <vt:lpstr>第8表の2!Print_Area</vt:lpstr>
      <vt:lpstr>第9表!Print_Area</vt:lpstr>
      <vt:lpstr>目次!Print_Area</vt:lpstr>
      <vt:lpstr>例言!Print_Area</vt:lpstr>
      <vt:lpstr>参考資料２!Print_Titles</vt:lpstr>
      <vt:lpstr>参考資料４の２!Print_Titles</vt:lpstr>
      <vt:lpstr>参考資料４の３!Print_Titles</vt:lpstr>
      <vt:lpstr>第10表!Print_Titles</vt:lpstr>
      <vt:lpstr>第11表!Print_Titles</vt:lpstr>
      <vt:lpstr>第11表の２!Print_Titles</vt:lpstr>
      <vt:lpstr>第2表!Print_Titles</vt:lpstr>
      <vt:lpstr>第4表!Print_Titles</vt:lpstr>
      <vt:lpstr>第4表の2!Print_Titles</vt:lpstr>
      <vt:lpstr>第5表!Print_Titles</vt:lpstr>
      <vt:lpstr>第5表の2!Print_Titles</vt:lpstr>
      <vt:lpstr>第5表の3!Print_Titles</vt:lpstr>
      <vt:lpstr>第7表!Print_Titles</vt:lpstr>
      <vt:lpstr>第8表!Print_Titles</vt:lpstr>
      <vt:lpstr>第8表の2!Print_Titles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社会保険診療報酬支払基金</dc:creator>
  <cp:lastModifiedBy>user</cp:lastModifiedBy>
  <cp:lastPrinted>2020-07-06T01:56:52Z</cp:lastPrinted>
  <dcterms:created xsi:type="dcterms:W3CDTF">2000-02-02T04:51:20Z</dcterms:created>
  <dcterms:modified xsi:type="dcterms:W3CDTF">2020-09-10T02:53:03Z</dcterms:modified>
</cp:coreProperties>
</file>