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58"/>
  <workbookPr codeName="ThisWorkbook" hidePivotFieldList="1"/>
  <mc:AlternateContent xmlns:mc="http://schemas.openxmlformats.org/markup-compatibility/2006">
    <mc:Choice Requires="x15">
      <x15ac:absPath xmlns:x15ac="http://schemas.microsoft.com/office/spreadsheetml/2010/11/ac" url="\\nfsv480003\04_分析評価部\02_統計情報課\01_統計管理係\02_定例業務_月次\統計月報_確定版\2_作成\HPから\"/>
    </mc:Choice>
  </mc:AlternateContent>
  <xr:revisionPtr revIDLastSave="0" documentId="13_ncr:1_{DEEC2250-6DA7-427C-AE8D-B42E5F317841}" xr6:coauthVersionLast="36" xr6:coauthVersionMax="36" xr10:uidLastSave="{00000000-0000-0000-0000-000000000000}"/>
  <bookViews>
    <workbookView xWindow="-15" yWindow="7500" windowWidth="28770" windowHeight="7545" tabRatio="871" xr2:uid="{00000000-000D-0000-FFFF-FFFF00000000}"/>
  </bookViews>
  <sheets>
    <sheet name="例言" sheetId="2" r:id="rId1"/>
    <sheet name="目次" sheetId="3" r:id="rId2"/>
    <sheet name="第1表" sheetId="7" r:id="rId3"/>
    <sheet name="第2表" sheetId="8" r:id="rId4"/>
    <sheet name="第3表" sheetId="9" r:id="rId5"/>
    <sheet name="第4表" sheetId="10" r:id="rId6"/>
    <sheet name="第4表の2" sheetId="11" r:id="rId7"/>
    <sheet name="第5表" sheetId="12" r:id="rId8"/>
    <sheet name="第5表の2" sheetId="13" r:id="rId9"/>
    <sheet name="第5表の3" sheetId="14" state="hidden" r:id="rId10"/>
    <sheet name="第6表" sheetId="15" r:id="rId11"/>
    <sheet name="第6表の3" sheetId="17" state="hidden" r:id="rId12"/>
    <sheet name="第6表の2" sheetId="16" r:id="rId13"/>
    <sheet name="第7表" sheetId="18" r:id="rId14"/>
    <sheet name="第8表" sheetId="19" r:id="rId15"/>
    <sheet name="第8表の2" sheetId="20" state="hidden" r:id="rId16"/>
    <sheet name="第9表" sheetId="21" r:id="rId17"/>
    <sheet name="第10表" sheetId="22" r:id="rId18"/>
    <sheet name="第11表" sheetId="23" r:id="rId19"/>
    <sheet name="第11表の２" sheetId="24" state="hidden" r:id="rId20"/>
    <sheet name="第12表" sheetId="25" r:id="rId21"/>
    <sheet name="第13表" sheetId="26" r:id="rId22"/>
    <sheet name="第13表の２" sheetId="27" state="hidden" r:id="rId23"/>
    <sheet name="参考資料１" sheetId="28" r:id="rId24"/>
    <sheet name="参考資料２" sheetId="29" r:id="rId25"/>
    <sheet name="参考資料３（計）" sheetId="37" r:id="rId26"/>
    <sheet name="参考資料３（入院）" sheetId="38" r:id="rId27"/>
    <sheet name="参考資料３（入院外）" sheetId="39" r:id="rId28"/>
    <sheet name="参考資料４" sheetId="36" r:id="rId29"/>
    <sheet name="参考資料４の２" sheetId="34" r:id="rId30"/>
    <sheet name="参考資料４の３" sheetId="35" r:id="rId31"/>
  </sheets>
  <definedNames>
    <definedName name="_1D２_" localSheetId="1">#REF!</definedName>
    <definedName name="_2D２_" localSheetId="0">#REF!</definedName>
    <definedName name="_3D２_" localSheetId="28">#REF!</definedName>
    <definedName name="_3D２_">#REF!</definedName>
    <definedName name="_xlnm._FilterDatabase" localSheetId="24" hidden="1">参考資料２!$A$2</definedName>
    <definedName name="_xlnm._FilterDatabase" localSheetId="5" hidden="1">第4表!$B$1</definedName>
    <definedName name="_Key1" localSheetId="28" hidden="1">#REF!</definedName>
    <definedName name="_Key1" localSheetId="1" hidden="1">#REF!</definedName>
    <definedName name="_Key1" localSheetId="0" hidden="1">#REF!</definedName>
    <definedName name="_Key1" hidden="1">#REF!</definedName>
    <definedName name="_Order1" hidden="1">1</definedName>
    <definedName name="_Sort" localSheetId="1" hidden="1">#REF!</definedName>
    <definedName name="_Sort" localSheetId="0" hidden="1">#REF!</definedName>
    <definedName name="_Sort" hidden="1">#REF!</definedName>
    <definedName name="D４_２" localSheetId="1">#REF!</definedName>
    <definedName name="D４_２" localSheetId="0">#REF!</definedName>
    <definedName name="D４_２">#REF!</definedName>
    <definedName name="D６_３" localSheetId="1">#REF!</definedName>
    <definedName name="D６_３" localSheetId="0">#REF!</definedName>
    <definedName name="D６_３">#REF!</definedName>
    <definedName name="D８_２確定" localSheetId="1">#REF!</definedName>
    <definedName name="D８_２確定" localSheetId="0">#REF!</definedName>
    <definedName name="D８_２確定">#REF!</definedName>
    <definedName name="D８_２返戻" localSheetId="1">#REF!</definedName>
    <definedName name="D８_２返戻" localSheetId="0">#REF!</definedName>
    <definedName name="D８_２返戻">#REF!</definedName>
    <definedName name="HTML_CodePage" hidden="1">932</definedName>
    <definedName name="HTML_Control" localSheetId="24" hidden="1">{"'確定金額'!$A$3:$E$37"}</definedName>
    <definedName name="HTML_Control" localSheetId="25" hidden="1">{"'確定金額'!$A$3:$E$37"}</definedName>
    <definedName name="HTML_Control" localSheetId="26" hidden="1">{"'確定金額'!$A$3:$E$37"}</definedName>
    <definedName name="HTML_Control" localSheetId="27" hidden="1">{"'確定金額'!$A$3:$E$37"}</definedName>
    <definedName name="HTML_Control" localSheetId="28" hidden="1">{"'確定金額'!$A$3:$E$37"}</definedName>
    <definedName name="HTML_Control" localSheetId="29" hidden="1">{"'確定金額'!$A$3:$E$37"}</definedName>
    <definedName name="HTML_Control" localSheetId="30" hidden="1">{"'確定金額'!$A$3:$E$37"}</definedName>
    <definedName name="HTML_Control" localSheetId="17" hidden="1">{"'確定金額'!$A$3:$E$37"}</definedName>
    <definedName name="HTML_Control" localSheetId="3" hidden="1">{"'確定金額'!$A$3:$E$37"}</definedName>
    <definedName name="HTML_Control" localSheetId="4" hidden="1">{"'確定金額'!$A$3:$E$37"}</definedName>
    <definedName name="HTML_Control" localSheetId="6" hidden="1">{"'確定金額'!$A$3:$E$37"}</definedName>
    <definedName name="HTML_Control" localSheetId="7" hidden="1">{"'確定金額'!$A$3:$E$37"}</definedName>
    <definedName name="HTML_Control" localSheetId="8" hidden="1">{"'確定金額'!$A$3:$E$37"}</definedName>
    <definedName name="HTML_Control" localSheetId="12" hidden="1">{"'確定金額'!$A$3:$E$37"}</definedName>
    <definedName name="HTML_Control" localSheetId="13" hidden="1">{"'確定金額'!$A$3:$E$37"}</definedName>
    <definedName name="HTML_Control" localSheetId="14" hidden="1">{"'確定金額'!$A$3:$E$37"}</definedName>
    <definedName name="HTML_Control" localSheetId="16" hidden="1">{"'確定金額'!$A$3:$E$37"}</definedName>
    <definedName name="HTML_Control" localSheetId="1" hidden="1">{"'確定金額'!$A$3:$E$37"}</definedName>
    <definedName name="HTML_Control" localSheetId="0" hidden="1">{"'確定金額'!$A$3:$E$37"}</definedName>
    <definedName name="HTML_Control" hidden="1">{"'確定金額'!$A$3:$E$37"}</definedName>
    <definedName name="HTML_Description" hidden="1">""</definedName>
    <definedName name="HTML_Email" hidden="1">""</definedName>
    <definedName name="HTML_Header" hidden="1">""</definedName>
    <definedName name="HTML_LastUpdate" hidden="1">"98/11/20"</definedName>
    <definedName name="HTML_LineAfter" hidden="1">FALSE</definedName>
    <definedName name="HTML_LineBefore" hidden="1">FALSE</definedName>
    <definedName name="HTML_Name" hidden="1">"統計管理課"</definedName>
    <definedName name="HTML_OBDlg2" hidden="1">TRUE</definedName>
    <definedName name="HTML_OBDlg3" hidden="1">TRUE</definedName>
    <definedName name="HTML_OBDlg4" hidden="1">TRUE</definedName>
    <definedName name="HTML_OS" hidden="1">0</definedName>
    <definedName name="HTML_PathFile" hidden="1">"h:\統計管理課\1MyHTML.htm"</definedName>
    <definedName name="HTML_PathTemplate" hidden="1">"H:\統計管理課\MyHTML.htm"</definedName>
    <definedName name="HTML_Title" hidden="1">""</definedName>
    <definedName name="ktg金額" localSheetId="1">#REF!</definedName>
    <definedName name="ktg金額" localSheetId="0">#REF!</definedName>
    <definedName name="ktg金額">#REF!</definedName>
    <definedName name="ktg金額前月" localSheetId="1">#REF!</definedName>
    <definedName name="ktg金額前月" localSheetId="0">#REF!</definedName>
    <definedName name="ktg金額前月">#REF!</definedName>
    <definedName name="ktg金額前年同月" localSheetId="1">#REF!</definedName>
    <definedName name="ktg金額前年同月" localSheetId="0">#REF!</definedName>
    <definedName name="ktg金額前年同月">#REF!</definedName>
    <definedName name="ktg件数" localSheetId="1">#REF!</definedName>
    <definedName name="ktg件数" localSheetId="0">#REF!</definedName>
    <definedName name="ktg件数">#REF!</definedName>
    <definedName name="ktg件数前月" localSheetId="1">#REF!</definedName>
    <definedName name="ktg件数前月" localSheetId="0">#REF!</definedName>
    <definedName name="ktg件数前月">#REF!</definedName>
    <definedName name="ktg件数前年同月" localSheetId="1">#REF!</definedName>
    <definedName name="ktg件数前年同月" localSheetId="0">#REF!</definedName>
    <definedName name="ktg件数前年同月">#REF!</definedName>
    <definedName name="_xlnm.Print_Area" localSheetId="23">参考資料１!$A$1:$AH$57</definedName>
    <definedName name="_xlnm.Print_Area" localSheetId="24">参考資料２!$A$1:$AO$45</definedName>
    <definedName name="_xlnm.Print_Area" localSheetId="25">'参考資料３（計）'!$A$1:$AD$50</definedName>
    <definedName name="_xlnm.Print_Area" localSheetId="26">'参考資料３（入院）'!$A$1:$AD$50</definedName>
    <definedName name="_xlnm.Print_Area" localSheetId="27">'参考資料３（入院外）'!$A$1:$AD$50</definedName>
    <definedName name="_xlnm.Print_Area" localSheetId="28">参考資料４!$A$1:$L$52,参考資料４!$A$54:$L$94</definedName>
    <definedName name="_xlnm.Print_Area" localSheetId="29">参考資料４の２!$A$1:$J$61</definedName>
    <definedName name="_xlnm.Print_Area" localSheetId="30">参考資料４の３!$A$1:$G$284</definedName>
    <definedName name="_xlnm.Print_Area" localSheetId="17">第10表!$A$1:$AG$73</definedName>
    <definedName name="_xlnm.Print_Area" localSheetId="18">第11表!$A$1:$AE$57</definedName>
    <definedName name="_xlnm.Print_Area" localSheetId="19">第11表の２!$A$1:$AE$57</definedName>
    <definedName name="_xlnm.Print_Area" localSheetId="3">第2表!$A$1:$AF$88</definedName>
    <definedName name="_xlnm.Print_Area" localSheetId="5">第4表!$A$1:$CB$57</definedName>
    <definedName name="_xlnm.Print_Area" localSheetId="6">第4表の2!$A$1:$S$57</definedName>
    <definedName name="_xlnm.Print_Area" localSheetId="7">第5表!$A$1:$AE$57</definedName>
    <definedName name="_xlnm.Print_Area" localSheetId="8">第5表の2!$A$1:$AE$57</definedName>
    <definedName name="_xlnm.Print_Area" localSheetId="9">第5表の3!$A$1:$AE$59</definedName>
    <definedName name="_xlnm.Print_Area" localSheetId="13">第7表!$A$1:$Z$92</definedName>
    <definedName name="_xlnm.Print_Area" localSheetId="14">第8表!$A$1:$Y$56</definedName>
    <definedName name="_xlnm.Print_Area" localSheetId="15">第8表の2!$A$1:$Y$56</definedName>
    <definedName name="_xlnm.Print_Area" localSheetId="16">第9表!$A$1:$S$121</definedName>
    <definedName name="_xlnm.Print_Area" localSheetId="1">目次!$A$1:$E$53</definedName>
    <definedName name="_xlnm.Print_Area" localSheetId="0">例言!$B$1:$B$26</definedName>
    <definedName name="_xlnm.Print_Titles" localSheetId="24">参考資料２!$A:$A</definedName>
    <definedName name="_xlnm.Print_Titles" localSheetId="29">参考資料４の２!$A:$A</definedName>
    <definedName name="_xlnm.Print_Titles" localSheetId="30">参考資料４の３!$A:$A</definedName>
    <definedName name="_xlnm.Print_Titles" localSheetId="17">第10表!$A:$B</definedName>
    <definedName name="_xlnm.Print_Titles" localSheetId="18">第11表!$A:$A</definedName>
    <definedName name="_xlnm.Print_Titles" localSheetId="19">第11表の２!$A:$A</definedName>
    <definedName name="_xlnm.Print_Titles" localSheetId="3">第2表!$A:$B</definedName>
    <definedName name="_xlnm.Print_Titles" localSheetId="5">第4表!$A:$A</definedName>
    <definedName name="_xlnm.Print_Titles" localSheetId="6">第4表の2!$A:$A</definedName>
    <definedName name="_xlnm.Print_Titles" localSheetId="7">第5表!$A:$A</definedName>
    <definedName name="_xlnm.Print_Titles" localSheetId="8">第5表の2!$A:$A</definedName>
    <definedName name="_xlnm.Print_Titles" localSheetId="9">第5表の3!$A:$A</definedName>
    <definedName name="_xlnm.Print_Titles" localSheetId="13">第7表!$A:$B</definedName>
    <definedName name="_xlnm.Print_Titles" localSheetId="14">第8表!$A:$A</definedName>
    <definedName name="_xlnm.Print_Titles" localSheetId="15">第8表の2!$A:$A</definedName>
    <definedName name="Z_6F28069D_A7F4_41D2_AA1B_4487F97E36F1_.wvu.FilterData" localSheetId="24" hidden="1">参考資料２!$A$2</definedName>
    <definedName name="Z_6F28069D_A7F4_41D2_AA1B_4487F97E36F1_.wvu.FilterData" localSheetId="5" hidden="1">第4表!$B$1</definedName>
    <definedName name="Z_6F28069D_A7F4_41D2_AA1B_4487F97E36F1_.wvu.PrintArea" localSheetId="23" hidden="1">参考資料１!$A$1:$AH$57</definedName>
    <definedName name="Z_6F28069D_A7F4_41D2_AA1B_4487F97E36F1_.wvu.PrintArea" localSheetId="24" hidden="1">参考資料２!$A$1:$AO$45</definedName>
    <definedName name="Z_6F28069D_A7F4_41D2_AA1B_4487F97E36F1_.wvu.PrintArea" localSheetId="25" hidden="1">'参考資料３（計）'!$A$1:$AD$50</definedName>
    <definedName name="Z_6F28069D_A7F4_41D2_AA1B_4487F97E36F1_.wvu.PrintArea" localSheetId="26" hidden="1">'参考資料３（入院）'!$A$1:$AD$50</definedName>
    <definedName name="Z_6F28069D_A7F4_41D2_AA1B_4487F97E36F1_.wvu.PrintArea" localSheetId="27" hidden="1">'参考資料３（入院外）'!$A$1:$AD$50</definedName>
    <definedName name="Z_6F28069D_A7F4_41D2_AA1B_4487F97E36F1_.wvu.PrintArea" localSheetId="28" hidden="1">参考資料４!$A$1:$L$52,参考資料４!$A$54:$L$94</definedName>
    <definedName name="Z_6F28069D_A7F4_41D2_AA1B_4487F97E36F1_.wvu.PrintArea" localSheetId="29" hidden="1">参考資料４の２!$A$1:$J$61</definedName>
    <definedName name="Z_6F28069D_A7F4_41D2_AA1B_4487F97E36F1_.wvu.PrintArea" localSheetId="30" hidden="1">参考資料４の３!$A$1:$J$116</definedName>
    <definedName name="Z_6F28069D_A7F4_41D2_AA1B_4487F97E36F1_.wvu.PrintArea" localSheetId="17" hidden="1">第10表!$A$1:$AG$73</definedName>
    <definedName name="Z_6F28069D_A7F4_41D2_AA1B_4487F97E36F1_.wvu.PrintArea" localSheetId="18" hidden="1">第11表!$A$1:$AE$57</definedName>
    <definedName name="Z_6F28069D_A7F4_41D2_AA1B_4487F97E36F1_.wvu.PrintArea" localSheetId="19" hidden="1">第11表の２!$A$1:$AE$57</definedName>
    <definedName name="Z_6F28069D_A7F4_41D2_AA1B_4487F97E36F1_.wvu.PrintArea" localSheetId="3" hidden="1">第2表!$A$1:$AF$88</definedName>
    <definedName name="Z_6F28069D_A7F4_41D2_AA1B_4487F97E36F1_.wvu.PrintArea" localSheetId="5" hidden="1">第4表!$A$1:$CF$57</definedName>
    <definedName name="Z_6F28069D_A7F4_41D2_AA1B_4487F97E36F1_.wvu.PrintArea" localSheetId="6" hidden="1">第4表の2!$A$1:$Z$57</definedName>
    <definedName name="Z_6F28069D_A7F4_41D2_AA1B_4487F97E36F1_.wvu.PrintArea" localSheetId="7" hidden="1">第5表!$A$1:$AE$57</definedName>
    <definedName name="Z_6F28069D_A7F4_41D2_AA1B_4487F97E36F1_.wvu.PrintArea" localSheetId="8" hidden="1">第5表の2!$A$1:$AE$57</definedName>
    <definedName name="Z_6F28069D_A7F4_41D2_AA1B_4487F97E36F1_.wvu.PrintArea" localSheetId="9" hidden="1">第5表の3!$A$1:$AE$59</definedName>
    <definedName name="Z_6F28069D_A7F4_41D2_AA1B_4487F97E36F1_.wvu.PrintArea" localSheetId="13" hidden="1">第7表!$A$1:$Z$92</definedName>
    <definedName name="Z_6F28069D_A7F4_41D2_AA1B_4487F97E36F1_.wvu.PrintArea" localSheetId="14" hidden="1">第8表!$A$1:$Y$56</definedName>
    <definedName name="Z_6F28069D_A7F4_41D2_AA1B_4487F97E36F1_.wvu.PrintArea" localSheetId="15" hidden="1">第8表の2!$A$1:$Y$56</definedName>
    <definedName name="Z_6F28069D_A7F4_41D2_AA1B_4487F97E36F1_.wvu.PrintArea" localSheetId="16" hidden="1">第9表!$A$1:$S$120</definedName>
    <definedName name="Z_6F28069D_A7F4_41D2_AA1B_4487F97E36F1_.wvu.PrintArea" localSheetId="1" hidden="1">目次!$A$1:$E$53</definedName>
    <definedName name="Z_6F28069D_A7F4_41D2_AA1B_4487F97E36F1_.wvu.PrintArea" localSheetId="0" hidden="1">例言!$B$1:$B$26</definedName>
    <definedName name="Z_6F28069D_A7F4_41D2_AA1B_4487F97E36F1_.wvu.PrintTitles" localSheetId="24" hidden="1">参考資料２!$A:$A</definedName>
    <definedName name="Z_6F28069D_A7F4_41D2_AA1B_4487F97E36F1_.wvu.PrintTitles" localSheetId="29" hidden="1">参考資料４の２!$A:$A</definedName>
    <definedName name="Z_6F28069D_A7F4_41D2_AA1B_4487F97E36F1_.wvu.PrintTitles" localSheetId="30" hidden="1">参考資料４の３!$A:$A</definedName>
    <definedName name="Z_6F28069D_A7F4_41D2_AA1B_4487F97E36F1_.wvu.PrintTitles" localSheetId="17" hidden="1">第10表!$A:$B</definedName>
    <definedName name="Z_6F28069D_A7F4_41D2_AA1B_4487F97E36F1_.wvu.PrintTitles" localSheetId="18" hidden="1">第11表!$A:$A</definedName>
    <definedName name="Z_6F28069D_A7F4_41D2_AA1B_4487F97E36F1_.wvu.PrintTitles" localSheetId="19" hidden="1">第11表の２!$A:$A</definedName>
    <definedName name="Z_6F28069D_A7F4_41D2_AA1B_4487F97E36F1_.wvu.PrintTitles" localSheetId="3" hidden="1">第2表!$A:$B</definedName>
    <definedName name="Z_6F28069D_A7F4_41D2_AA1B_4487F97E36F1_.wvu.PrintTitles" localSheetId="5" hidden="1">第4表!$A:$A</definedName>
    <definedName name="Z_6F28069D_A7F4_41D2_AA1B_4487F97E36F1_.wvu.PrintTitles" localSheetId="6" hidden="1">第4表の2!$A:$A</definedName>
    <definedName name="Z_6F28069D_A7F4_41D2_AA1B_4487F97E36F1_.wvu.PrintTitles" localSheetId="7" hidden="1">第5表!$A:$A</definedName>
    <definedName name="Z_6F28069D_A7F4_41D2_AA1B_4487F97E36F1_.wvu.PrintTitles" localSheetId="8" hidden="1">第5表の2!$A:$A</definedName>
    <definedName name="Z_6F28069D_A7F4_41D2_AA1B_4487F97E36F1_.wvu.PrintTitles" localSheetId="9" hidden="1">第5表の3!$A:$A</definedName>
    <definedName name="Z_6F28069D_A7F4_41D2_AA1B_4487F97E36F1_.wvu.PrintTitles" localSheetId="13" hidden="1">第7表!$A:$B</definedName>
    <definedName name="Z_6F28069D_A7F4_41D2_AA1B_4487F97E36F1_.wvu.PrintTitles" localSheetId="14" hidden="1">第8表!$A:$A</definedName>
    <definedName name="Z_6F28069D_A7F4_41D2_AA1B_4487F97E36F1_.wvu.PrintTitles" localSheetId="15" hidden="1">第8表の2!$A:$A</definedName>
    <definedName name="ｺﾋﾟｰ元" localSheetId="28">#REF!</definedName>
    <definedName name="ｺﾋﾟｰ元" localSheetId="1">#REF!</definedName>
    <definedName name="ｺﾋﾟｰ元" localSheetId="0">#REF!</definedName>
    <definedName name="ｺﾋﾟｰ元">#REF!</definedName>
    <definedName name="コピー先" localSheetId="1">#REF!</definedName>
    <definedName name="コピー先" localSheetId="0">#REF!</definedName>
    <definedName name="コピー先">#REF!</definedName>
    <definedName name="対前年度比" localSheetId="1">#REF!</definedName>
    <definedName name="対前年度比" localSheetId="0">#REF!</definedName>
    <definedName name="対前年度比">#REF!</definedName>
    <definedName name="第１表" localSheetId="1">#REF!</definedName>
    <definedName name="第１表" localSheetId="0">#REF!</definedName>
    <definedName name="第１表">#REF!</definedName>
    <definedName name="第１表の２" localSheetId="1">#REF!</definedName>
    <definedName name="第１表の２" localSheetId="0">#REF!</definedName>
    <definedName name="第１表の２">#REF!</definedName>
    <definedName name="第２表" localSheetId="1">#REF!</definedName>
    <definedName name="第２表" localSheetId="0">#REF!</definedName>
    <definedName name="第２表">#REF!</definedName>
    <definedName name="第３表" localSheetId="1">#REF!</definedName>
    <definedName name="第３表" localSheetId="0">#REF!</definedName>
    <definedName name="第３表">#REF!</definedName>
    <definedName name="第４表" localSheetId="1">#REF!</definedName>
    <definedName name="第４表" localSheetId="0">#REF!</definedName>
    <definedName name="第４表">#REF!</definedName>
    <definedName name="第４表の２" localSheetId="1">#REF!</definedName>
    <definedName name="第４表の２" localSheetId="0">#REF!</definedName>
    <definedName name="第４表の２">#REF!</definedName>
    <definedName name="第５表" localSheetId="1">#REF!</definedName>
    <definedName name="第５表" localSheetId="0">#REF!</definedName>
    <definedName name="第５表">#REF!</definedName>
    <definedName name="第６表" localSheetId="1">#REF!</definedName>
    <definedName name="第６表" localSheetId="0">#REF!</definedName>
    <definedName name="第６表">#REF!</definedName>
    <definedName name="第６表の２" localSheetId="1">#REF!</definedName>
    <definedName name="第６表の２" localSheetId="0">#REF!</definedName>
    <definedName name="第６表の２">#REF!</definedName>
    <definedName name="第６表の３" localSheetId="1">#REF!</definedName>
    <definedName name="第６表の３" localSheetId="0">#REF!</definedName>
    <definedName name="第６表の３">#REF!</definedName>
    <definedName name="第７表" localSheetId="1">#REF!</definedName>
    <definedName name="第７表" localSheetId="0">#REF!</definedName>
    <definedName name="第７表">#REF!</definedName>
    <definedName name="第７表の２" localSheetId="1">#REF!</definedName>
    <definedName name="第７表の２" localSheetId="0">#REF!</definedName>
    <definedName name="第７表の２">#REF!</definedName>
    <definedName name="第８表の２確定" localSheetId="1">#REF!</definedName>
    <definedName name="第８表の２確定" localSheetId="0">#REF!</definedName>
    <definedName name="第８表の２確定">#REF!</definedName>
    <definedName name="第８表の２返戻" localSheetId="1">#REF!</definedName>
    <definedName name="第８表の２返戻" localSheetId="0">#REF!</definedName>
    <definedName name="第８表の２返戻">#REF!</definedName>
    <definedName name="第８表確定" localSheetId="1">#REF!</definedName>
    <definedName name="第８表確定" localSheetId="0">#REF!</definedName>
    <definedName name="第８表確定">#REF!</definedName>
    <definedName name="第８表返戻" localSheetId="1">#REF!</definedName>
    <definedName name="第８表返戻" localSheetId="0">#REF!</definedName>
    <definedName name="第８表返戻">#REF!</definedName>
  </definedNames>
  <calcPr calcId="191029"/>
  <customWorkbookViews>
    <customWorkbookView name="社会保険診療報酬支払基金 - 個人用ビュー" guid="{6F28069D-A7F4-41D2-AA1B-4487F97E36F1}" mergeInterval="0" personalView="1" xWindow="6" yWindow="520" windowWidth="1249" windowHeight="304" tabRatio="840" activeSheetId="33"/>
  </customWorkbookViews>
</workbook>
</file>

<file path=xl/calcChain.xml><?xml version="1.0" encoding="utf-8"?>
<calcChain xmlns="http://schemas.openxmlformats.org/spreadsheetml/2006/main">
  <c r="C9" i="27" l="1"/>
  <c r="C10" i="27"/>
  <c r="C12" i="27"/>
  <c r="D12" i="27" s="1"/>
  <c r="C14" i="27"/>
  <c r="D14" i="27" s="1"/>
  <c r="C16" i="27"/>
  <c r="D16" i="27" s="1"/>
  <c r="C17" i="27"/>
  <c r="D17" i="27" s="1"/>
  <c r="C18" i="27"/>
  <c r="D18" i="27" s="1"/>
  <c r="C19" i="27"/>
  <c r="D19" i="27" s="1"/>
  <c r="C20" i="27"/>
  <c r="B22" i="27"/>
  <c r="B24" i="27"/>
  <c r="C25" i="27"/>
  <c r="D25" i="27" s="1"/>
  <c r="B26" i="27"/>
  <c r="C27" i="27"/>
  <c r="D27" i="27" s="1"/>
  <c r="C28" i="27"/>
  <c r="C30" i="27"/>
  <c r="D30" i="27" s="1"/>
  <c r="C32" i="27"/>
  <c r="C33" i="27"/>
  <c r="D33" i="27" s="1"/>
  <c r="B34" i="27"/>
  <c r="C35" i="27"/>
  <c r="C36" i="27"/>
  <c r="B38" i="27"/>
  <c r="B40" i="27"/>
  <c r="C41" i="27"/>
  <c r="D41" i="27" s="1"/>
  <c r="B42" i="27"/>
  <c r="C44" i="27"/>
  <c r="D44" i="27" s="1"/>
  <c r="C45" i="27"/>
  <c r="D45" i="27" s="1"/>
  <c r="C46" i="27"/>
  <c r="D46" i="27" s="1"/>
  <c r="C47" i="27"/>
  <c r="D47" i="27" s="1"/>
  <c r="C48" i="27"/>
  <c r="B50" i="27"/>
  <c r="C51" i="27"/>
  <c r="D51" i="27" s="1"/>
  <c r="C52" i="27"/>
  <c r="D52" i="27" s="1"/>
  <c r="C53" i="27"/>
  <c r="D53" i="27" s="1"/>
  <c r="C54" i="27"/>
  <c r="D54" i="27" s="1"/>
  <c r="C55" i="27"/>
  <c r="A7" i="20"/>
  <c r="A7" i="27"/>
  <c r="P2" i="27"/>
  <c r="A8" i="27"/>
  <c r="C13" i="27"/>
  <c r="D13" i="27" s="1"/>
  <c r="C21" i="27"/>
  <c r="C29" i="27"/>
  <c r="D29" i="27" s="1"/>
  <c r="C37" i="27"/>
  <c r="C42" i="27"/>
  <c r="D42" i="27" s="1"/>
  <c r="C49" i="27"/>
  <c r="D49" i="27" s="1"/>
  <c r="E9" i="27"/>
  <c r="E10" i="27"/>
  <c r="E11" i="27"/>
  <c r="E12" i="27"/>
  <c r="E13" i="27"/>
  <c r="E14" i="27"/>
  <c r="E15" i="27"/>
  <c r="E16" i="27"/>
  <c r="E17" i="27"/>
  <c r="E18" i="27"/>
  <c r="E19" i="27"/>
  <c r="E20" i="27"/>
  <c r="E21" i="27"/>
  <c r="E22" i="27"/>
  <c r="E23" i="27"/>
  <c r="E24" i="27"/>
  <c r="E25" i="27"/>
  <c r="E26" i="27"/>
  <c r="E27" i="27"/>
  <c r="E28" i="27"/>
  <c r="E29" i="27"/>
  <c r="E30" i="27"/>
  <c r="E31" i="27"/>
  <c r="E32" i="27"/>
  <c r="E33" i="27"/>
  <c r="E34" i="27"/>
  <c r="E35" i="27"/>
  <c r="E36" i="27"/>
  <c r="E37" i="27"/>
  <c r="E38" i="27"/>
  <c r="E39" i="27"/>
  <c r="E40" i="27"/>
  <c r="E41" i="27"/>
  <c r="E42" i="27"/>
  <c r="E43" i="27"/>
  <c r="E44" i="27"/>
  <c r="E45" i="27"/>
  <c r="E46" i="27"/>
  <c r="E47" i="27"/>
  <c r="E48" i="27"/>
  <c r="E49" i="27"/>
  <c r="E50" i="27"/>
  <c r="E51" i="27"/>
  <c r="E52" i="27"/>
  <c r="E53" i="27"/>
  <c r="E54" i="27"/>
  <c r="E55" i="27"/>
  <c r="F9" i="27"/>
  <c r="F10" i="27"/>
  <c r="G10" i="27" s="1"/>
  <c r="F11" i="27"/>
  <c r="F12" i="27"/>
  <c r="G12" i="27" s="1"/>
  <c r="F13" i="27"/>
  <c r="G13" i="27" s="1"/>
  <c r="F14" i="27"/>
  <c r="G14" i="27" s="1"/>
  <c r="F15" i="27"/>
  <c r="G15" i="27" s="1"/>
  <c r="F16" i="27"/>
  <c r="G16" i="27" s="1"/>
  <c r="F17" i="27"/>
  <c r="G17" i="27" s="1"/>
  <c r="F18" i="27"/>
  <c r="G18" i="27" s="1"/>
  <c r="F19" i="27"/>
  <c r="G19" i="27" s="1"/>
  <c r="F20" i="27"/>
  <c r="G20" i="27" s="1"/>
  <c r="F21" i="27"/>
  <c r="F22" i="27"/>
  <c r="G22" i="27" s="1"/>
  <c r="F23" i="27"/>
  <c r="F24" i="27"/>
  <c r="G24" i="27" s="1"/>
  <c r="F25" i="27"/>
  <c r="G25" i="27" s="1"/>
  <c r="F26" i="27"/>
  <c r="G26" i="27" s="1"/>
  <c r="F27" i="27"/>
  <c r="G27" i="27" s="1"/>
  <c r="F28" i="27"/>
  <c r="G28" i="27" s="1"/>
  <c r="F29" i="27"/>
  <c r="G29" i="27" s="1"/>
  <c r="F30" i="27"/>
  <c r="G30" i="27" s="1"/>
  <c r="F31" i="27"/>
  <c r="G31" i="27" s="1"/>
  <c r="F32" i="27"/>
  <c r="G32" i="27" s="1"/>
  <c r="F33" i="27"/>
  <c r="G33" i="27" s="1"/>
  <c r="F34" i="27"/>
  <c r="F35" i="27"/>
  <c r="F36" i="27"/>
  <c r="G36" i="27" s="1"/>
  <c r="F37" i="27"/>
  <c r="F38" i="27"/>
  <c r="G38" i="27" s="1"/>
  <c r="F39" i="27"/>
  <c r="G39" i="27" s="1"/>
  <c r="F40" i="27"/>
  <c r="G40" i="27" s="1"/>
  <c r="F41" i="27"/>
  <c r="G41" i="27" s="1"/>
  <c r="F42" i="27"/>
  <c r="G42" i="27" s="1"/>
  <c r="F43" i="27"/>
  <c r="G43" i="27" s="1"/>
  <c r="F44" i="27"/>
  <c r="G44" i="27" s="1"/>
  <c r="F45" i="27"/>
  <c r="G45" i="27" s="1"/>
  <c r="F46" i="27"/>
  <c r="G46" i="27" s="1"/>
  <c r="F47" i="27"/>
  <c r="G47" i="27" s="1"/>
  <c r="F48" i="27"/>
  <c r="F49" i="27"/>
  <c r="G49" i="27" s="1"/>
  <c r="F50" i="27"/>
  <c r="G50" i="27" s="1"/>
  <c r="F51" i="27"/>
  <c r="G51" i="27" s="1"/>
  <c r="F52" i="27"/>
  <c r="G52" i="27" s="1"/>
  <c r="F53" i="27"/>
  <c r="G53" i="27" s="1"/>
  <c r="F54" i="27"/>
  <c r="G54" i="27" s="1"/>
  <c r="F55" i="27"/>
  <c r="G55" i="27" s="1"/>
  <c r="H9" i="27"/>
  <c r="H10" i="27"/>
  <c r="H11" i="27"/>
  <c r="H12" i="27"/>
  <c r="H13" i="27"/>
  <c r="H14" i="27"/>
  <c r="H15" i="27"/>
  <c r="H16" i="27"/>
  <c r="H17" i="27"/>
  <c r="H18" i="27"/>
  <c r="H19" i="27"/>
  <c r="H20" i="27"/>
  <c r="H21" i="27"/>
  <c r="H22" i="27"/>
  <c r="H23" i="27"/>
  <c r="H24" i="27"/>
  <c r="H25" i="27"/>
  <c r="H26" i="27"/>
  <c r="H27" i="27"/>
  <c r="H28" i="27"/>
  <c r="H29" i="27"/>
  <c r="H30" i="27"/>
  <c r="H31" i="27"/>
  <c r="H32" i="27"/>
  <c r="H33" i="27"/>
  <c r="H34" i="27"/>
  <c r="H35" i="27"/>
  <c r="H36" i="27"/>
  <c r="H37" i="27"/>
  <c r="H38" i="27"/>
  <c r="H39" i="27"/>
  <c r="H40" i="27"/>
  <c r="H41" i="27"/>
  <c r="H42" i="27"/>
  <c r="H43" i="27"/>
  <c r="H44" i="27"/>
  <c r="H45" i="27"/>
  <c r="H46" i="27"/>
  <c r="H47" i="27"/>
  <c r="H48" i="27"/>
  <c r="H49" i="27"/>
  <c r="H50" i="27"/>
  <c r="H51" i="27"/>
  <c r="H52" i="27"/>
  <c r="H53" i="27"/>
  <c r="H54" i="27"/>
  <c r="H55" i="27"/>
  <c r="I9" i="27"/>
  <c r="I10" i="27"/>
  <c r="J10" i="27" s="1"/>
  <c r="I11" i="27"/>
  <c r="J11" i="27" s="1"/>
  <c r="I12" i="27"/>
  <c r="J12" i="27" s="1"/>
  <c r="I13" i="27"/>
  <c r="J13" i="27" s="1"/>
  <c r="I14" i="27"/>
  <c r="J14" i="27" s="1"/>
  <c r="I15" i="27"/>
  <c r="J15" i="27" s="1"/>
  <c r="I16" i="27"/>
  <c r="J16" i="27" s="1"/>
  <c r="I17" i="27"/>
  <c r="J17" i="27" s="1"/>
  <c r="I18" i="27"/>
  <c r="J18" i="27" s="1"/>
  <c r="I19" i="27"/>
  <c r="J19" i="27" s="1"/>
  <c r="I20" i="27"/>
  <c r="J20" i="27" s="1"/>
  <c r="I21" i="27"/>
  <c r="I22" i="27"/>
  <c r="I23" i="27"/>
  <c r="I24" i="27"/>
  <c r="J24" i="27" s="1"/>
  <c r="I25" i="27"/>
  <c r="J25" i="27" s="1"/>
  <c r="I26" i="27"/>
  <c r="J26" i="27" s="1"/>
  <c r="I27" i="27"/>
  <c r="J27" i="27" s="1"/>
  <c r="I28" i="27"/>
  <c r="I29" i="27"/>
  <c r="J29" i="27" s="1"/>
  <c r="I30" i="27"/>
  <c r="J30" i="27" s="1"/>
  <c r="I31" i="27"/>
  <c r="J31" i="27" s="1"/>
  <c r="I32" i="27"/>
  <c r="I33" i="27"/>
  <c r="J33" i="27" s="1"/>
  <c r="I34" i="27"/>
  <c r="I35" i="27"/>
  <c r="I36" i="27"/>
  <c r="J36" i="27" s="1"/>
  <c r="I37" i="27"/>
  <c r="J37" i="27" s="1"/>
  <c r="I38" i="27"/>
  <c r="J38" i="27" s="1"/>
  <c r="I39" i="27"/>
  <c r="J39" i="27" s="1"/>
  <c r="I40" i="27"/>
  <c r="J40" i="27" s="1"/>
  <c r="I41" i="27"/>
  <c r="J41" i="27" s="1"/>
  <c r="I42" i="27"/>
  <c r="J42" i="27" s="1"/>
  <c r="I43" i="27"/>
  <c r="J43" i="27" s="1"/>
  <c r="I44" i="27"/>
  <c r="J44" i="27" s="1"/>
  <c r="I45" i="27"/>
  <c r="J45" i="27" s="1"/>
  <c r="I46" i="27"/>
  <c r="J46" i="27" s="1"/>
  <c r="I47" i="27"/>
  <c r="J47" i="27" s="1"/>
  <c r="I48" i="27"/>
  <c r="J48" i="27" s="1"/>
  <c r="I49" i="27"/>
  <c r="J49" i="27" s="1"/>
  <c r="I50" i="27"/>
  <c r="J50" i="27" s="1"/>
  <c r="I51" i="27"/>
  <c r="J51" i="27" s="1"/>
  <c r="I52" i="27"/>
  <c r="J52" i="27" s="1"/>
  <c r="I53" i="27"/>
  <c r="J53" i="27" s="1"/>
  <c r="I54" i="27"/>
  <c r="J54" i="27" s="1"/>
  <c r="I55" i="27"/>
  <c r="J55" i="27" s="1"/>
  <c r="K9" i="27"/>
  <c r="K10" i="27"/>
  <c r="K11" i="27"/>
  <c r="K12" i="27"/>
  <c r="K13" i="27"/>
  <c r="K14" i="27"/>
  <c r="K15" i="27"/>
  <c r="K16" i="27"/>
  <c r="K17" i="27"/>
  <c r="K18" i="27"/>
  <c r="K19" i="27"/>
  <c r="K20" i="27"/>
  <c r="K21" i="27"/>
  <c r="K22" i="27"/>
  <c r="K23" i="27"/>
  <c r="K24" i="27"/>
  <c r="K25" i="27"/>
  <c r="K26" i="27"/>
  <c r="K27" i="27"/>
  <c r="K28" i="27"/>
  <c r="K29" i="27"/>
  <c r="K30" i="27"/>
  <c r="K31" i="27"/>
  <c r="K32" i="27"/>
  <c r="K33" i="27"/>
  <c r="K34" i="27"/>
  <c r="K35" i="27"/>
  <c r="K36" i="27"/>
  <c r="K37" i="27"/>
  <c r="K38" i="27"/>
  <c r="K39" i="27"/>
  <c r="K40" i="27"/>
  <c r="K41" i="27"/>
  <c r="K42" i="27"/>
  <c r="K43" i="27"/>
  <c r="K44" i="27"/>
  <c r="K45" i="27"/>
  <c r="K46" i="27"/>
  <c r="K47" i="27"/>
  <c r="K48" i="27"/>
  <c r="K49" i="27"/>
  <c r="K50" i="27"/>
  <c r="K51" i="27"/>
  <c r="K52" i="27"/>
  <c r="K53" i="27"/>
  <c r="K54" i="27"/>
  <c r="K55" i="27"/>
  <c r="L9" i="27"/>
  <c r="L10" i="27"/>
  <c r="M10" i="27" s="1"/>
  <c r="L11" i="27"/>
  <c r="M11" i="27" s="1"/>
  <c r="L12" i="27"/>
  <c r="L13" i="27"/>
  <c r="M13" i="27" s="1"/>
  <c r="L14" i="27"/>
  <c r="M14" i="27" s="1"/>
  <c r="L15" i="27"/>
  <c r="M15" i="27" s="1"/>
  <c r="L16" i="27"/>
  <c r="M16" i="27" s="1"/>
  <c r="L17" i="27"/>
  <c r="M17" i="27" s="1"/>
  <c r="L18" i="27"/>
  <c r="M18" i="27" s="1"/>
  <c r="L19" i="27"/>
  <c r="M19" i="27" s="1"/>
  <c r="L20" i="27"/>
  <c r="M20" i="27" s="1"/>
  <c r="L21" i="27"/>
  <c r="M21" i="27" s="1"/>
  <c r="L22" i="27"/>
  <c r="M22" i="27" s="1"/>
  <c r="L23" i="27"/>
  <c r="M23" i="27" s="1"/>
  <c r="L24" i="27"/>
  <c r="M24" i="27" s="1"/>
  <c r="L25" i="27"/>
  <c r="M25" i="27" s="1"/>
  <c r="L26" i="27"/>
  <c r="M26" i="27" s="1"/>
  <c r="L27" i="27"/>
  <c r="M27" i="27" s="1"/>
  <c r="L28" i="27"/>
  <c r="M28" i="27" s="1"/>
  <c r="L29" i="27"/>
  <c r="M29" i="27" s="1"/>
  <c r="L30" i="27"/>
  <c r="M30" i="27" s="1"/>
  <c r="L31" i="27"/>
  <c r="M31" i="27" s="1"/>
  <c r="L32" i="27"/>
  <c r="M32" i="27" s="1"/>
  <c r="L33" i="27"/>
  <c r="M33" i="27" s="1"/>
  <c r="L34" i="27"/>
  <c r="M34" i="27" s="1"/>
  <c r="L35" i="27"/>
  <c r="L36" i="27"/>
  <c r="L37" i="27"/>
  <c r="M37" i="27" s="1"/>
  <c r="L38" i="27"/>
  <c r="M38" i="27" s="1"/>
  <c r="L39" i="27"/>
  <c r="M39" i="27" s="1"/>
  <c r="L40" i="27"/>
  <c r="M40" i="27" s="1"/>
  <c r="L41" i="27"/>
  <c r="M41" i="27" s="1"/>
  <c r="L42" i="27"/>
  <c r="M42" i="27" s="1"/>
  <c r="L43" i="27"/>
  <c r="M43" i="27" s="1"/>
  <c r="L44" i="27"/>
  <c r="M44" i="27" s="1"/>
  <c r="L45" i="27"/>
  <c r="M45" i="27" s="1"/>
  <c r="L46" i="27"/>
  <c r="M46" i="27" s="1"/>
  <c r="L47" i="27"/>
  <c r="M47" i="27" s="1"/>
  <c r="L48" i="27"/>
  <c r="M48" i="27" s="1"/>
  <c r="L49" i="27"/>
  <c r="M49" i="27" s="1"/>
  <c r="L50" i="27"/>
  <c r="M50" i="27" s="1"/>
  <c r="L51" i="27"/>
  <c r="M51" i="27" s="1"/>
  <c r="L52" i="27"/>
  <c r="M52" i="27" s="1"/>
  <c r="L53" i="27"/>
  <c r="M53" i="27" s="1"/>
  <c r="L54" i="27"/>
  <c r="M54" i="27" s="1"/>
  <c r="L55" i="27"/>
  <c r="M55" i="27" s="1"/>
  <c r="N9" i="27"/>
  <c r="N10" i="27"/>
  <c r="N11" i="27"/>
  <c r="N12" i="27"/>
  <c r="N13" i="27"/>
  <c r="N14" i="27"/>
  <c r="N15" i="27"/>
  <c r="N16" i="27"/>
  <c r="N17" i="27"/>
  <c r="N18" i="27"/>
  <c r="N19" i="27"/>
  <c r="N20" i="27"/>
  <c r="N21" i="27"/>
  <c r="N22" i="27"/>
  <c r="N23" i="27"/>
  <c r="N24" i="27"/>
  <c r="N25" i="27"/>
  <c r="N26" i="27"/>
  <c r="N27" i="27"/>
  <c r="N28" i="27"/>
  <c r="N29" i="27"/>
  <c r="N30" i="27"/>
  <c r="N31" i="27"/>
  <c r="N32" i="27"/>
  <c r="N33" i="27"/>
  <c r="N34" i="27"/>
  <c r="N35" i="27"/>
  <c r="N36" i="27"/>
  <c r="N37" i="27"/>
  <c r="N38" i="27"/>
  <c r="N39" i="27"/>
  <c r="N40" i="27"/>
  <c r="N41" i="27"/>
  <c r="N42" i="27"/>
  <c r="N43" i="27"/>
  <c r="N44" i="27"/>
  <c r="N45" i="27"/>
  <c r="N46" i="27"/>
  <c r="N47" i="27"/>
  <c r="N48" i="27"/>
  <c r="N49" i="27"/>
  <c r="N50" i="27"/>
  <c r="N51" i="27"/>
  <c r="N52" i="27"/>
  <c r="N53" i="27"/>
  <c r="N54" i="27"/>
  <c r="N55" i="27"/>
  <c r="O9" i="27"/>
  <c r="P9" i="27" s="1"/>
  <c r="O10" i="27"/>
  <c r="P10" i="27" s="1"/>
  <c r="O11" i="27"/>
  <c r="P11" i="27" s="1"/>
  <c r="O12" i="27"/>
  <c r="P12" i="27" s="1"/>
  <c r="O13" i="27"/>
  <c r="P13" i="27" s="1"/>
  <c r="O14" i="27"/>
  <c r="P14" i="27" s="1"/>
  <c r="O15" i="27"/>
  <c r="P15" i="27" s="1"/>
  <c r="O16" i="27"/>
  <c r="P16" i="27" s="1"/>
  <c r="O17" i="27"/>
  <c r="P17" i="27" s="1"/>
  <c r="O18" i="27"/>
  <c r="P18" i="27" s="1"/>
  <c r="O19" i="27"/>
  <c r="P19" i="27" s="1"/>
  <c r="O20" i="27"/>
  <c r="P20" i="27" s="1"/>
  <c r="O21" i="27"/>
  <c r="P21" i="27" s="1"/>
  <c r="O22" i="27"/>
  <c r="P22" i="27" s="1"/>
  <c r="O23" i="27"/>
  <c r="P23" i="27" s="1"/>
  <c r="O24" i="27"/>
  <c r="P24" i="27" s="1"/>
  <c r="O25" i="27"/>
  <c r="P25" i="27" s="1"/>
  <c r="O26" i="27"/>
  <c r="P26" i="27" s="1"/>
  <c r="O27" i="27"/>
  <c r="P27" i="27" s="1"/>
  <c r="O28" i="27"/>
  <c r="P28" i="27" s="1"/>
  <c r="O29" i="27"/>
  <c r="P29" i="27" s="1"/>
  <c r="O30" i="27"/>
  <c r="P30" i="27" s="1"/>
  <c r="O31" i="27"/>
  <c r="P31" i="27" s="1"/>
  <c r="O32" i="27"/>
  <c r="P32" i="27" s="1"/>
  <c r="O33" i="27"/>
  <c r="P33" i="27" s="1"/>
  <c r="O34" i="27"/>
  <c r="P34" i="27" s="1"/>
  <c r="O35" i="27"/>
  <c r="P35" i="27" s="1"/>
  <c r="O36" i="27"/>
  <c r="P36" i="27" s="1"/>
  <c r="O37" i="27"/>
  <c r="P37" i="27" s="1"/>
  <c r="O38" i="27"/>
  <c r="P38" i="27" s="1"/>
  <c r="O39" i="27"/>
  <c r="P39" i="27" s="1"/>
  <c r="O40" i="27"/>
  <c r="P40" i="27" s="1"/>
  <c r="O41" i="27"/>
  <c r="P41" i="27" s="1"/>
  <c r="O42" i="27"/>
  <c r="P42" i="27" s="1"/>
  <c r="O43" i="27"/>
  <c r="P43" i="27" s="1"/>
  <c r="O44" i="27"/>
  <c r="P44" i="27" s="1"/>
  <c r="O45" i="27"/>
  <c r="P45" i="27" s="1"/>
  <c r="O46" i="27"/>
  <c r="P46" i="27" s="1"/>
  <c r="O47" i="27"/>
  <c r="P47" i="27" s="1"/>
  <c r="O48" i="27"/>
  <c r="P48" i="27" s="1"/>
  <c r="O49" i="27"/>
  <c r="P49" i="27" s="1"/>
  <c r="O50" i="27"/>
  <c r="P50" i="27" s="1"/>
  <c r="O51" i="27"/>
  <c r="P51" i="27" s="1"/>
  <c r="O52" i="27"/>
  <c r="P52" i="27" s="1"/>
  <c r="O53" i="27"/>
  <c r="P53" i="27" s="1"/>
  <c r="O54" i="27"/>
  <c r="P54" i="27" s="1"/>
  <c r="O55" i="27"/>
  <c r="P55" i="27" s="1"/>
  <c r="M12" i="27"/>
  <c r="P2" i="24"/>
  <c r="AE2" i="24"/>
  <c r="A9" i="24"/>
  <c r="E10" i="24"/>
  <c r="N10" i="24"/>
  <c r="E11" i="24"/>
  <c r="N11" i="24"/>
  <c r="E12" i="24"/>
  <c r="N12" i="24"/>
  <c r="E13" i="24"/>
  <c r="N13" i="24"/>
  <c r="E14" i="24"/>
  <c r="N14" i="24"/>
  <c r="E15" i="24"/>
  <c r="N15" i="24"/>
  <c r="E16" i="24"/>
  <c r="N16" i="24"/>
  <c r="E17" i="24"/>
  <c r="N17" i="24"/>
  <c r="E18" i="24"/>
  <c r="N18" i="24"/>
  <c r="E19" i="24"/>
  <c r="N19" i="24"/>
  <c r="E20" i="24"/>
  <c r="N20" i="24"/>
  <c r="E21" i="24"/>
  <c r="N21" i="24"/>
  <c r="E22" i="24"/>
  <c r="N22" i="24"/>
  <c r="B22" i="24" s="1"/>
  <c r="E23" i="24"/>
  <c r="N23" i="24"/>
  <c r="E24" i="24"/>
  <c r="N24" i="24"/>
  <c r="E25" i="24"/>
  <c r="N25" i="24"/>
  <c r="E26" i="24"/>
  <c r="N26" i="24"/>
  <c r="E27" i="24"/>
  <c r="N27" i="24"/>
  <c r="E28" i="24"/>
  <c r="N28" i="24"/>
  <c r="E29" i="24"/>
  <c r="N29" i="24"/>
  <c r="E30" i="24"/>
  <c r="N30" i="24"/>
  <c r="E31" i="24"/>
  <c r="N31" i="24"/>
  <c r="E32" i="24"/>
  <c r="N32" i="24"/>
  <c r="E33" i="24"/>
  <c r="N33" i="24"/>
  <c r="E34" i="24"/>
  <c r="N34" i="24"/>
  <c r="E35" i="24"/>
  <c r="N35" i="24"/>
  <c r="E36" i="24"/>
  <c r="N36" i="24"/>
  <c r="E37" i="24"/>
  <c r="N37" i="24"/>
  <c r="E38" i="24"/>
  <c r="N38" i="24"/>
  <c r="B38" i="24" s="1"/>
  <c r="E39" i="24"/>
  <c r="N39" i="24"/>
  <c r="E40" i="24"/>
  <c r="N40" i="24"/>
  <c r="E41" i="24"/>
  <c r="N41" i="24"/>
  <c r="E42" i="24"/>
  <c r="N42" i="24"/>
  <c r="E43" i="24"/>
  <c r="N43" i="24"/>
  <c r="E44" i="24"/>
  <c r="N44" i="24"/>
  <c r="E45" i="24"/>
  <c r="N45" i="24"/>
  <c r="E46" i="24"/>
  <c r="N46" i="24"/>
  <c r="E47" i="24"/>
  <c r="N47" i="24"/>
  <c r="E48" i="24"/>
  <c r="N48" i="24"/>
  <c r="E49" i="24"/>
  <c r="N49" i="24"/>
  <c r="E50" i="24"/>
  <c r="N50" i="24"/>
  <c r="E51" i="24"/>
  <c r="N51" i="24"/>
  <c r="E52" i="24"/>
  <c r="N52" i="24"/>
  <c r="E53" i="24"/>
  <c r="N53" i="24"/>
  <c r="E54" i="24"/>
  <c r="N54" i="24"/>
  <c r="E55" i="24"/>
  <c r="N55" i="24"/>
  <c r="E56" i="24"/>
  <c r="N56" i="24"/>
  <c r="F10" i="24"/>
  <c r="O10" i="24"/>
  <c r="F11" i="24"/>
  <c r="O11" i="24"/>
  <c r="F12" i="24"/>
  <c r="O12" i="24"/>
  <c r="F13" i="24"/>
  <c r="G13" i="24" s="1"/>
  <c r="O13" i="24"/>
  <c r="F14" i="24"/>
  <c r="O14" i="24"/>
  <c r="F15" i="24"/>
  <c r="O15" i="24"/>
  <c r="F16" i="24"/>
  <c r="O16" i="24"/>
  <c r="F17" i="24"/>
  <c r="O17" i="24"/>
  <c r="F18" i="24"/>
  <c r="O18" i="24"/>
  <c r="F19" i="24"/>
  <c r="G19" i="24" s="1"/>
  <c r="O19" i="24"/>
  <c r="F20" i="24"/>
  <c r="O20" i="24"/>
  <c r="F21" i="24"/>
  <c r="O21" i="24"/>
  <c r="F22" i="24"/>
  <c r="G22" i="24" s="1"/>
  <c r="O22" i="24"/>
  <c r="F23" i="24"/>
  <c r="O23" i="24"/>
  <c r="F24" i="24"/>
  <c r="O24" i="24"/>
  <c r="P24" i="24" s="1"/>
  <c r="F25" i="24"/>
  <c r="O25" i="24"/>
  <c r="F26" i="24"/>
  <c r="O26" i="24"/>
  <c r="F27" i="24"/>
  <c r="O27" i="24"/>
  <c r="F28" i="24"/>
  <c r="O28" i="24"/>
  <c r="P28" i="24" s="1"/>
  <c r="F29" i="24"/>
  <c r="O29" i="24"/>
  <c r="F30" i="24"/>
  <c r="O30" i="24"/>
  <c r="P30" i="24" s="1"/>
  <c r="F31" i="24"/>
  <c r="O31" i="24"/>
  <c r="F32" i="24"/>
  <c r="O32" i="24"/>
  <c r="P32" i="24" s="1"/>
  <c r="F33" i="24"/>
  <c r="O33" i="24"/>
  <c r="F34" i="24"/>
  <c r="O34" i="24"/>
  <c r="F35" i="24"/>
  <c r="O35" i="24"/>
  <c r="F36" i="24"/>
  <c r="O36" i="24"/>
  <c r="F37" i="24"/>
  <c r="O37" i="24"/>
  <c r="F38" i="24"/>
  <c r="O38" i="24"/>
  <c r="P38" i="24" s="1"/>
  <c r="F39" i="24"/>
  <c r="O39" i="24"/>
  <c r="F40" i="24"/>
  <c r="O40" i="24"/>
  <c r="F41" i="24"/>
  <c r="O41" i="24"/>
  <c r="F42" i="24"/>
  <c r="G42" i="24" s="1"/>
  <c r="O42" i="24"/>
  <c r="P42" i="24" s="1"/>
  <c r="F43" i="24"/>
  <c r="O43" i="24"/>
  <c r="F44" i="24"/>
  <c r="O44" i="24"/>
  <c r="C44" i="24" s="1"/>
  <c r="F45" i="24"/>
  <c r="O45" i="24"/>
  <c r="F46" i="24"/>
  <c r="O46" i="24"/>
  <c r="F47" i="24"/>
  <c r="G47" i="24" s="1"/>
  <c r="O47" i="24"/>
  <c r="F48" i="24"/>
  <c r="O48" i="24"/>
  <c r="F49" i="24"/>
  <c r="O49" i="24"/>
  <c r="F50" i="24"/>
  <c r="O50" i="24"/>
  <c r="P50" i="24" s="1"/>
  <c r="F51" i="24"/>
  <c r="O51" i="24"/>
  <c r="F52" i="24"/>
  <c r="O52" i="24"/>
  <c r="P52" i="24" s="1"/>
  <c r="F53" i="24"/>
  <c r="G53" i="24" s="1"/>
  <c r="O53" i="24"/>
  <c r="F54" i="24"/>
  <c r="G54" i="24" s="1"/>
  <c r="O54" i="24"/>
  <c r="F55" i="24"/>
  <c r="O55" i="24"/>
  <c r="F56" i="24"/>
  <c r="O56" i="24"/>
  <c r="H10" i="24"/>
  <c r="H11" i="24"/>
  <c r="H12" i="24"/>
  <c r="H13" i="24"/>
  <c r="H14" i="24"/>
  <c r="H15" i="24"/>
  <c r="H16" i="24"/>
  <c r="H17" i="24"/>
  <c r="H18" i="24"/>
  <c r="H19" i="24"/>
  <c r="H20" i="24"/>
  <c r="H21" i="24"/>
  <c r="H22" i="24"/>
  <c r="H23" i="24"/>
  <c r="H24" i="24"/>
  <c r="H25" i="24"/>
  <c r="H26" i="24"/>
  <c r="H27" i="24"/>
  <c r="H28" i="24"/>
  <c r="H29" i="24"/>
  <c r="H30" i="24"/>
  <c r="H31" i="24"/>
  <c r="H32" i="24"/>
  <c r="H33" i="24"/>
  <c r="H34" i="24"/>
  <c r="H35" i="24"/>
  <c r="H36" i="24"/>
  <c r="H37" i="24"/>
  <c r="H38" i="24"/>
  <c r="H39" i="24"/>
  <c r="H40" i="24"/>
  <c r="H41" i="24"/>
  <c r="H42" i="24"/>
  <c r="H43" i="24"/>
  <c r="H44" i="24"/>
  <c r="H45" i="24"/>
  <c r="H46" i="24"/>
  <c r="H47" i="24"/>
  <c r="J47" i="24" s="1"/>
  <c r="H48" i="24"/>
  <c r="H49" i="24"/>
  <c r="H50" i="24"/>
  <c r="H51" i="24"/>
  <c r="H52" i="24"/>
  <c r="H53" i="24"/>
  <c r="H54" i="24"/>
  <c r="H55" i="24"/>
  <c r="H56" i="24"/>
  <c r="I10" i="24"/>
  <c r="I11" i="24"/>
  <c r="I12" i="24"/>
  <c r="I13" i="24"/>
  <c r="I14" i="24"/>
  <c r="I15" i="24"/>
  <c r="I16" i="24"/>
  <c r="I17" i="24"/>
  <c r="I18" i="24"/>
  <c r="I19" i="24"/>
  <c r="I20" i="24"/>
  <c r="I21" i="24"/>
  <c r="I22" i="24"/>
  <c r="I23" i="24"/>
  <c r="I24" i="24"/>
  <c r="I25" i="24"/>
  <c r="I26" i="24"/>
  <c r="I27" i="24"/>
  <c r="I28" i="24"/>
  <c r="I29" i="24"/>
  <c r="I30" i="24"/>
  <c r="I31" i="24"/>
  <c r="I32" i="24"/>
  <c r="I33" i="24"/>
  <c r="I34" i="24"/>
  <c r="I35" i="24"/>
  <c r="I36" i="24"/>
  <c r="I37" i="24"/>
  <c r="I38" i="24"/>
  <c r="I39" i="24"/>
  <c r="I40" i="24"/>
  <c r="I41" i="24"/>
  <c r="I42" i="24"/>
  <c r="I43" i="24"/>
  <c r="I44" i="24"/>
  <c r="I45" i="24"/>
  <c r="I46" i="24"/>
  <c r="I47" i="24"/>
  <c r="I48" i="24"/>
  <c r="I49" i="24"/>
  <c r="I50" i="24"/>
  <c r="I51" i="24"/>
  <c r="I52" i="24"/>
  <c r="I53" i="24"/>
  <c r="I54" i="24"/>
  <c r="I55" i="24"/>
  <c r="I56" i="24"/>
  <c r="K10" i="24"/>
  <c r="K11" i="24"/>
  <c r="K12" i="24"/>
  <c r="K13" i="24"/>
  <c r="K14" i="24"/>
  <c r="K15" i="24"/>
  <c r="K16" i="24"/>
  <c r="K17" i="24"/>
  <c r="K18" i="24"/>
  <c r="K19" i="24"/>
  <c r="K20" i="24"/>
  <c r="K21" i="24"/>
  <c r="K22" i="24"/>
  <c r="K23" i="24"/>
  <c r="K24" i="24"/>
  <c r="K25" i="24"/>
  <c r="K26" i="24"/>
  <c r="K27" i="24"/>
  <c r="K28" i="24"/>
  <c r="K29" i="24"/>
  <c r="K30" i="24"/>
  <c r="K31" i="24"/>
  <c r="K32" i="24"/>
  <c r="K33" i="24"/>
  <c r="K34" i="24"/>
  <c r="K35" i="24"/>
  <c r="K36" i="24"/>
  <c r="K37" i="24"/>
  <c r="K38" i="24"/>
  <c r="K39" i="24"/>
  <c r="K40" i="24"/>
  <c r="K41" i="24"/>
  <c r="K42" i="24"/>
  <c r="K43" i="24"/>
  <c r="K44" i="24"/>
  <c r="K45" i="24"/>
  <c r="K46" i="24"/>
  <c r="K47" i="24"/>
  <c r="K48" i="24"/>
  <c r="K49" i="24"/>
  <c r="K50" i="24"/>
  <c r="K51" i="24"/>
  <c r="K52" i="24"/>
  <c r="K53" i="24"/>
  <c r="K54" i="24"/>
  <c r="K55" i="24"/>
  <c r="K56" i="24"/>
  <c r="L10" i="24"/>
  <c r="L11" i="24"/>
  <c r="L12" i="24"/>
  <c r="L13" i="24"/>
  <c r="L14" i="24"/>
  <c r="L15" i="24"/>
  <c r="L16" i="24"/>
  <c r="L17" i="24"/>
  <c r="L18" i="24"/>
  <c r="L19" i="24"/>
  <c r="L20" i="24"/>
  <c r="M20" i="24" s="1"/>
  <c r="L21" i="24"/>
  <c r="L22" i="24"/>
  <c r="L23" i="24"/>
  <c r="L24" i="24"/>
  <c r="L25" i="24"/>
  <c r="L26" i="24"/>
  <c r="L27" i="24"/>
  <c r="L28" i="24"/>
  <c r="L29" i="24"/>
  <c r="L30" i="24"/>
  <c r="M30" i="24" s="1"/>
  <c r="L31" i="24"/>
  <c r="L32" i="24"/>
  <c r="L33" i="24"/>
  <c r="L34" i="24"/>
  <c r="L35" i="24"/>
  <c r="L36" i="24"/>
  <c r="L37" i="24"/>
  <c r="L38" i="24"/>
  <c r="L39" i="24"/>
  <c r="L40" i="24"/>
  <c r="L41" i="24"/>
  <c r="L42" i="24"/>
  <c r="L43" i="24"/>
  <c r="L44" i="24"/>
  <c r="L45" i="24"/>
  <c r="L46" i="24"/>
  <c r="L47" i="24"/>
  <c r="L48" i="24"/>
  <c r="L49" i="24"/>
  <c r="L50" i="24"/>
  <c r="L51" i="24"/>
  <c r="L52" i="24"/>
  <c r="L53" i="24"/>
  <c r="L54" i="24"/>
  <c r="M54" i="24" s="1"/>
  <c r="L55" i="24"/>
  <c r="L56" i="24"/>
  <c r="Q10" i="24"/>
  <c r="Q11" i="24"/>
  <c r="Q12" i="24"/>
  <c r="Q13" i="24"/>
  <c r="Q14" i="24"/>
  <c r="Q15" i="24"/>
  <c r="Q16" i="24"/>
  <c r="Q17" i="24"/>
  <c r="Q18" i="24"/>
  <c r="Q19" i="24"/>
  <c r="Q20" i="24"/>
  <c r="Q21" i="24"/>
  <c r="Q22" i="24"/>
  <c r="Q23" i="24"/>
  <c r="Q24" i="24"/>
  <c r="Q25" i="24"/>
  <c r="Q26" i="24"/>
  <c r="Q27" i="24"/>
  <c r="Q28" i="24"/>
  <c r="Q29" i="24"/>
  <c r="Q30" i="24"/>
  <c r="Q31" i="24"/>
  <c r="Q32" i="24"/>
  <c r="Q33" i="24"/>
  <c r="Q34" i="24"/>
  <c r="Q35" i="24"/>
  <c r="Q36" i="24"/>
  <c r="Q37" i="24"/>
  <c r="S37" i="24" s="1"/>
  <c r="Q38" i="24"/>
  <c r="Q39" i="24"/>
  <c r="Q40" i="24"/>
  <c r="Q41" i="24"/>
  <c r="Q42" i="24"/>
  <c r="Q43" i="24"/>
  <c r="Q44" i="24"/>
  <c r="Q45" i="24"/>
  <c r="Q46" i="24"/>
  <c r="Q47" i="24"/>
  <c r="Q48" i="24"/>
  <c r="Q49" i="24"/>
  <c r="Q50" i="24"/>
  <c r="Q51" i="24"/>
  <c r="Q52" i="24"/>
  <c r="Q53" i="24"/>
  <c r="Q54" i="24"/>
  <c r="Q55" i="24"/>
  <c r="Q56" i="24"/>
  <c r="R10" i="24"/>
  <c r="R11" i="24"/>
  <c r="R12" i="24"/>
  <c r="R13" i="24"/>
  <c r="R14" i="24"/>
  <c r="R15" i="24"/>
  <c r="R16" i="24"/>
  <c r="R17" i="24"/>
  <c r="R18" i="24"/>
  <c r="R19" i="24"/>
  <c r="R20" i="24"/>
  <c r="R21" i="24"/>
  <c r="R22" i="24"/>
  <c r="R23" i="24"/>
  <c r="R24" i="24"/>
  <c r="R25" i="24"/>
  <c r="R26" i="24"/>
  <c r="R27" i="24"/>
  <c r="R28" i="24"/>
  <c r="R29" i="24"/>
  <c r="R30" i="24"/>
  <c r="R31" i="24"/>
  <c r="R32" i="24"/>
  <c r="R33" i="24"/>
  <c r="R34" i="24"/>
  <c r="R35" i="24"/>
  <c r="R36" i="24"/>
  <c r="R37" i="24"/>
  <c r="R38" i="24"/>
  <c r="R39" i="24"/>
  <c r="R40" i="24"/>
  <c r="R41" i="24"/>
  <c r="R42" i="24"/>
  <c r="R43" i="24"/>
  <c r="R44" i="24"/>
  <c r="R45" i="24"/>
  <c r="R46" i="24"/>
  <c r="R47" i="24"/>
  <c r="R48" i="24"/>
  <c r="R49" i="24"/>
  <c r="R50" i="24"/>
  <c r="R51" i="24"/>
  <c r="R52" i="24"/>
  <c r="R53" i="24"/>
  <c r="R54" i="24"/>
  <c r="R55" i="24"/>
  <c r="R56" i="24"/>
  <c r="T10" i="24"/>
  <c r="T11" i="24"/>
  <c r="T12" i="24"/>
  <c r="T13" i="24"/>
  <c r="T14" i="24"/>
  <c r="T15" i="24"/>
  <c r="T16" i="24"/>
  <c r="T17" i="24"/>
  <c r="T18" i="24"/>
  <c r="T19" i="24"/>
  <c r="T20" i="24"/>
  <c r="T21" i="24"/>
  <c r="T22" i="24"/>
  <c r="T23" i="24"/>
  <c r="T24" i="24"/>
  <c r="T25" i="24"/>
  <c r="T26" i="24"/>
  <c r="T27" i="24"/>
  <c r="T28" i="24"/>
  <c r="T29" i="24"/>
  <c r="T30" i="24"/>
  <c r="T31" i="24"/>
  <c r="T32" i="24"/>
  <c r="T33" i="24"/>
  <c r="V33" i="24" s="1"/>
  <c r="T34" i="24"/>
  <c r="T35" i="24"/>
  <c r="V35" i="24" s="1"/>
  <c r="T36" i="24"/>
  <c r="T37" i="24"/>
  <c r="T38" i="24"/>
  <c r="T39" i="24"/>
  <c r="T40" i="24"/>
  <c r="T41" i="24"/>
  <c r="V41" i="24" s="1"/>
  <c r="T42" i="24"/>
  <c r="T43" i="24"/>
  <c r="T44" i="24"/>
  <c r="T45" i="24"/>
  <c r="V45" i="24" s="1"/>
  <c r="T46" i="24"/>
  <c r="T47" i="24"/>
  <c r="T48" i="24"/>
  <c r="T49" i="24"/>
  <c r="T50" i="24"/>
  <c r="T51" i="24"/>
  <c r="T52" i="24"/>
  <c r="T53" i="24"/>
  <c r="T54" i="24"/>
  <c r="T55" i="24"/>
  <c r="T56" i="24"/>
  <c r="U10" i="24"/>
  <c r="U11" i="24"/>
  <c r="U12" i="24"/>
  <c r="U13" i="24"/>
  <c r="U14" i="24"/>
  <c r="U15" i="24"/>
  <c r="U16" i="24"/>
  <c r="U17" i="24"/>
  <c r="U18" i="24"/>
  <c r="U19" i="24"/>
  <c r="U20" i="24"/>
  <c r="U21" i="24"/>
  <c r="U22" i="24"/>
  <c r="U23" i="24"/>
  <c r="U24" i="24"/>
  <c r="V24" i="24" s="1"/>
  <c r="U25" i="24"/>
  <c r="U26" i="24"/>
  <c r="U27" i="24"/>
  <c r="U28" i="24"/>
  <c r="U29" i="24"/>
  <c r="U30" i="24"/>
  <c r="U31" i="24"/>
  <c r="U32" i="24"/>
  <c r="U33" i="24"/>
  <c r="U34" i="24"/>
  <c r="U35" i="24"/>
  <c r="U36" i="24"/>
  <c r="U37" i="24"/>
  <c r="U38" i="24"/>
  <c r="U39" i="24"/>
  <c r="U40" i="24"/>
  <c r="V40" i="24" s="1"/>
  <c r="U41" i="24"/>
  <c r="U42" i="24"/>
  <c r="U43" i="24"/>
  <c r="U44" i="24"/>
  <c r="V44" i="24" s="1"/>
  <c r="U45" i="24"/>
  <c r="U46" i="24"/>
  <c r="U47" i="24"/>
  <c r="U48" i="24"/>
  <c r="U49" i="24"/>
  <c r="U50" i="24"/>
  <c r="U51" i="24"/>
  <c r="U52" i="24"/>
  <c r="U53" i="24"/>
  <c r="U54" i="24"/>
  <c r="U55" i="24"/>
  <c r="U56" i="24"/>
  <c r="W10" i="24"/>
  <c r="W11" i="24"/>
  <c r="W12" i="24"/>
  <c r="W13" i="24"/>
  <c r="W14" i="24"/>
  <c r="W15" i="24"/>
  <c r="W16" i="24"/>
  <c r="W17" i="24"/>
  <c r="W18" i="24"/>
  <c r="W19" i="24"/>
  <c r="W20" i="24"/>
  <c r="W21" i="24"/>
  <c r="W22" i="24"/>
  <c r="W23" i="24"/>
  <c r="W24" i="24"/>
  <c r="W25" i="24"/>
  <c r="W26" i="24"/>
  <c r="W27" i="24"/>
  <c r="W28" i="24"/>
  <c r="W29" i="24"/>
  <c r="W30" i="24"/>
  <c r="W31" i="24"/>
  <c r="W32" i="24"/>
  <c r="W33" i="24"/>
  <c r="W34" i="24"/>
  <c r="W35" i="24"/>
  <c r="W36" i="24"/>
  <c r="W37" i="24"/>
  <c r="W38" i="24"/>
  <c r="W39" i="24"/>
  <c r="W40" i="24"/>
  <c r="W41" i="24"/>
  <c r="W42" i="24"/>
  <c r="W43" i="24"/>
  <c r="W44" i="24"/>
  <c r="W45" i="24"/>
  <c r="W46" i="24"/>
  <c r="W47" i="24"/>
  <c r="W48" i="24"/>
  <c r="W49" i="24"/>
  <c r="W50" i="24"/>
  <c r="W51" i="24"/>
  <c r="W52" i="24"/>
  <c r="W53" i="24"/>
  <c r="W54" i="24"/>
  <c r="W55" i="24"/>
  <c r="W56" i="24"/>
  <c r="X10" i="24"/>
  <c r="X11" i="24"/>
  <c r="X12" i="24"/>
  <c r="X13" i="24"/>
  <c r="X14" i="24"/>
  <c r="X15" i="24"/>
  <c r="X16" i="24"/>
  <c r="X17" i="24"/>
  <c r="X18" i="24"/>
  <c r="X19" i="24"/>
  <c r="X20" i="24"/>
  <c r="X21" i="24"/>
  <c r="X22" i="24"/>
  <c r="X23" i="24"/>
  <c r="X24" i="24"/>
  <c r="X25" i="24"/>
  <c r="X26" i="24"/>
  <c r="X27" i="24"/>
  <c r="X28" i="24"/>
  <c r="X29" i="24"/>
  <c r="X30" i="24"/>
  <c r="X31" i="24"/>
  <c r="X32" i="24"/>
  <c r="X33" i="24"/>
  <c r="X34" i="24"/>
  <c r="X35" i="24"/>
  <c r="X36" i="24"/>
  <c r="X37" i="24"/>
  <c r="X38" i="24"/>
  <c r="X39" i="24"/>
  <c r="X40" i="24"/>
  <c r="X41" i="24"/>
  <c r="X42" i="24"/>
  <c r="X43" i="24"/>
  <c r="X44" i="24"/>
  <c r="X45" i="24"/>
  <c r="X46" i="24"/>
  <c r="X47" i="24"/>
  <c r="X48" i="24"/>
  <c r="X49" i="24"/>
  <c r="X50" i="24"/>
  <c r="X51" i="24"/>
  <c r="X52" i="24"/>
  <c r="X53" i="24"/>
  <c r="X54" i="24"/>
  <c r="X55" i="24"/>
  <c r="X56" i="24"/>
  <c r="Z10" i="24"/>
  <c r="Z11" i="24"/>
  <c r="Z12" i="24"/>
  <c r="Z13" i="24"/>
  <c r="Z14" i="24"/>
  <c r="Z15" i="24"/>
  <c r="Z16" i="24"/>
  <c r="Z17" i="24"/>
  <c r="Z18" i="24"/>
  <c r="Z19" i="24"/>
  <c r="Z20" i="24"/>
  <c r="Z21" i="24"/>
  <c r="Z22" i="24"/>
  <c r="Z23" i="24"/>
  <c r="Z24" i="24"/>
  <c r="Z25" i="24"/>
  <c r="Z26" i="24"/>
  <c r="Z27" i="24"/>
  <c r="Z28" i="24"/>
  <c r="Z29" i="24"/>
  <c r="Z30" i="24"/>
  <c r="Z31" i="24"/>
  <c r="Z32" i="24"/>
  <c r="Z33" i="24"/>
  <c r="Z34" i="24"/>
  <c r="Z35" i="24"/>
  <c r="Z36" i="24"/>
  <c r="Z37" i="24"/>
  <c r="Z38" i="24"/>
  <c r="Z39" i="24"/>
  <c r="Z40" i="24"/>
  <c r="Z41" i="24"/>
  <c r="Z42" i="24"/>
  <c r="Z43" i="24"/>
  <c r="Z44" i="24"/>
  <c r="Z45" i="24"/>
  <c r="Z46" i="24"/>
  <c r="Z47" i="24"/>
  <c r="Z48" i="24"/>
  <c r="Z49" i="24"/>
  <c r="Z50" i="24"/>
  <c r="Z51" i="24"/>
  <c r="Z52" i="24"/>
  <c r="Z53" i="24"/>
  <c r="Z54" i="24"/>
  <c r="Z55" i="24"/>
  <c r="AB55" i="24" s="1"/>
  <c r="Z56" i="24"/>
  <c r="AA10" i="24"/>
  <c r="AA11" i="24"/>
  <c r="AA12" i="24"/>
  <c r="AA13" i="24"/>
  <c r="AA14" i="24"/>
  <c r="AA15" i="24"/>
  <c r="AA16" i="24"/>
  <c r="AA17" i="24"/>
  <c r="AA18" i="24"/>
  <c r="AA19" i="24"/>
  <c r="AA20" i="24"/>
  <c r="AA21" i="24"/>
  <c r="AA22" i="24"/>
  <c r="AA23" i="24"/>
  <c r="AA24" i="24"/>
  <c r="AA25" i="24"/>
  <c r="AA26" i="24"/>
  <c r="AA27" i="24"/>
  <c r="AA28" i="24"/>
  <c r="AA29" i="24"/>
  <c r="AA30" i="24"/>
  <c r="AA31" i="24"/>
  <c r="AA32" i="24"/>
  <c r="AA33" i="24"/>
  <c r="AA34" i="24"/>
  <c r="AA35" i="24"/>
  <c r="AA36" i="24"/>
  <c r="AB36" i="24" s="1"/>
  <c r="AA37" i="24"/>
  <c r="AA38" i="24"/>
  <c r="AA39" i="24"/>
  <c r="AA40" i="24"/>
  <c r="AA41" i="24"/>
  <c r="AA42" i="24"/>
  <c r="AA43" i="24"/>
  <c r="AA44" i="24"/>
  <c r="AA45" i="24"/>
  <c r="AA46" i="24"/>
  <c r="AA47" i="24"/>
  <c r="AA48" i="24"/>
  <c r="AB48" i="24" s="1"/>
  <c r="AA49" i="24"/>
  <c r="AA50" i="24"/>
  <c r="AA51" i="24"/>
  <c r="AA52" i="24"/>
  <c r="AA53" i="24"/>
  <c r="AA54" i="24"/>
  <c r="AA55" i="24"/>
  <c r="AA56" i="24"/>
  <c r="AC10" i="24"/>
  <c r="AC11" i="24"/>
  <c r="AC12" i="24"/>
  <c r="AC13" i="24"/>
  <c r="AC14" i="24"/>
  <c r="AC15" i="24"/>
  <c r="AC16" i="24"/>
  <c r="AC17" i="24"/>
  <c r="AC18" i="24"/>
  <c r="AC19" i="24"/>
  <c r="AC20" i="24"/>
  <c r="AC21" i="24"/>
  <c r="AC22" i="24"/>
  <c r="AC23" i="24"/>
  <c r="AC24" i="24"/>
  <c r="AC25" i="24"/>
  <c r="AC26" i="24"/>
  <c r="AC27" i="24"/>
  <c r="AC28" i="24"/>
  <c r="AC29" i="24"/>
  <c r="AC30" i="24"/>
  <c r="AC31" i="24"/>
  <c r="AC32" i="24"/>
  <c r="AC33" i="24"/>
  <c r="AC34" i="24"/>
  <c r="AC35" i="24"/>
  <c r="AC36" i="24"/>
  <c r="AC37" i="24"/>
  <c r="AC38" i="24"/>
  <c r="AC39" i="24"/>
  <c r="AC40" i="24"/>
  <c r="AC41" i="24"/>
  <c r="AC42" i="24"/>
  <c r="AC43" i="24"/>
  <c r="AC44" i="24"/>
  <c r="AC45" i="24"/>
  <c r="AC46" i="24"/>
  <c r="AC47" i="24"/>
  <c r="AC48" i="24"/>
  <c r="AC49" i="24"/>
  <c r="AC50" i="24"/>
  <c r="AC51" i="24"/>
  <c r="AC52" i="24"/>
  <c r="AC53" i="24"/>
  <c r="AC54" i="24"/>
  <c r="AC55" i="24"/>
  <c r="AC56" i="24"/>
  <c r="AD10" i="24"/>
  <c r="AD11" i="24"/>
  <c r="AD12" i="24"/>
  <c r="AD13" i="24"/>
  <c r="AD14" i="24"/>
  <c r="AD15" i="24"/>
  <c r="AD16" i="24"/>
  <c r="AD17" i="24"/>
  <c r="AD18" i="24"/>
  <c r="AD19" i="24"/>
  <c r="AD20" i="24"/>
  <c r="AD21" i="24"/>
  <c r="AD22" i="24"/>
  <c r="AD23" i="24"/>
  <c r="AD24" i="24"/>
  <c r="AD25" i="24"/>
  <c r="AD26" i="24"/>
  <c r="AD27" i="24"/>
  <c r="AD28" i="24"/>
  <c r="AD29" i="24"/>
  <c r="AD30" i="24"/>
  <c r="AD31" i="24"/>
  <c r="AD32" i="24"/>
  <c r="AD33" i="24"/>
  <c r="AD34" i="24"/>
  <c r="AD35" i="24"/>
  <c r="AD36" i="24"/>
  <c r="AD37" i="24"/>
  <c r="AD38" i="24"/>
  <c r="AD39" i="24"/>
  <c r="AD40" i="24"/>
  <c r="AD41" i="24"/>
  <c r="AD42" i="24"/>
  <c r="AD43" i="24"/>
  <c r="AD44" i="24"/>
  <c r="AD45" i="24"/>
  <c r="AD46" i="24"/>
  <c r="AD47" i="24"/>
  <c r="AD48" i="24"/>
  <c r="AD49" i="24"/>
  <c r="AD50" i="24"/>
  <c r="AD51" i="24"/>
  <c r="AD52" i="24"/>
  <c r="AD53" i="24"/>
  <c r="AD54" i="24"/>
  <c r="AD55" i="24"/>
  <c r="AD56" i="24"/>
  <c r="M24" i="24"/>
  <c r="P26" i="24"/>
  <c r="M29" i="24"/>
  <c r="S30" i="24"/>
  <c r="G31" i="24"/>
  <c r="V31" i="24"/>
  <c r="AB32" i="24"/>
  <c r="P34" i="24"/>
  <c r="P36" i="24"/>
  <c r="G37" i="24"/>
  <c r="S38" i="24"/>
  <c r="G39" i="24"/>
  <c r="V39" i="24"/>
  <c r="G41" i="24"/>
  <c r="AB42" i="24"/>
  <c r="G43" i="24"/>
  <c r="Y43" i="24"/>
  <c r="G45" i="24"/>
  <c r="AB46" i="24"/>
  <c r="M48" i="24"/>
  <c r="V49" i="24"/>
  <c r="G51" i="24"/>
  <c r="M53" i="24"/>
  <c r="G55" i="24"/>
  <c r="V56" i="24"/>
  <c r="M2" i="20"/>
  <c r="Y2" i="20"/>
  <c r="A9" i="20"/>
  <c r="B9" i="20"/>
  <c r="C9" i="20"/>
  <c r="D9" i="20"/>
  <c r="E9" i="20"/>
  <c r="F9" i="20"/>
  <c r="G9" i="20"/>
  <c r="H9" i="20"/>
  <c r="I9" i="20"/>
  <c r="J9" i="20"/>
  <c r="K9" i="20"/>
  <c r="L9" i="20"/>
  <c r="M9" i="20"/>
  <c r="N9" i="20"/>
  <c r="O9" i="20"/>
  <c r="P9" i="20"/>
  <c r="Q9" i="20"/>
  <c r="R9" i="20"/>
  <c r="S9" i="20"/>
  <c r="T9" i="20"/>
  <c r="U9" i="20"/>
  <c r="V9" i="20"/>
  <c r="W9" i="20"/>
  <c r="X9" i="20"/>
  <c r="Y9" i="20"/>
  <c r="B10" i="20"/>
  <c r="C10" i="20"/>
  <c r="D10" i="20"/>
  <c r="E10" i="20"/>
  <c r="F10" i="20"/>
  <c r="G10" i="20"/>
  <c r="H10" i="20"/>
  <c r="I10" i="20"/>
  <c r="J10" i="20"/>
  <c r="K10" i="20"/>
  <c r="L10" i="20"/>
  <c r="M10" i="20"/>
  <c r="N10" i="20"/>
  <c r="O10" i="20"/>
  <c r="P10" i="20"/>
  <c r="Q10" i="20"/>
  <c r="R10" i="20"/>
  <c r="S10" i="20"/>
  <c r="T10" i="20"/>
  <c r="U10" i="20"/>
  <c r="V10" i="20"/>
  <c r="W10" i="20"/>
  <c r="X10" i="20"/>
  <c r="Y10" i="20"/>
  <c r="B11" i="20"/>
  <c r="C11" i="20"/>
  <c r="D11" i="20"/>
  <c r="E11" i="20"/>
  <c r="F11" i="20"/>
  <c r="G11" i="20"/>
  <c r="H11" i="20"/>
  <c r="I11" i="20"/>
  <c r="J11" i="20"/>
  <c r="K11" i="20"/>
  <c r="L11" i="20"/>
  <c r="M11" i="20"/>
  <c r="N11" i="20"/>
  <c r="O11" i="20"/>
  <c r="P11" i="20"/>
  <c r="Q11" i="20"/>
  <c r="R11" i="20"/>
  <c r="S11" i="20"/>
  <c r="T11" i="20"/>
  <c r="U11" i="20"/>
  <c r="V11" i="20"/>
  <c r="W11" i="20"/>
  <c r="X11" i="20"/>
  <c r="Y11" i="20"/>
  <c r="B12" i="20"/>
  <c r="C12" i="20"/>
  <c r="D12" i="20"/>
  <c r="E12" i="20"/>
  <c r="F12" i="20"/>
  <c r="G12" i="20"/>
  <c r="H12" i="20"/>
  <c r="I12" i="20"/>
  <c r="J12" i="20"/>
  <c r="K12" i="20"/>
  <c r="L12" i="20"/>
  <c r="M12" i="20"/>
  <c r="N12" i="20"/>
  <c r="O12" i="20"/>
  <c r="P12" i="20"/>
  <c r="Q12" i="20"/>
  <c r="R12" i="20"/>
  <c r="S12" i="20"/>
  <c r="T12" i="20"/>
  <c r="U12" i="20"/>
  <c r="V12" i="20"/>
  <c r="W12" i="20"/>
  <c r="X12" i="20"/>
  <c r="Y12" i="20"/>
  <c r="B13" i="20"/>
  <c r="C13" i="20"/>
  <c r="D13" i="20"/>
  <c r="E13" i="20"/>
  <c r="F13" i="20"/>
  <c r="G13" i="20"/>
  <c r="H13" i="20"/>
  <c r="I13" i="20"/>
  <c r="J13" i="20"/>
  <c r="K13" i="20"/>
  <c r="L13" i="20"/>
  <c r="M13" i="20"/>
  <c r="N13" i="20"/>
  <c r="O13" i="20"/>
  <c r="P13" i="20"/>
  <c r="Q13" i="20"/>
  <c r="R13" i="20"/>
  <c r="S13" i="20"/>
  <c r="T13" i="20"/>
  <c r="U13" i="20"/>
  <c r="V13" i="20"/>
  <c r="W13" i="20"/>
  <c r="X13" i="20"/>
  <c r="Y13" i="20"/>
  <c r="B14" i="20"/>
  <c r="C14" i="20"/>
  <c r="D14" i="20"/>
  <c r="E14" i="20"/>
  <c r="F14" i="20"/>
  <c r="G14" i="20"/>
  <c r="H14" i="20"/>
  <c r="I14" i="20"/>
  <c r="J14" i="20"/>
  <c r="K14" i="20"/>
  <c r="L14" i="20"/>
  <c r="M14" i="20"/>
  <c r="N14" i="20"/>
  <c r="O14" i="20"/>
  <c r="P14" i="20"/>
  <c r="Q14" i="20"/>
  <c r="R14" i="20"/>
  <c r="S14" i="20"/>
  <c r="T14" i="20"/>
  <c r="U14" i="20"/>
  <c r="V14" i="20"/>
  <c r="W14" i="20"/>
  <c r="X14" i="20"/>
  <c r="Y14" i="20"/>
  <c r="B15" i="20"/>
  <c r="C15" i="20"/>
  <c r="D15" i="20"/>
  <c r="E15" i="20"/>
  <c r="F15" i="20"/>
  <c r="G15" i="20"/>
  <c r="H15" i="20"/>
  <c r="I15" i="20"/>
  <c r="J15" i="20"/>
  <c r="K15" i="20"/>
  <c r="L15" i="20"/>
  <c r="M15" i="20"/>
  <c r="N15" i="20"/>
  <c r="O15" i="20"/>
  <c r="P15" i="20"/>
  <c r="Q15" i="20"/>
  <c r="R15" i="20"/>
  <c r="S15" i="20"/>
  <c r="T15" i="20"/>
  <c r="U15" i="20"/>
  <c r="V15" i="20"/>
  <c r="W15" i="20"/>
  <c r="X15" i="20"/>
  <c r="Y15" i="20"/>
  <c r="B16" i="20"/>
  <c r="C16" i="20"/>
  <c r="D16" i="20"/>
  <c r="E16" i="20"/>
  <c r="F16" i="20"/>
  <c r="G16" i="20"/>
  <c r="H16" i="20"/>
  <c r="I16" i="20"/>
  <c r="J16" i="20"/>
  <c r="K16" i="20"/>
  <c r="L16" i="20"/>
  <c r="M16" i="20"/>
  <c r="N16" i="20"/>
  <c r="O16" i="20"/>
  <c r="P16" i="20"/>
  <c r="Q16" i="20"/>
  <c r="R16" i="20"/>
  <c r="S16" i="20"/>
  <c r="T16" i="20"/>
  <c r="U16" i="20"/>
  <c r="V16" i="20"/>
  <c r="W16" i="20"/>
  <c r="X16" i="20"/>
  <c r="Y16" i="20"/>
  <c r="B17" i="20"/>
  <c r="C17" i="20"/>
  <c r="D17" i="20"/>
  <c r="E17" i="20"/>
  <c r="F17" i="20"/>
  <c r="G17" i="20"/>
  <c r="H17" i="20"/>
  <c r="I17" i="20"/>
  <c r="J17" i="20"/>
  <c r="K17" i="20"/>
  <c r="L17" i="20"/>
  <c r="M17" i="20"/>
  <c r="N17" i="20"/>
  <c r="O17" i="20"/>
  <c r="P17" i="20"/>
  <c r="Q17" i="20"/>
  <c r="R17" i="20"/>
  <c r="S17" i="20"/>
  <c r="T17" i="20"/>
  <c r="U17" i="20"/>
  <c r="V17" i="20"/>
  <c r="W17" i="20"/>
  <c r="X17" i="20"/>
  <c r="Y17" i="20"/>
  <c r="B18" i="20"/>
  <c r="C18" i="20"/>
  <c r="D18" i="20"/>
  <c r="E18" i="20"/>
  <c r="F18" i="20"/>
  <c r="G18" i="20"/>
  <c r="H18" i="20"/>
  <c r="I18" i="20"/>
  <c r="J18" i="20"/>
  <c r="K18" i="20"/>
  <c r="L18" i="20"/>
  <c r="M18" i="20"/>
  <c r="N18" i="20"/>
  <c r="O18" i="20"/>
  <c r="P18" i="20"/>
  <c r="Q18" i="20"/>
  <c r="R18" i="20"/>
  <c r="S18" i="20"/>
  <c r="T18" i="20"/>
  <c r="U18" i="20"/>
  <c r="V18" i="20"/>
  <c r="W18" i="20"/>
  <c r="X18" i="20"/>
  <c r="Y18" i="20"/>
  <c r="B19" i="20"/>
  <c r="C19" i="20"/>
  <c r="D19" i="20"/>
  <c r="E19" i="20"/>
  <c r="F19" i="20"/>
  <c r="G19" i="20"/>
  <c r="H19" i="20"/>
  <c r="I19" i="20"/>
  <c r="J19" i="20"/>
  <c r="K19" i="20"/>
  <c r="L19" i="20"/>
  <c r="M19" i="20"/>
  <c r="N19" i="20"/>
  <c r="O19" i="20"/>
  <c r="P19" i="20"/>
  <c r="Q19" i="20"/>
  <c r="R19" i="20"/>
  <c r="S19" i="20"/>
  <c r="T19" i="20"/>
  <c r="U19" i="20"/>
  <c r="V19" i="20"/>
  <c r="W19" i="20"/>
  <c r="X19" i="20"/>
  <c r="Y19" i="20"/>
  <c r="B20" i="20"/>
  <c r="C20" i="20"/>
  <c r="D20" i="20"/>
  <c r="E20" i="20"/>
  <c r="F20" i="20"/>
  <c r="G20" i="20"/>
  <c r="H20" i="20"/>
  <c r="I20" i="20"/>
  <c r="J20" i="20"/>
  <c r="K20" i="20"/>
  <c r="L20" i="20"/>
  <c r="M20" i="20"/>
  <c r="N20" i="20"/>
  <c r="O20" i="20"/>
  <c r="P20" i="20"/>
  <c r="Q20" i="20"/>
  <c r="R20" i="20"/>
  <c r="S20" i="20"/>
  <c r="T20" i="20"/>
  <c r="U20" i="20"/>
  <c r="V20" i="20"/>
  <c r="W20" i="20"/>
  <c r="X20" i="20"/>
  <c r="Y20" i="20"/>
  <c r="B21" i="20"/>
  <c r="C21" i="20"/>
  <c r="D21" i="20"/>
  <c r="E21" i="20"/>
  <c r="F21" i="20"/>
  <c r="G21" i="20"/>
  <c r="H21" i="20"/>
  <c r="I21" i="20"/>
  <c r="J21" i="20"/>
  <c r="K21" i="20"/>
  <c r="L21" i="20"/>
  <c r="M21" i="20"/>
  <c r="N21" i="20"/>
  <c r="O21" i="20"/>
  <c r="P21" i="20"/>
  <c r="Q21" i="20"/>
  <c r="R21" i="20"/>
  <c r="S21" i="20"/>
  <c r="T21" i="20"/>
  <c r="U21" i="20"/>
  <c r="V21" i="20"/>
  <c r="W21" i="20"/>
  <c r="X21" i="20"/>
  <c r="Y21" i="20"/>
  <c r="B22" i="20"/>
  <c r="C22" i="20"/>
  <c r="D22" i="20"/>
  <c r="E22" i="20"/>
  <c r="F22" i="20"/>
  <c r="G22" i="20"/>
  <c r="H22" i="20"/>
  <c r="I22" i="20"/>
  <c r="J22" i="20"/>
  <c r="K22" i="20"/>
  <c r="L22" i="20"/>
  <c r="M22" i="20"/>
  <c r="N22" i="20"/>
  <c r="O22" i="20"/>
  <c r="P22" i="20"/>
  <c r="Q22" i="20"/>
  <c r="R22" i="20"/>
  <c r="S22" i="20"/>
  <c r="T22" i="20"/>
  <c r="U22" i="20"/>
  <c r="V22" i="20"/>
  <c r="W22" i="20"/>
  <c r="X22" i="20"/>
  <c r="Y22" i="20"/>
  <c r="B23" i="20"/>
  <c r="C23" i="20"/>
  <c r="D23" i="20"/>
  <c r="E23" i="20"/>
  <c r="F23" i="20"/>
  <c r="G23" i="20"/>
  <c r="H23" i="20"/>
  <c r="I23" i="20"/>
  <c r="J23" i="20"/>
  <c r="K23" i="20"/>
  <c r="L23" i="20"/>
  <c r="M23" i="20"/>
  <c r="N23" i="20"/>
  <c r="O23" i="20"/>
  <c r="P23" i="20"/>
  <c r="Q23" i="20"/>
  <c r="R23" i="20"/>
  <c r="S23" i="20"/>
  <c r="T23" i="20"/>
  <c r="U23" i="20"/>
  <c r="V23" i="20"/>
  <c r="W23" i="20"/>
  <c r="X23" i="20"/>
  <c r="Y23" i="20"/>
  <c r="B24" i="20"/>
  <c r="C24" i="20"/>
  <c r="D24" i="20"/>
  <c r="E24" i="20"/>
  <c r="F24" i="20"/>
  <c r="G24" i="20"/>
  <c r="H24" i="20"/>
  <c r="I24" i="20"/>
  <c r="J24" i="20"/>
  <c r="K24" i="20"/>
  <c r="L24" i="20"/>
  <c r="M24" i="20"/>
  <c r="N24" i="20"/>
  <c r="O24" i="20"/>
  <c r="P24" i="20"/>
  <c r="Q24" i="20"/>
  <c r="R24" i="20"/>
  <c r="S24" i="20"/>
  <c r="T24" i="20"/>
  <c r="U24" i="20"/>
  <c r="V24" i="20"/>
  <c r="W24" i="20"/>
  <c r="X24" i="20"/>
  <c r="Y24" i="20"/>
  <c r="B25" i="20"/>
  <c r="C25" i="20"/>
  <c r="D25" i="20"/>
  <c r="E25" i="20"/>
  <c r="F25" i="20"/>
  <c r="G25" i="20"/>
  <c r="H25" i="20"/>
  <c r="I25" i="20"/>
  <c r="J25" i="20"/>
  <c r="K25" i="20"/>
  <c r="L25" i="20"/>
  <c r="M25" i="20"/>
  <c r="N25" i="20"/>
  <c r="O25" i="20"/>
  <c r="P25" i="20"/>
  <c r="Q25" i="20"/>
  <c r="R25" i="20"/>
  <c r="S25" i="20"/>
  <c r="T25" i="20"/>
  <c r="U25" i="20"/>
  <c r="V25" i="20"/>
  <c r="W25" i="20"/>
  <c r="X25" i="20"/>
  <c r="Y25" i="20"/>
  <c r="B26" i="20"/>
  <c r="C26" i="20"/>
  <c r="D26" i="20"/>
  <c r="E26" i="20"/>
  <c r="F26" i="20"/>
  <c r="G26" i="20"/>
  <c r="H26" i="20"/>
  <c r="I26" i="20"/>
  <c r="J26" i="20"/>
  <c r="K26" i="20"/>
  <c r="L26" i="20"/>
  <c r="M26" i="20"/>
  <c r="N26" i="20"/>
  <c r="O26" i="20"/>
  <c r="P26" i="20"/>
  <c r="Q26" i="20"/>
  <c r="R26" i="20"/>
  <c r="S26" i="20"/>
  <c r="T26" i="20"/>
  <c r="U26" i="20"/>
  <c r="V26" i="20"/>
  <c r="W26" i="20"/>
  <c r="X26" i="20"/>
  <c r="Y26" i="20"/>
  <c r="B27" i="20"/>
  <c r="C27" i="20"/>
  <c r="D27" i="20"/>
  <c r="E27" i="20"/>
  <c r="F27" i="20"/>
  <c r="G27" i="20"/>
  <c r="H27" i="20"/>
  <c r="I27" i="20"/>
  <c r="J27" i="20"/>
  <c r="K27" i="20"/>
  <c r="L27" i="20"/>
  <c r="M27" i="20"/>
  <c r="N27" i="20"/>
  <c r="O27" i="20"/>
  <c r="P27" i="20"/>
  <c r="Q27" i="20"/>
  <c r="R27" i="20"/>
  <c r="S27" i="20"/>
  <c r="T27" i="20"/>
  <c r="U27" i="20"/>
  <c r="V27" i="20"/>
  <c r="W27" i="20"/>
  <c r="X27" i="20"/>
  <c r="Y27" i="20"/>
  <c r="B28" i="20"/>
  <c r="C28" i="20"/>
  <c r="D28" i="20"/>
  <c r="E28" i="20"/>
  <c r="F28" i="20"/>
  <c r="G28" i="20"/>
  <c r="H28" i="20"/>
  <c r="I28" i="20"/>
  <c r="J28" i="20"/>
  <c r="K28" i="20"/>
  <c r="L28" i="20"/>
  <c r="M28" i="20"/>
  <c r="N28" i="20"/>
  <c r="O28" i="20"/>
  <c r="P28" i="20"/>
  <c r="Q28" i="20"/>
  <c r="R28" i="20"/>
  <c r="S28" i="20"/>
  <c r="T28" i="20"/>
  <c r="U28" i="20"/>
  <c r="V28" i="20"/>
  <c r="W28" i="20"/>
  <c r="X28" i="20"/>
  <c r="Y28" i="20"/>
  <c r="B29" i="20"/>
  <c r="C29" i="20"/>
  <c r="D29" i="20"/>
  <c r="E29" i="20"/>
  <c r="F29" i="20"/>
  <c r="G29" i="20"/>
  <c r="H29" i="20"/>
  <c r="I29" i="20"/>
  <c r="J29" i="20"/>
  <c r="K29" i="20"/>
  <c r="L29" i="20"/>
  <c r="M29" i="20"/>
  <c r="N29" i="20"/>
  <c r="O29" i="20"/>
  <c r="P29" i="20"/>
  <c r="Q29" i="20"/>
  <c r="R29" i="20"/>
  <c r="S29" i="20"/>
  <c r="T29" i="20"/>
  <c r="U29" i="20"/>
  <c r="V29" i="20"/>
  <c r="W29" i="20"/>
  <c r="X29" i="20"/>
  <c r="Y29" i="20"/>
  <c r="B30" i="20"/>
  <c r="C30" i="20"/>
  <c r="D30" i="20"/>
  <c r="E30" i="20"/>
  <c r="F30" i="20"/>
  <c r="G30" i="20"/>
  <c r="H30" i="20"/>
  <c r="I30" i="20"/>
  <c r="J30" i="20"/>
  <c r="K30" i="20"/>
  <c r="L30" i="20"/>
  <c r="M30" i="20"/>
  <c r="N30" i="20"/>
  <c r="O30" i="20"/>
  <c r="P30" i="20"/>
  <c r="Q30" i="20"/>
  <c r="R30" i="20"/>
  <c r="S30" i="20"/>
  <c r="T30" i="20"/>
  <c r="U30" i="20"/>
  <c r="V30" i="20"/>
  <c r="W30" i="20"/>
  <c r="X30" i="20"/>
  <c r="Y30" i="20"/>
  <c r="B31" i="20"/>
  <c r="C31" i="20"/>
  <c r="D31" i="20"/>
  <c r="E31" i="20"/>
  <c r="F31" i="20"/>
  <c r="G31" i="20"/>
  <c r="H31" i="20"/>
  <c r="I31" i="20"/>
  <c r="J31" i="20"/>
  <c r="K31" i="20"/>
  <c r="L31" i="20"/>
  <c r="M31" i="20"/>
  <c r="N31" i="20"/>
  <c r="O31" i="20"/>
  <c r="P31" i="20"/>
  <c r="Q31" i="20"/>
  <c r="R31" i="20"/>
  <c r="S31" i="20"/>
  <c r="T31" i="20"/>
  <c r="U31" i="20"/>
  <c r="V31" i="20"/>
  <c r="W31" i="20"/>
  <c r="X31" i="20"/>
  <c r="Y31" i="20"/>
  <c r="B32" i="20"/>
  <c r="C32" i="20"/>
  <c r="D32" i="20"/>
  <c r="E32" i="20"/>
  <c r="F32" i="20"/>
  <c r="G32" i="20"/>
  <c r="H32" i="20"/>
  <c r="I32" i="20"/>
  <c r="J32" i="20"/>
  <c r="K32" i="20"/>
  <c r="L32" i="20"/>
  <c r="M32" i="20"/>
  <c r="N32" i="20"/>
  <c r="O32" i="20"/>
  <c r="P32" i="20"/>
  <c r="Q32" i="20"/>
  <c r="R32" i="20"/>
  <c r="S32" i="20"/>
  <c r="T32" i="20"/>
  <c r="U32" i="20"/>
  <c r="V32" i="20"/>
  <c r="W32" i="20"/>
  <c r="X32" i="20"/>
  <c r="Y32" i="20"/>
  <c r="B33" i="20"/>
  <c r="C33" i="20"/>
  <c r="D33" i="20"/>
  <c r="E33" i="20"/>
  <c r="F33" i="20"/>
  <c r="G33" i="20"/>
  <c r="H33" i="20"/>
  <c r="I33" i="20"/>
  <c r="J33" i="20"/>
  <c r="K33" i="20"/>
  <c r="L33" i="20"/>
  <c r="M33" i="20"/>
  <c r="N33" i="20"/>
  <c r="O33" i="20"/>
  <c r="P33" i="20"/>
  <c r="Q33" i="20"/>
  <c r="R33" i="20"/>
  <c r="S33" i="20"/>
  <c r="T33" i="20"/>
  <c r="U33" i="20"/>
  <c r="V33" i="20"/>
  <c r="W33" i="20"/>
  <c r="X33" i="20"/>
  <c r="Y33" i="20"/>
  <c r="B34" i="20"/>
  <c r="C34" i="20"/>
  <c r="D34" i="20"/>
  <c r="E34" i="20"/>
  <c r="F34" i="20"/>
  <c r="G34" i="20"/>
  <c r="H34" i="20"/>
  <c r="I34" i="20"/>
  <c r="J34" i="20"/>
  <c r="K34" i="20"/>
  <c r="L34" i="20"/>
  <c r="M34" i="20"/>
  <c r="N34" i="20"/>
  <c r="O34" i="20"/>
  <c r="P34" i="20"/>
  <c r="Q34" i="20"/>
  <c r="R34" i="20"/>
  <c r="S34" i="20"/>
  <c r="T34" i="20"/>
  <c r="U34" i="20"/>
  <c r="V34" i="20"/>
  <c r="W34" i="20"/>
  <c r="X34" i="20"/>
  <c r="Y34" i="20"/>
  <c r="B35" i="20"/>
  <c r="C35" i="20"/>
  <c r="D35" i="20"/>
  <c r="E35" i="20"/>
  <c r="F35" i="20"/>
  <c r="G35" i="20"/>
  <c r="H35" i="20"/>
  <c r="I35" i="20"/>
  <c r="J35" i="20"/>
  <c r="K35" i="20"/>
  <c r="L35" i="20"/>
  <c r="M35" i="20"/>
  <c r="N35" i="20"/>
  <c r="O35" i="20"/>
  <c r="P35" i="20"/>
  <c r="Q35" i="20"/>
  <c r="R35" i="20"/>
  <c r="S35" i="20"/>
  <c r="T35" i="20"/>
  <c r="U35" i="20"/>
  <c r="V35" i="20"/>
  <c r="W35" i="20"/>
  <c r="X35" i="20"/>
  <c r="Y35" i="20"/>
  <c r="B36" i="20"/>
  <c r="C36" i="20"/>
  <c r="D36" i="20"/>
  <c r="E36" i="20"/>
  <c r="F36" i="20"/>
  <c r="G36" i="20"/>
  <c r="H36" i="20"/>
  <c r="I36" i="20"/>
  <c r="J36" i="20"/>
  <c r="K36" i="20"/>
  <c r="L36" i="20"/>
  <c r="M36" i="20"/>
  <c r="N36" i="20"/>
  <c r="O36" i="20"/>
  <c r="P36" i="20"/>
  <c r="Q36" i="20"/>
  <c r="R36" i="20"/>
  <c r="S36" i="20"/>
  <c r="T36" i="20"/>
  <c r="U36" i="20"/>
  <c r="V36" i="20"/>
  <c r="W36" i="20"/>
  <c r="X36" i="20"/>
  <c r="Y36" i="20"/>
  <c r="B37" i="20"/>
  <c r="C37" i="20"/>
  <c r="D37" i="20"/>
  <c r="E37" i="20"/>
  <c r="F37" i="20"/>
  <c r="G37" i="20"/>
  <c r="H37" i="20"/>
  <c r="I37" i="20"/>
  <c r="J37" i="20"/>
  <c r="K37" i="20"/>
  <c r="L37" i="20"/>
  <c r="M37" i="20"/>
  <c r="N37" i="20"/>
  <c r="O37" i="20"/>
  <c r="P37" i="20"/>
  <c r="Q37" i="20"/>
  <c r="R37" i="20"/>
  <c r="S37" i="20"/>
  <c r="T37" i="20"/>
  <c r="U37" i="20"/>
  <c r="V37" i="20"/>
  <c r="W37" i="20"/>
  <c r="X37" i="20"/>
  <c r="Y37" i="20"/>
  <c r="B38" i="20"/>
  <c r="C38" i="20"/>
  <c r="D38" i="20"/>
  <c r="E38" i="20"/>
  <c r="F38" i="20"/>
  <c r="G38" i="20"/>
  <c r="H38" i="20"/>
  <c r="I38" i="20"/>
  <c r="J38" i="20"/>
  <c r="K38" i="20"/>
  <c r="L38" i="20"/>
  <c r="M38" i="20"/>
  <c r="N38" i="20"/>
  <c r="O38" i="20"/>
  <c r="P38" i="20"/>
  <c r="Q38" i="20"/>
  <c r="R38" i="20"/>
  <c r="S38" i="20"/>
  <c r="T38" i="20"/>
  <c r="U38" i="20"/>
  <c r="V38" i="20"/>
  <c r="W38" i="20"/>
  <c r="X38" i="20"/>
  <c r="Y38" i="20"/>
  <c r="B39" i="20"/>
  <c r="C39" i="20"/>
  <c r="D39" i="20"/>
  <c r="E39" i="20"/>
  <c r="F39" i="20"/>
  <c r="G39" i="20"/>
  <c r="H39" i="20"/>
  <c r="I39" i="20"/>
  <c r="J39" i="20"/>
  <c r="K39" i="20"/>
  <c r="L39" i="20"/>
  <c r="M39" i="20"/>
  <c r="N39" i="20"/>
  <c r="O39" i="20"/>
  <c r="P39" i="20"/>
  <c r="Q39" i="20"/>
  <c r="R39" i="20"/>
  <c r="S39" i="20"/>
  <c r="T39" i="20"/>
  <c r="U39" i="20"/>
  <c r="V39" i="20"/>
  <c r="W39" i="20"/>
  <c r="X39" i="20"/>
  <c r="Y39" i="20"/>
  <c r="B40" i="20"/>
  <c r="C40" i="20"/>
  <c r="D40" i="20"/>
  <c r="E40" i="20"/>
  <c r="F40" i="20"/>
  <c r="G40" i="20"/>
  <c r="H40" i="20"/>
  <c r="I40" i="20"/>
  <c r="J40" i="20"/>
  <c r="K40" i="20"/>
  <c r="L40" i="20"/>
  <c r="M40" i="20"/>
  <c r="N40" i="20"/>
  <c r="O40" i="20"/>
  <c r="P40" i="20"/>
  <c r="Q40" i="20"/>
  <c r="R40" i="20"/>
  <c r="S40" i="20"/>
  <c r="T40" i="20"/>
  <c r="U40" i="20"/>
  <c r="V40" i="20"/>
  <c r="W40" i="20"/>
  <c r="X40" i="20"/>
  <c r="Y40" i="20"/>
  <c r="B41" i="20"/>
  <c r="C41" i="20"/>
  <c r="D41" i="20"/>
  <c r="E41" i="20"/>
  <c r="F41" i="20"/>
  <c r="G41" i="20"/>
  <c r="H41" i="20"/>
  <c r="I41" i="20"/>
  <c r="J41" i="20"/>
  <c r="K41" i="20"/>
  <c r="L41" i="20"/>
  <c r="M41" i="20"/>
  <c r="N41" i="20"/>
  <c r="O41" i="20"/>
  <c r="P41" i="20"/>
  <c r="Q41" i="20"/>
  <c r="R41" i="20"/>
  <c r="S41" i="20"/>
  <c r="T41" i="20"/>
  <c r="U41" i="20"/>
  <c r="V41" i="20"/>
  <c r="W41" i="20"/>
  <c r="X41" i="20"/>
  <c r="Y41" i="20"/>
  <c r="B42" i="20"/>
  <c r="C42" i="20"/>
  <c r="D42" i="20"/>
  <c r="E42" i="20"/>
  <c r="F42" i="20"/>
  <c r="G42" i="20"/>
  <c r="H42" i="20"/>
  <c r="I42" i="20"/>
  <c r="J42" i="20"/>
  <c r="K42" i="20"/>
  <c r="L42" i="20"/>
  <c r="M42" i="20"/>
  <c r="N42" i="20"/>
  <c r="O42" i="20"/>
  <c r="P42" i="20"/>
  <c r="Q42" i="20"/>
  <c r="R42" i="20"/>
  <c r="S42" i="20"/>
  <c r="T42" i="20"/>
  <c r="U42" i="20"/>
  <c r="V42" i="20"/>
  <c r="W42" i="20"/>
  <c r="X42" i="20"/>
  <c r="Y42" i="20"/>
  <c r="B43" i="20"/>
  <c r="C43" i="20"/>
  <c r="D43" i="20"/>
  <c r="E43" i="20"/>
  <c r="F43" i="20"/>
  <c r="G43" i="20"/>
  <c r="H43" i="20"/>
  <c r="I43" i="20"/>
  <c r="J43" i="20"/>
  <c r="K43" i="20"/>
  <c r="L43" i="20"/>
  <c r="M43" i="20"/>
  <c r="N43" i="20"/>
  <c r="O43" i="20"/>
  <c r="P43" i="20"/>
  <c r="Q43" i="20"/>
  <c r="R43" i="20"/>
  <c r="S43" i="20"/>
  <c r="T43" i="20"/>
  <c r="U43" i="20"/>
  <c r="V43" i="20"/>
  <c r="W43" i="20"/>
  <c r="X43" i="20"/>
  <c r="Y43" i="20"/>
  <c r="B44" i="20"/>
  <c r="C44" i="20"/>
  <c r="D44" i="20"/>
  <c r="E44" i="20"/>
  <c r="F44" i="20"/>
  <c r="G44" i="20"/>
  <c r="H44" i="20"/>
  <c r="I44" i="20"/>
  <c r="J44" i="20"/>
  <c r="K44" i="20"/>
  <c r="L44" i="20"/>
  <c r="M44" i="20"/>
  <c r="N44" i="20"/>
  <c r="O44" i="20"/>
  <c r="P44" i="20"/>
  <c r="Q44" i="20"/>
  <c r="R44" i="20"/>
  <c r="S44" i="20"/>
  <c r="T44" i="20"/>
  <c r="U44" i="20"/>
  <c r="V44" i="20"/>
  <c r="W44" i="20"/>
  <c r="X44" i="20"/>
  <c r="Y44" i="20"/>
  <c r="B45" i="20"/>
  <c r="C45" i="20"/>
  <c r="D45" i="20"/>
  <c r="E45" i="20"/>
  <c r="F45" i="20"/>
  <c r="G45" i="20"/>
  <c r="H45" i="20"/>
  <c r="I45" i="20"/>
  <c r="J45" i="20"/>
  <c r="K45" i="20"/>
  <c r="L45" i="20"/>
  <c r="M45" i="20"/>
  <c r="N45" i="20"/>
  <c r="O45" i="20"/>
  <c r="P45" i="20"/>
  <c r="Q45" i="20"/>
  <c r="R45" i="20"/>
  <c r="S45" i="20"/>
  <c r="T45" i="20"/>
  <c r="U45" i="20"/>
  <c r="V45" i="20"/>
  <c r="W45" i="20"/>
  <c r="X45" i="20"/>
  <c r="Y45" i="20"/>
  <c r="B46" i="20"/>
  <c r="C46" i="20"/>
  <c r="D46" i="20"/>
  <c r="E46" i="20"/>
  <c r="F46" i="20"/>
  <c r="G46" i="20"/>
  <c r="H46" i="20"/>
  <c r="I46" i="20"/>
  <c r="J46" i="20"/>
  <c r="K46" i="20"/>
  <c r="L46" i="20"/>
  <c r="M46" i="20"/>
  <c r="N46" i="20"/>
  <c r="O46" i="20"/>
  <c r="P46" i="20"/>
  <c r="Q46" i="20"/>
  <c r="R46" i="20"/>
  <c r="S46" i="20"/>
  <c r="T46" i="20"/>
  <c r="U46" i="20"/>
  <c r="V46" i="20"/>
  <c r="W46" i="20"/>
  <c r="X46" i="20"/>
  <c r="Y46" i="20"/>
  <c r="B47" i="20"/>
  <c r="C47" i="20"/>
  <c r="D47" i="20"/>
  <c r="E47" i="20"/>
  <c r="F47" i="20"/>
  <c r="G47" i="20"/>
  <c r="H47" i="20"/>
  <c r="I47" i="20"/>
  <c r="J47" i="20"/>
  <c r="K47" i="20"/>
  <c r="L47" i="20"/>
  <c r="M47" i="20"/>
  <c r="N47" i="20"/>
  <c r="O47" i="20"/>
  <c r="P47" i="20"/>
  <c r="Q47" i="20"/>
  <c r="R47" i="20"/>
  <c r="S47" i="20"/>
  <c r="T47" i="20"/>
  <c r="U47" i="20"/>
  <c r="V47" i="20"/>
  <c r="W47" i="20"/>
  <c r="X47" i="20"/>
  <c r="Y47" i="20"/>
  <c r="B48" i="20"/>
  <c r="C48" i="20"/>
  <c r="D48" i="20"/>
  <c r="E48" i="20"/>
  <c r="F48" i="20"/>
  <c r="G48" i="20"/>
  <c r="H48" i="20"/>
  <c r="I48" i="20"/>
  <c r="J48" i="20"/>
  <c r="K48" i="20"/>
  <c r="L48" i="20"/>
  <c r="M48" i="20"/>
  <c r="N48" i="20"/>
  <c r="O48" i="20"/>
  <c r="P48" i="20"/>
  <c r="Q48" i="20"/>
  <c r="R48" i="20"/>
  <c r="S48" i="20"/>
  <c r="T48" i="20"/>
  <c r="U48" i="20"/>
  <c r="V48" i="20"/>
  <c r="W48" i="20"/>
  <c r="X48" i="20"/>
  <c r="Y48" i="20"/>
  <c r="B49" i="20"/>
  <c r="C49" i="20"/>
  <c r="D49" i="20"/>
  <c r="E49" i="20"/>
  <c r="F49" i="20"/>
  <c r="G49" i="20"/>
  <c r="H49" i="20"/>
  <c r="I49" i="20"/>
  <c r="J49" i="20"/>
  <c r="K49" i="20"/>
  <c r="L49" i="20"/>
  <c r="M49" i="20"/>
  <c r="N49" i="20"/>
  <c r="O49" i="20"/>
  <c r="P49" i="20"/>
  <c r="Q49" i="20"/>
  <c r="R49" i="20"/>
  <c r="S49" i="20"/>
  <c r="T49" i="20"/>
  <c r="U49" i="20"/>
  <c r="V49" i="20"/>
  <c r="W49" i="20"/>
  <c r="X49" i="20"/>
  <c r="Y49" i="20"/>
  <c r="B50" i="20"/>
  <c r="C50" i="20"/>
  <c r="D50" i="20"/>
  <c r="E50" i="20"/>
  <c r="F50" i="20"/>
  <c r="G50" i="20"/>
  <c r="H50" i="20"/>
  <c r="I50" i="20"/>
  <c r="J50" i="20"/>
  <c r="K50" i="20"/>
  <c r="L50" i="20"/>
  <c r="M50" i="20"/>
  <c r="N50" i="20"/>
  <c r="O50" i="20"/>
  <c r="P50" i="20"/>
  <c r="Q50" i="20"/>
  <c r="R50" i="20"/>
  <c r="S50" i="20"/>
  <c r="T50" i="20"/>
  <c r="U50" i="20"/>
  <c r="V50" i="20"/>
  <c r="W50" i="20"/>
  <c r="X50" i="20"/>
  <c r="Y50" i="20"/>
  <c r="B51" i="20"/>
  <c r="C51" i="20"/>
  <c r="D51" i="20"/>
  <c r="E51" i="20"/>
  <c r="F51" i="20"/>
  <c r="G51" i="20"/>
  <c r="H51" i="20"/>
  <c r="I51" i="20"/>
  <c r="J51" i="20"/>
  <c r="K51" i="20"/>
  <c r="L51" i="20"/>
  <c r="M51" i="20"/>
  <c r="N51" i="20"/>
  <c r="O51" i="20"/>
  <c r="P51" i="20"/>
  <c r="Q51" i="20"/>
  <c r="R51" i="20"/>
  <c r="S51" i="20"/>
  <c r="T51" i="20"/>
  <c r="U51" i="20"/>
  <c r="V51" i="20"/>
  <c r="W51" i="20"/>
  <c r="X51" i="20"/>
  <c r="Y51" i="20"/>
  <c r="B52" i="20"/>
  <c r="C52" i="20"/>
  <c r="D52" i="20"/>
  <c r="E52" i="20"/>
  <c r="F52" i="20"/>
  <c r="G52" i="20"/>
  <c r="H52" i="20"/>
  <c r="I52" i="20"/>
  <c r="J52" i="20"/>
  <c r="K52" i="20"/>
  <c r="L52" i="20"/>
  <c r="M52" i="20"/>
  <c r="N52" i="20"/>
  <c r="O52" i="20"/>
  <c r="P52" i="20"/>
  <c r="Q52" i="20"/>
  <c r="R52" i="20"/>
  <c r="S52" i="20"/>
  <c r="T52" i="20"/>
  <c r="U52" i="20"/>
  <c r="V52" i="20"/>
  <c r="W52" i="20"/>
  <c r="X52" i="20"/>
  <c r="Y52" i="20"/>
  <c r="B53" i="20"/>
  <c r="C53" i="20"/>
  <c r="D53" i="20"/>
  <c r="E53" i="20"/>
  <c r="F53" i="20"/>
  <c r="G53" i="20"/>
  <c r="H53" i="20"/>
  <c r="I53" i="20"/>
  <c r="J53" i="20"/>
  <c r="K53" i="20"/>
  <c r="L53" i="20"/>
  <c r="M53" i="20"/>
  <c r="N53" i="20"/>
  <c r="O53" i="20"/>
  <c r="P53" i="20"/>
  <c r="Q53" i="20"/>
  <c r="R53" i="20"/>
  <c r="S53" i="20"/>
  <c r="T53" i="20"/>
  <c r="U53" i="20"/>
  <c r="V53" i="20"/>
  <c r="W53" i="20"/>
  <c r="X53" i="20"/>
  <c r="Y53" i="20"/>
  <c r="B54" i="20"/>
  <c r="C54" i="20"/>
  <c r="D54" i="20"/>
  <c r="E54" i="20"/>
  <c r="F54" i="20"/>
  <c r="G54" i="20"/>
  <c r="H54" i="20"/>
  <c r="I54" i="20"/>
  <c r="J54" i="20"/>
  <c r="K54" i="20"/>
  <c r="L54" i="20"/>
  <c r="M54" i="20"/>
  <c r="N54" i="20"/>
  <c r="O54" i="20"/>
  <c r="P54" i="20"/>
  <c r="Q54" i="20"/>
  <c r="R54" i="20"/>
  <c r="S54" i="20"/>
  <c r="T54" i="20"/>
  <c r="U54" i="20"/>
  <c r="V54" i="20"/>
  <c r="W54" i="20"/>
  <c r="X54" i="20"/>
  <c r="Y54" i="20"/>
  <c r="B55" i="20"/>
  <c r="C55" i="20"/>
  <c r="D55" i="20"/>
  <c r="E55" i="20"/>
  <c r="F55" i="20"/>
  <c r="G55" i="20"/>
  <c r="H55" i="20"/>
  <c r="I55" i="20"/>
  <c r="J55" i="20"/>
  <c r="K55" i="20"/>
  <c r="L55" i="20"/>
  <c r="M55" i="20"/>
  <c r="N55" i="20"/>
  <c r="O55" i="20"/>
  <c r="P55" i="20"/>
  <c r="Q55" i="20"/>
  <c r="R55" i="20"/>
  <c r="S55" i="20"/>
  <c r="T55" i="20"/>
  <c r="U55" i="20"/>
  <c r="V55" i="20"/>
  <c r="W55" i="20"/>
  <c r="X55" i="20"/>
  <c r="Y55" i="20"/>
  <c r="B56" i="20"/>
  <c r="C56" i="20"/>
  <c r="D56" i="20"/>
  <c r="E56" i="20"/>
  <c r="F56" i="20"/>
  <c r="G56" i="20"/>
  <c r="H56" i="20"/>
  <c r="I56" i="20"/>
  <c r="J56" i="20"/>
  <c r="K56" i="20"/>
  <c r="L56" i="20"/>
  <c r="M56" i="20"/>
  <c r="N56" i="20"/>
  <c r="O56" i="20"/>
  <c r="P56" i="20"/>
  <c r="Q56" i="20"/>
  <c r="R56" i="20"/>
  <c r="S56" i="20"/>
  <c r="T56" i="20"/>
  <c r="U56" i="20"/>
  <c r="V56" i="20"/>
  <c r="W56" i="20"/>
  <c r="X56" i="20"/>
  <c r="Y56" i="20"/>
  <c r="Q2" i="17"/>
  <c r="A9" i="17"/>
  <c r="B9" i="17"/>
  <c r="C9" i="17"/>
  <c r="D9" i="17"/>
  <c r="E9" i="17"/>
  <c r="F9" i="17"/>
  <c r="G9" i="17"/>
  <c r="H9" i="17"/>
  <c r="I9" i="17"/>
  <c r="J9" i="17"/>
  <c r="K9" i="17"/>
  <c r="L9" i="17"/>
  <c r="M9" i="17"/>
  <c r="N9" i="17"/>
  <c r="O9" i="17"/>
  <c r="P9" i="17"/>
  <c r="Q9" i="17"/>
  <c r="B10" i="17"/>
  <c r="C10" i="17"/>
  <c r="D10" i="17"/>
  <c r="E10" i="17"/>
  <c r="F10" i="17"/>
  <c r="G10" i="17"/>
  <c r="H10" i="17"/>
  <c r="I10" i="17"/>
  <c r="J10" i="17"/>
  <c r="K10" i="17"/>
  <c r="L10" i="17"/>
  <c r="M10" i="17"/>
  <c r="N10" i="17"/>
  <c r="O10" i="17"/>
  <c r="P10" i="17"/>
  <c r="Q10" i="17"/>
  <c r="B11" i="17"/>
  <c r="C11" i="17"/>
  <c r="D11" i="17"/>
  <c r="E11" i="17"/>
  <c r="F11" i="17"/>
  <c r="G11" i="17"/>
  <c r="H11" i="17"/>
  <c r="I11" i="17"/>
  <c r="J11" i="17"/>
  <c r="K11" i="17"/>
  <c r="L11" i="17"/>
  <c r="M11" i="17"/>
  <c r="N11" i="17"/>
  <c r="O11" i="17"/>
  <c r="P11" i="17"/>
  <c r="Q11" i="17"/>
  <c r="B12" i="17"/>
  <c r="C12" i="17"/>
  <c r="D12" i="17"/>
  <c r="E12" i="17"/>
  <c r="F12" i="17"/>
  <c r="G12" i="17"/>
  <c r="H12" i="17"/>
  <c r="I12" i="17"/>
  <c r="J12" i="17"/>
  <c r="K12" i="17"/>
  <c r="L12" i="17"/>
  <c r="M12" i="17"/>
  <c r="N12" i="17"/>
  <c r="O12" i="17"/>
  <c r="P12" i="17"/>
  <c r="Q12" i="17"/>
  <c r="B13" i="17"/>
  <c r="C13" i="17"/>
  <c r="D13" i="17"/>
  <c r="E13" i="17"/>
  <c r="F13" i="17"/>
  <c r="G13" i="17"/>
  <c r="H13" i="17"/>
  <c r="I13" i="17"/>
  <c r="J13" i="17"/>
  <c r="K13" i="17"/>
  <c r="L13" i="17"/>
  <c r="M13" i="17"/>
  <c r="N13" i="17"/>
  <c r="O13" i="17"/>
  <c r="P13" i="17"/>
  <c r="Q13" i="17"/>
  <c r="B14" i="17"/>
  <c r="C14" i="17"/>
  <c r="D14" i="17"/>
  <c r="E14" i="17"/>
  <c r="F14" i="17"/>
  <c r="G14" i="17"/>
  <c r="H14" i="17"/>
  <c r="I14" i="17"/>
  <c r="J14" i="17"/>
  <c r="K14" i="17"/>
  <c r="L14" i="17"/>
  <c r="M14" i="17"/>
  <c r="N14" i="17"/>
  <c r="O14" i="17"/>
  <c r="P14" i="17"/>
  <c r="Q14" i="17"/>
  <c r="B15" i="17"/>
  <c r="C15" i="17"/>
  <c r="D15" i="17"/>
  <c r="E15" i="17"/>
  <c r="F15" i="17"/>
  <c r="G15" i="17"/>
  <c r="H15" i="17"/>
  <c r="I15" i="17"/>
  <c r="J15" i="17"/>
  <c r="K15" i="17"/>
  <c r="L15" i="17"/>
  <c r="M15" i="17"/>
  <c r="N15" i="17"/>
  <c r="O15" i="17"/>
  <c r="P15" i="17"/>
  <c r="Q15" i="17"/>
  <c r="B16" i="17"/>
  <c r="C16" i="17"/>
  <c r="D16" i="17"/>
  <c r="E16" i="17"/>
  <c r="F16" i="17"/>
  <c r="G16" i="17"/>
  <c r="H16" i="17"/>
  <c r="I16" i="17"/>
  <c r="J16" i="17"/>
  <c r="K16" i="17"/>
  <c r="L16" i="17"/>
  <c r="M16" i="17"/>
  <c r="N16" i="17"/>
  <c r="O16" i="17"/>
  <c r="P16" i="17"/>
  <c r="Q16" i="17"/>
  <c r="B17" i="17"/>
  <c r="C17" i="17"/>
  <c r="D17" i="17"/>
  <c r="E17" i="17"/>
  <c r="F17" i="17"/>
  <c r="G17" i="17"/>
  <c r="H17" i="17"/>
  <c r="I17" i="17"/>
  <c r="J17" i="17"/>
  <c r="K17" i="17"/>
  <c r="L17" i="17"/>
  <c r="M17" i="17"/>
  <c r="N17" i="17"/>
  <c r="O17" i="17"/>
  <c r="P17" i="17"/>
  <c r="Q17" i="17"/>
  <c r="B18" i="17"/>
  <c r="C18" i="17"/>
  <c r="D18" i="17"/>
  <c r="E18" i="17"/>
  <c r="F18" i="17"/>
  <c r="G18" i="17"/>
  <c r="H18" i="17"/>
  <c r="I18" i="17"/>
  <c r="J18" i="17"/>
  <c r="K18" i="17"/>
  <c r="L18" i="17"/>
  <c r="M18" i="17"/>
  <c r="N18" i="17"/>
  <c r="O18" i="17"/>
  <c r="P18" i="17"/>
  <c r="Q18" i="17"/>
  <c r="B19" i="17"/>
  <c r="C19" i="17"/>
  <c r="D19" i="17"/>
  <c r="E19" i="17"/>
  <c r="F19" i="17"/>
  <c r="G19" i="17"/>
  <c r="H19" i="17"/>
  <c r="I19" i="17"/>
  <c r="J19" i="17"/>
  <c r="K19" i="17"/>
  <c r="L19" i="17"/>
  <c r="M19" i="17"/>
  <c r="N19" i="17"/>
  <c r="O19" i="17"/>
  <c r="P19" i="17"/>
  <c r="Q19" i="17"/>
  <c r="B20" i="17"/>
  <c r="C20" i="17"/>
  <c r="D20" i="17"/>
  <c r="E20" i="17"/>
  <c r="F20" i="17"/>
  <c r="G20" i="17"/>
  <c r="H20" i="17"/>
  <c r="I20" i="17"/>
  <c r="J20" i="17"/>
  <c r="K20" i="17"/>
  <c r="L20" i="17"/>
  <c r="M20" i="17"/>
  <c r="N20" i="17"/>
  <c r="O20" i="17"/>
  <c r="P20" i="17"/>
  <c r="Q20" i="17"/>
  <c r="B21" i="17"/>
  <c r="C21" i="17"/>
  <c r="D21" i="17"/>
  <c r="E21" i="17"/>
  <c r="F21" i="17"/>
  <c r="G21" i="17"/>
  <c r="H21" i="17"/>
  <c r="I21" i="17"/>
  <c r="J21" i="17"/>
  <c r="K21" i="17"/>
  <c r="L21" i="17"/>
  <c r="M21" i="17"/>
  <c r="N21" i="17"/>
  <c r="O21" i="17"/>
  <c r="P21" i="17"/>
  <c r="Q21" i="17"/>
  <c r="B22" i="17"/>
  <c r="C22" i="17"/>
  <c r="D22" i="17"/>
  <c r="E22" i="17"/>
  <c r="F22" i="17"/>
  <c r="G22" i="17"/>
  <c r="H22" i="17"/>
  <c r="I22" i="17"/>
  <c r="J22" i="17"/>
  <c r="K22" i="17"/>
  <c r="L22" i="17"/>
  <c r="M22" i="17"/>
  <c r="N22" i="17"/>
  <c r="O22" i="17"/>
  <c r="P22" i="17"/>
  <c r="Q22" i="17"/>
  <c r="B23" i="17"/>
  <c r="C23" i="17"/>
  <c r="D23" i="17"/>
  <c r="E23" i="17"/>
  <c r="F23" i="17"/>
  <c r="G23" i="17"/>
  <c r="H23" i="17"/>
  <c r="I23" i="17"/>
  <c r="J23" i="17"/>
  <c r="K23" i="17"/>
  <c r="L23" i="17"/>
  <c r="M23" i="17"/>
  <c r="N23" i="17"/>
  <c r="O23" i="17"/>
  <c r="P23" i="17"/>
  <c r="Q23" i="17"/>
  <c r="B24" i="17"/>
  <c r="C24" i="17"/>
  <c r="D24" i="17"/>
  <c r="E24" i="17"/>
  <c r="F24" i="17"/>
  <c r="G24" i="17"/>
  <c r="H24" i="17"/>
  <c r="I24" i="17"/>
  <c r="J24" i="17"/>
  <c r="K24" i="17"/>
  <c r="L24" i="17"/>
  <c r="M24" i="17"/>
  <c r="N24" i="17"/>
  <c r="O24" i="17"/>
  <c r="P24" i="17"/>
  <c r="Q24" i="17"/>
  <c r="B25" i="17"/>
  <c r="C25" i="17"/>
  <c r="D25" i="17"/>
  <c r="E25" i="17"/>
  <c r="F25" i="17"/>
  <c r="G25" i="17"/>
  <c r="H25" i="17"/>
  <c r="I25" i="17"/>
  <c r="J25" i="17"/>
  <c r="K25" i="17"/>
  <c r="L25" i="17"/>
  <c r="M25" i="17"/>
  <c r="N25" i="17"/>
  <c r="O25" i="17"/>
  <c r="P25" i="17"/>
  <c r="Q25" i="17"/>
  <c r="B26" i="17"/>
  <c r="C26" i="17"/>
  <c r="D26" i="17"/>
  <c r="E26" i="17"/>
  <c r="F26" i="17"/>
  <c r="G26" i="17"/>
  <c r="H26" i="17"/>
  <c r="I26" i="17"/>
  <c r="J26" i="17"/>
  <c r="K26" i="17"/>
  <c r="L26" i="17"/>
  <c r="M26" i="17"/>
  <c r="N26" i="17"/>
  <c r="O26" i="17"/>
  <c r="P26" i="17"/>
  <c r="Q26" i="17"/>
  <c r="B27" i="17"/>
  <c r="C27" i="17"/>
  <c r="D27" i="17"/>
  <c r="E27" i="17"/>
  <c r="F27" i="17"/>
  <c r="G27" i="17"/>
  <c r="H27" i="17"/>
  <c r="I27" i="17"/>
  <c r="J27" i="17"/>
  <c r="K27" i="17"/>
  <c r="L27" i="17"/>
  <c r="M27" i="17"/>
  <c r="N27" i="17"/>
  <c r="O27" i="17"/>
  <c r="P27" i="17"/>
  <c r="Q27" i="17"/>
  <c r="B28" i="17"/>
  <c r="C28" i="17"/>
  <c r="D28" i="17"/>
  <c r="E28" i="17"/>
  <c r="F28" i="17"/>
  <c r="G28" i="17"/>
  <c r="H28" i="17"/>
  <c r="I28" i="17"/>
  <c r="J28" i="17"/>
  <c r="K28" i="17"/>
  <c r="L28" i="17"/>
  <c r="M28" i="17"/>
  <c r="N28" i="17"/>
  <c r="O28" i="17"/>
  <c r="P28" i="17"/>
  <c r="Q28" i="17"/>
  <c r="B29" i="17"/>
  <c r="C29" i="17"/>
  <c r="D29" i="17"/>
  <c r="E29" i="17"/>
  <c r="F29" i="17"/>
  <c r="G29" i="17"/>
  <c r="H29" i="17"/>
  <c r="I29" i="17"/>
  <c r="J29" i="17"/>
  <c r="K29" i="17"/>
  <c r="L29" i="17"/>
  <c r="M29" i="17"/>
  <c r="N29" i="17"/>
  <c r="O29" i="17"/>
  <c r="P29" i="17"/>
  <c r="Q29" i="17"/>
  <c r="B30" i="17"/>
  <c r="C30" i="17"/>
  <c r="D30" i="17"/>
  <c r="E30" i="17"/>
  <c r="F30" i="17"/>
  <c r="G30" i="17"/>
  <c r="H30" i="17"/>
  <c r="I30" i="17"/>
  <c r="J30" i="17"/>
  <c r="K30" i="17"/>
  <c r="L30" i="17"/>
  <c r="M30" i="17"/>
  <c r="N30" i="17"/>
  <c r="O30" i="17"/>
  <c r="P30" i="17"/>
  <c r="Q30" i="17"/>
  <c r="B31" i="17"/>
  <c r="C31" i="17"/>
  <c r="D31" i="17"/>
  <c r="E31" i="17"/>
  <c r="F31" i="17"/>
  <c r="G31" i="17"/>
  <c r="H31" i="17"/>
  <c r="I31" i="17"/>
  <c r="J31" i="17"/>
  <c r="K31" i="17"/>
  <c r="L31" i="17"/>
  <c r="M31" i="17"/>
  <c r="N31" i="17"/>
  <c r="O31" i="17"/>
  <c r="P31" i="17"/>
  <c r="Q31" i="17"/>
  <c r="B32" i="17"/>
  <c r="C32" i="17"/>
  <c r="D32" i="17"/>
  <c r="E32" i="17"/>
  <c r="F32" i="17"/>
  <c r="G32" i="17"/>
  <c r="H32" i="17"/>
  <c r="I32" i="17"/>
  <c r="J32" i="17"/>
  <c r="K32" i="17"/>
  <c r="L32" i="17"/>
  <c r="M32" i="17"/>
  <c r="N32" i="17"/>
  <c r="O32" i="17"/>
  <c r="P32" i="17"/>
  <c r="Q32" i="17"/>
  <c r="B33" i="17"/>
  <c r="C33" i="17"/>
  <c r="D33" i="17"/>
  <c r="E33" i="17"/>
  <c r="F33" i="17"/>
  <c r="G33" i="17"/>
  <c r="H33" i="17"/>
  <c r="I33" i="17"/>
  <c r="J33" i="17"/>
  <c r="K33" i="17"/>
  <c r="L33" i="17"/>
  <c r="M33" i="17"/>
  <c r="N33" i="17"/>
  <c r="O33" i="17"/>
  <c r="P33" i="17"/>
  <c r="Q33" i="17"/>
  <c r="B34" i="17"/>
  <c r="C34" i="17"/>
  <c r="D34" i="17"/>
  <c r="E34" i="17"/>
  <c r="F34" i="17"/>
  <c r="G34" i="17"/>
  <c r="H34" i="17"/>
  <c r="I34" i="17"/>
  <c r="J34" i="17"/>
  <c r="K34" i="17"/>
  <c r="L34" i="17"/>
  <c r="M34" i="17"/>
  <c r="N34" i="17"/>
  <c r="O34" i="17"/>
  <c r="P34" i="17"/>
  <c r="Q34" i="17"/>
  <c r="B35" i="17"/>
  <c r="C35" i="17"/>
  <c r="D35" i="17"/>
  <c r="E35" i="17"/>
  <c r="F35" i="17"/>
  <c r="G35" i="17"/>
  <c r="H35" i="17"/>
  <c r="I35" i="17"/>
  <c r="J35" i="17"/>
  <c r="K35" i="17"/>
  <c r="L35" i="17"/>
  <c r="M35" i="17"/>
  <c r="N35" i="17"/>
  <c r="O35" i="17"/>
  <c r="P35" i="17"/>
  <c r="Q35" i="17"/>
  <c r="B36" i="17"/>
  <c r="C36" i="17"/>
  <c r="D36" i="17"/>
  <c r="E36" i="17"/>
  <c r="F36" i="17"/>
  <c r="G36" i="17"/>
  <c r="H36" i="17"/>
  <c r="I36" i="17"/>
  <c r="J36" i="17"/>
  <c r="K36" i="17"/>
  <c r="L36" i="17"/>
  <c r="M36" i="17"/>
  <c r="N36" i="17"/>
  <c r="O36" i="17"/>
  <c r="P36" i="17"/>
  <c r="Q36" i="17"/>
  <c r="B37" i="17"/>
  <c r="C37" i="17"/>
  <c r="D37" i="17"/>
  <c r="E37" i="17"/>
  <c r="F37" i="17"/>
  <c r="G37" i="17"/>
  <c r="H37" i="17"/>
  <c r="I37" i="17"/>
  <c r="J37" i="17"/>
  <c r="K37" i="17"/>
  <c r="L37" i="17"/>
  <c r="M37" i="17"/>
  <c r="N37" i="17"/>
  <c r="O37" i="17"/>
  <c r="P37" i="17"/>
  <c r="Q37" i="17"/>
  <c r="B38" i="17"/>
  <c r="C38" i="17"/>
  <c r="D38" i="17"/>
  <c r="E38" i="17"/>
  <c r="F38" i="17"/>
  <c r="G38" i="17"/>
  <c r="H38" i="17"/>
  <c r="I38" i="17"/>
  <c r="J38" i="17"/>
  <c r="K38" i="17"/>
  <c r="L38" i="17"/>
  <c r="M38" i="17"/>
  <c r="N38" i="17"/>
  <c r="O38" i="17"/>
  <c r="P38" i="17"/>
  <c r="Q38" i="17"/>
  <c r="B39" i="17"/>
  <c r="C39" i="17"/>
  <c r="D39" i="17"/>
  <c r="E39" i="17"/>
  <c r="F39" i="17"/>
  <c r="G39" i="17"/>
  <c r="H39" i="17"/>
  <c r="I39" i="17"/>
  <c r="J39" i="17"/>
  <c r="K39" i="17"/>
  <c r="L39" i="17"/>
  <c r="M39" i="17"/>
  <c r="N39" i="17"/>
  <c r="O39" i="17"/>
  <c r="P39" i="17"/>
  <c r="Q39" i="17"/>
  <c r="B40" i="17"/>
  <c r="C40" i="17"/>
  <c r="D40" i="17"/>
  <c r="E40" i="17"/>
  <c r="F40" i="17"/>
  <c r="G40" i="17"/>
  <c r="H40" i="17"/>
  <c r="I40" i="17"/>
  <c r="J40" i="17"/>
  <c r="K40" i="17"/>
  <c r="L40" i="17"/>
  <c r="M40" i="17"/>
  <c r="N40" i="17"/>
  <c r="O40" i="17"/>
  <c r="P40" i="17"/>
  <c r="Q40" i="17"/>
  <c r="B41" i="17"/>
  <c r="C41" i="17"/>
  <c r="D41" i="17"/>
  <c r="E41" i="17"/>
  <c r="F41" i="17"/>
  <c r="G41" i="17"/>
  <c r="H41" i="17"/>
  <c r="I41" i="17"/>
  <c r="J41" i="17"/>
  <c r="K41" i="17"/>
  <c r="L41" i="17"/>
  <c r="M41" i="17"/>
  <c r="N41" i="17"/>
  <c r="O41" i="17"/>
  <c r="P41" i="17"/>
  <c r="Q41" i="17"/>
  <c r="B42" i="17"/>
  <c r="C42" i="17"/>
  <c r="D42" i="17"/>
  <c r="E42" i="17"/>
  <c r="F42" i="17"/>
  <c r="G42" i="17"/>
  <c r="H42" i="17"/>
  <c r="I42" i="17"/>
  <c r="J42" i="17"/>
  <c r="K42" i="17"/>
  <c r="L42" i="17"/>
  <c r="M42" i="17"/>
  <c r="N42" i="17"/>
  <c r="O42" i="17"/>
  <c r="P42" i="17"/>
  <c r="Q42" i="17"/>
  <c r="B43" i="17"/>
  <c r="C43" i="17"/>
  <c r="D43" i="17"/>
  <c r="E43" i="17"/>
  <c r="F43" i="17"/>
  <c r="G43" i="17"/>
  <c r="H43" i="17"/>
  <c r="I43" i="17"/>
  <c r="J43" i="17"/>
  <c r="K43" i="17"/>
  <c r="L43" i="17"/>
  <c r="M43" i="17"/>
  <c r="N43" i="17"/>
  <c r="O43" i="17"/>
  <c r="P43" i="17"/>
  <c r="Q43" i="17"/>
  <c r="B44" i="17"/>
  <c r="C44" i="17"/>
  <c r="D44" i="17"/>
  <c r="E44" i="17"/>
  <c r="F44" i="17"/>
  <c r="G44" i="17"/>
  <c r="H44" i="17"/>
  <c r="I44" i="17"/>
  <c r="J44" i="17"/>
  <c r="K44" i="17"/>
  <c r="L44" i="17"/>
  <c r="M44" i="17"/>
  <c r="N44" i="17"/>
  <c r="O44" i="17"/>
  <c r="P44" i="17"/>
  <c r="Q44" i="17"/>
  <c r="B45" i="17"/>
  <c r="C45" i="17"/>
  <c r="D45" i="17"/>
  <c r="E45" i="17"/>
  <c r="F45" i="17"/>
  <c r="G45" i="17"/>
  <c r="H45" i="17"/>
  <c r="I45" i="17"/>
  <c r="J45" i="17"/>
  <c r="K45" i="17"/>
  <c r="L45" i="17"/>
  <c r="M45" i="17"/>
  <c r="N45" i="17"/>
  <c r="O45" i="17"/>
  <c r="P45" i="17"/>
  <c r="Q45" i="17"/>
  <c r="B46" i="17"/>
  <c r="C46" i="17"/>
  <c r="D46" i="17"/>
  <c r="E46" i="17"/>
  <c r="F46" i="17"/>
  <c r="G46" i="17"/>
  <c r="H46" i="17"/>
  <c r="I46" i="17"/>
  <c r="J46" i="17"/>
  <c r="K46" i="17"/>
  <c r="L46" i="17"/>
  <c r="M46" i="17"/>
  <c r="N46" i="17"/>
  <c r="O46" i="17"/>
  <c r="P46" i="17"/>
  <c r="Q46" i="17"/>
  <c r="B47" i="17"/>
  <c r="C47" i="17"/>
  <c r="D47" i="17"/>
  <c r="E47" i="17"/>
  <c r="F47" i="17"/>
  <c r="G47" i="17"/>
  <c r="H47" i="17"/>
  <c r="I47" i="17"/>
  <c r="J47" i="17"/>
  <c r="K47" i="17"/>
  <c r="L47" i="17"/>
  <c r="M47" i="17"/>
  <c r="N47" i="17"/>
  <c r="O47" i="17"/>
  <c r="P47" i="17"/>
  <c r="Q47" i="17"/>
  <c r="B48" i="17"/>
  <c r="C48" i="17"/>
  <c r="D48" i="17"/>
  <c r="E48" i="17"/>
  <c r="F48" i="17"/>
  <c r="G48" i="17"/>
  <c r="H48" i="17"/>
  <c r="I48" i="17"/>
  <c r="J48" i="17"/>
  <c r="K48" i="17"/>
  <c r="L48" i="17"/>
  <c r="M48" i="17"/>
  <c r="N48" i="17"/>
  <c r="O48" i="17"/>
  <c r="P48" i="17"/>
  <c r="Q48" i="17"/>
  <c r="B49" i="17"/>
  <c r="C49" i="17"/>
  <c r="D49" i="17"/>
  <c r="E49" i="17"/>
  <c r="F49" i="17"/>
  <c r="G49" i="17"/>
  <c r="H49" i="17"/>
  <c r="I49" i="17"/>
  <c r="J49" i="17"/>
  <c r="K49" i="17"/>
  <c r="L49" i="17"/>
  <c r="M49" i="17"/>
  <c r="N49" i="17"/>
  <c r="O49" i="17"/>
  <c r="P49" i="17"/>
  <c r="Q49" i="17"/>
  <c r="B50" i="17"/>
  <c r="C50" i="17"/>
  <c r="D50" i="17"/>
  <c r="E50" i="17"/>
  <c r="F50" i="17"/>
  <c r="G50" i="17"/>
  <c r="H50" i="17"/>
  <c r="I50" i="17"/>
  <c r="J50" i="17"/>
  <c r="K50" i="17"/>
  <c r="L50" i="17"/>
  <c r="M50" i="17"/>
  <c r="N50" i="17"/>
  <c r="O50" i="17"/>
  <c r="P50" i="17"/>
  <c r="Q50" i="17"/>
  <c r="B51" i="17"/>
  <c r="C51" i="17"/>
  <c r="D51" i="17"/>
  <c r="E51" i="17"/>
  <c r="F51" i="17"/>
  <c r="G51" i="17"/>
  <c r="H51" i="17"/>
  <c r="I51" i="17"/>
  <c r="J51" i="17"/>
  <c r="K51" i="17"/>
  <c r="L51" i="17"/>
  <c r="M51" i="17"/>
  <c r="N51" i="17"/>
  <c r="O51" i="17"/>
  <c r="P51" i="17"/>
  <c r="Q51" i="17"/>
  <c r="B52" i="17"/>
  <c r="C52" i="17"/>
  <c r="D52" i="17"/>
  <c r="E52" i="17"/>
  <c r="F52" i="17"/>
  <c r="G52" i="17"/>
  <c r="H52" i="17"/>
  <c r="I52" i="17"/>
  <c r="J52" i="17"/>
  <c r="K52" i="17"/>
  <c r="L52" i="17"/>
  <c r="M52" i="17"/>
  <c r="N52" i="17"/>
  <c r="O52" i="17"/>
  <c r="P52" i="17"/>
  <c r="Q52" i="17"/>
  <c r="B53" i="17"/>
  <c r="C53" i="17"/>
  <c r="D53" i="17"/>
  <c r="E53" i="17"/>
  <c r="F53" i="17"/>
  <c r="G53" i="17"/>
  <c r="H53" i="17"/>
  <c r="I53" i="17"/>
  <c r="J53" i="17"/>
  <c r="K53" i="17"/>
  <c r="L53" i="17"/>
  <c r="M53" i="17"/>
  <c r="N53" i="17"/>
  <c r="O53" i="17"/>
  <c r="P53" i="17"/>
  <c r="Q53" i="17"/>
  <c r="B54" i="17"/>
  <c r="C54" i="17"/>
  <c r="D54" i="17"/>
  <c r="E54" i="17"/>
  <c r="F54" i="17"/>
  <c r="G54" i="17"/>
  <c r="H54" i="17"/>
  <c r="I54" i="17"/>
  <c r="J54" i="17"/>
  <c r="K54" i="17"/>
  <c r="L54" i="17"/>
  <c r="M54" i="17"/>
  <c r="N54" i="17"/>
  <c r="O54" i="17"/>
  <c r="P54" i="17"/>
  <c r="Q54" i="17"/>
  <c r="B55" i="17"/>
  <c r="C55" i="17"/>
  <c r="D55" i="17"/>
  <c r="E55" i="17"/>
  <c r="F55" i="17"/>
  <c r="G55" i="17"/>
  <c r="H55" i="17"/>
  <c r="I55" i="17"/>
  <c r="J55" i="17"/>
  <c r="K55" i="17"/>
  <c r="L55" i="17"/>
  <c r="M55" i="17"/>
  <c r="N55" i="17"/>
  <c r="O55" i="17"/>
  <c r="P55" i="17"/>
  <c r="Q55" i="17"/>
  <c r="B56" i="17"/>
  <c r="C56" i="17"/>
  <c r="D56" i="17"/>
  <c r="E56" i="17"/>
  <c r="F56" i="17"/>
  <c r="G56" i="17"/>
  <c r="H56" i="17"/>
  <c r="I56" i="17"/>
  <c r="J56" i="17"/>
  <c r="K56" i="17"/>
  <c r="L56" i="17"/>
  <c r="M56" i="17"/>
  <c r="N56" i="17"/>
  <c r="O56" i="17"/>
  <c r="P56" i="17"/>
  <c r="Q56" i="17"/>
  <c r="K2" i="14"/>
  <c r="W2" i="14"/>
  <c r="AE2" i="14"/>
  <c r="A9" i="14"/>
  <c r="B9" i="14"/>
  <c r="C9" i="14"/>
  <c r="D9" i="14"/>
  <c r="E9" i="14"/>
  <c r="F9" i="14"/>
  <c r="G9" i="14"/>
  <c r="H9" i="14"/>
  <c r="I9" i="14"/>
  <c r="J9" i="14"/>
  <c r="K9" i="14"/>
  <c r="L9" i="14"/>
  <c r="M9" i="14"/>
  <c r="N9" i="14"/>
  <c r="O9" i="14"/>
  <c r="P9" i="14"/>
  <c r="Q9" i="14"/>
  <c r="R9" i="14"/>
  <c r="S9" i="14"/>
  <c r="T9" i="14"/>
  <c r="U9" i="14"/>
  <c r="V9" i="14"/>
  <c r="W9" i="14"/>
  <c r="X9" i="14"/>
  <c r="Y9" i="14"/>
  <c r="Z9" i="14"/>
  <c r="AA9" i="14"/>
  <c r="AB9" i="14"/>
  <c r="AC9" i="14"/>
  <c r="AD9" i="14"/>
  <c r="AE9" i="14"/>
  <c r="B10" i="14"/>
  <c r="C10" i="14"/>
  <c r="D10" i="14"/>
  <c r="E10" i="14"/>
  <c r="F10" i="14"/>
  <c r="G10" i="14"/>
  <c r="H10" i="14"/>
  <c r="I10" i="14"/>
  <c r="J10" i="14"/>
  <c r="K10" i="14"/>
  <c r="L10" i="14"/>
  <c r="M10" i="14"/>
  <c r="N10" i="14"/>
  <c r="O10" i="14"/>
  <c r="P10" i="14"/>
  <c r="Q10" i="14"/>
  <c r="R10" i="14"/>
  <c r="S10" i="14"/>
  <c r="T10" i="14"/>
  <c r="U10" i="14"/>
  <c r="V10" i="14"/>
  <c r="W10" i="14"/>
  <c r="X10" i="14"/>
  <c r="Y10" i="14"/>
  <c r="Z10" i="14"/>
  <c r="AA10" i="14"/>
  <c r="AB10" i="14"/>
  <c r="AC10" i="14"/>
  <c r="AD10" i="14"/>
  <c r="AE10" i="14"/>
  <c r="B11" i="14"/>
  <c r="C11" i="14"/>
  <c r="D11" i="14"/>
  <c r="E11" i="14"/>
  <c r="F11" i="14"/>
  <c r="G11" i="14"/>
  <c r="H11" i="14"/>
  <c r="I11" i="14"/>
  <c r="J11" i="14"/>
  <c r="K11" i="14"/>
  <c r="L11" i="14"/>
  <c r="M11" i="14"/>
  <c r="N11" i="14"/>
  <c r="O11" i="14"/>
  <c r="P11" i="14"/>
  <c r="Q11" i="14"/>
  <c r="R11" i="14"/>
  <c r="S11" i="14"/>
  <c r="T11" i="14"/>
  <c r="U11" i="14"/>
  <c r="V11" i="14"/>
  <c r="W11" i="14"/>
  <c r="X11" i="14"/>
  <c r="Y11" i="14"/>
  <c r="Z11" i="14"/>
  <c r="AA11" i="14"/>
  <c r="AB11" i="14"/>
  <c r="AC11" i="14"/>
  <c r="AD11" i="14"/>
  <c r="AE11" i="14"/>
  <c r="B12" i="14"/>
  <c r="C12" i="14"/>
  <c r="D12" i="14"/>
  <c r="E12" i="14"/>
  <c r="F12" i="14"/>
  <c r="G12" i="14"/>
  <c r="H12" i="14"/>
  <c r="I12" i="14"/>
  <c r="J12" i="14"/>
  <c r="K12" i="14"/>
  <c r="L12" i="14"/>
  <c r="M12" i="14"/>
  <c r="N12" i="14"/>
  <c r="O12" i="14"/>
  <c r="P12" i="14"/>
  <c r="Q12" i="14"/>
  <c r="R12" i="14"/>
  <c r="S12" i="14"/>
  <c r="T12" i="14"/>
  <c r="U12" i="14"/>
  <c r="V12" i="14"/>
  <c r="W12" i="14"/>
  <c r="X12" i="14"/>
  <c r="Y12" i="14"/>
  <c r="Z12" i="14"/>
  <c r="AA12" i="14"/>
  <c r="AB12" i="14"/>
  <c r="AC12" i="14"/>
  <c r="AD12" i="14"/>
  <c r="AE12" i="14"/>
  <c r="B13" i="14"/>
  <c r="C13" i="14"/>
  <c r="D13" i="14"/>
  <c r="E13" i="14"/>
  <c r="F13" i="14"/>
  <c r="G13" i="14"/>
  <c r="H13" i="14"/>
  <c r="I13" i="14"/>
  <c r="J13" i="14"/>
  <c r="K13" i="14"/>
  <c r="L13" i="14"/>
  <c r="M13" i="14"/>
  <c r="N13" i="14"/>
  <c r="O13" i="14"/>
  <c r="P13" i="14"/>
  <c r="Q13" i="14"/>
  <c r="R13" i="14"/>
  <c r="S13" i="14"/>
  <c r="T13" i="14"/>
  <c r="U13" i="14"/>
  <c r="V13" i="14"/>
  <c r="W13" i="14"/>
  <c r="X13" i="14"/>
  <c r="Y13" i="14"/>
  <c r="Z13" i="14"/>
  <c r="AA13" i="14"/>
  <c r="AB13" i="14"/>
  <c r="AC13" i="14"/>
  <c r="AD13" i="14"/>
  <c r="AE13" i="14"/>
  <c r="B14" i="14"/>
  <c r="C14" i="14"/>
  <c r="D14" i="14"/>
  <c r="E14" i="14"/>
  <c r="F14" i="14"/>
  <c r="G14" i="14"/>
  <c r="H14" i="14"/>
  <c r="I14" i="14"/>
  <c r="J14" i="14"/>
  <c r="K14" i="14"/>
  <c r="L14" i="14"/>
  <c r="M14" i="14"/>
  <c r="N14" i="14"/>
  <c r="O14" i="14"/>
  <c r="P14" i="14"/>
  <c r="Q14" i="14"/>
  <c r="R14" i="14"/>
  <c r="S14" i="14"/>
  <c r="T14" i="14"/>
  <c r="U14" i="14"/>
  <c r="V14" i="14"/>
  <c r="W14" i="14"/>
  <c r="X14" i="14"/>
  <c r="Y14" i="14"/>
  <c r="Z14" i="14"/>
  <c r="AA14" i="14"/>
  <c r="AB14" i="14"/>
  <c r="AC14" i="14"/>
  <c r="AD14" i="14"/>
  <c r="AE14" i="14"/>
  <c r="B15" i="14"/>
  <c r="C15" i="14"/>
  <c r="D15" i="14"/>
  <c r="E15" i="14"/>
  <c r="F15" i="14"/>
  <c r="G15" i="14"/>
  <c r="H15" i="14"/>
  <c r="I15" i="14"/>
  <c r="J15" i="14"/>
  <c r="K15" i="14"/>
  <c r="L15" i="14"/>
  <c r="M15" i="14"/>
  <c r="N15" i="14"/>
  <c r="O15" i="14"/>
  <c r="P15" i="14"/>
  <c r="Q15" i="14"/>
  <c r="R15" i="14"/>
  <c r="S15" i="14"/>
  <c r="T15" i="14"/>
  <c r="U15" i="14"/>
  <c r="V15" i="14"/>
  <c r="W15" i="14"/>
  <c r="X15" i="14"/>
  <c r="Y15" i="14"/>
  <c r="Z15" i="14"/>
  <c r="AA15" i="14"/>
  <c r="AB15" i="14"/>
  <c r="AC15" i="14"/>
  <c r="AD15" i="14"/>
  <c r="AE15" i="14"/>
  <c r="B16" i="14"/>
  <c r="C16" i="14"/>
  <c r="D16" i="14"/>
  <c r="E16" i="14"/>
  <c r="F16" i="14"/>
  <c r="G16" i="14"/>
  <c r="H16" i="14"/>
  <c r="I16" i="14"/>
  <c r="J16" i="14"/>
  <c r="K16" i="14"/>
  <c r="L16" i="14"/>
  <c r="M16" i="14"/>
  <c r="N16" i="14"/>
  <c r="O16" i="14"/>
  <c r="P16" i="14"/>
  <c r="Q16" i="14"/>
  <c r="R16" i="14"/>
  <c r="S16" i="14"/>
  <c r="T16" i="14"/>
  <c r="U16" i="14"/>
  <c r="V16" i="14"/>
  <c r="W16" i="14"/>
  <c r="X16" i="14"/>
  <c r="Y16" i="14"/>
  <c r="Z16" i="14"/>
  <c r="AA16" i="14"/>
  <c r="AB16" i="14"/>
  <c r="AC16" i="14"/>
  <c r="AD16" i="14"/>
  <c r="AE16" i="14"/>
  <c r="B17" i="14"/>
  <c r="C17" i="14"/>
  <c r="D17" i="14"/>
  <c r="E17" i="14"/>
  <c r="F17" i="14"/>
  <c r="G17" i="14"/>
  <c r="H17" i="14"/>
  <c r="I17" i="14"/>
  <c r="J17" i="14"/>
  <c r="K17" i="14"/>
  <c r="L17" i="14"/>
  <c r="M17" i="14"/>
  <c r="N17" i="14"/>
  <c r="O17" i="14"/>
  <c r="P17" i="14"/>
  <c r="Q17" i="14"/>
  <c r="R17" i="14"/>
  <c r="S17" i="14"/>
  <c r="T17" i="14"/>
  <c r="U17" i="14"/>
  <c r="V17" i="14"/>
  <c r="W17" i="14"/>
  <c r="X17" i="14"/>
  <c r="Y17" i="14"/>
  <c r="Z17" i="14"/>
  <c r="AA17" i="14"/>
  <c r="AB17" i="14"/>
  <c r="AC17" i="14"/>
  <c r="AD17" i="14"/>
  <c r="AE17" i="14"/>
  <c r="B18" i="14"/>
  <c r="C18" i="14"/>
  <c r="D18" i="14"/>
  <c r="E18" i="14"/>
  <c r="F18" i="14"/>
  <c r="G18" i="14"/>
  <c r="H18" i="14"/>
  <c r="I18" i="14"/>
  <c r="J18" i="14"/>
  <c r="K18" i="14"/>
  <c r="L18" i="14"/>
  <c r="M18" i="14"/>
  <c r="N18" i="14"/>
  <c r="O18" i="14"/>
  <c r="P18" i="14"/>
  <c r="Q18" i="14"/>
  <c r="R18" i="14"/>
  <c r="S18" i="14"/>
  <c r="T18" i="14"/>
  <c r="U18" i="14"/>
  <c r="V18" i="14"/>
  <c r="W18" i="14"/>
  <c r="X18" i="14"/>
  <c r="Y18" i="14"/>
  <c r="Z18" i="14"/>
  <c r="AA18" i="14"/>
  <c r="AB18" i="14"/>
  <c r="AC18" i="14"/>
  <c r="AD18" i="14"/>
  <c r="AE18" i="14"/>
  <c r="B19" i="14"/>
  <c r="C19" i="14"/>
  <c r="D19" i="14"/>
  <c r="E19" i="14"/>
  <c r="F19" i="14"/>
  <c r="G19" i="14"/>
  <c r="H19" i="14"/>
  <c r="I19" i="14"/>
  <c r="J19" i="14"/>
  <c r="K19" i="14"/>
  <c r="L19" i="14"/>
  <c r="M19" i="14"/>
  <c r="N19" i="14"/>
  <c r="O19" i="14"/>
  <c r="P19" i="14"/>
  <c r="Q19" i="14"/>
  <c r="R19" i="14"/>
  <c r="S19" i="14"/>
  <c r="T19" i="14"/>
  <c r="U19" i="14"/>
  <c r="V19" i="14"/>
  <c r="W19" i="14"/>
  <c r="X19" i="14"/>
  <c r="Y19" i="14"/>
  <c r="Z19" i="14"/>
  <c r="AA19" i="14"/>
  <c r="AB19" i="14"/>
  <c r="AC19" i="14"/>
  <c r="AD19" i="14"/>
  <c r="AE19" i="14"/>
  <c r="B20" i="14"/>
  <c r="C20" i="14"/>
  <c r="D20" i="14"/>
  <c r="E20" i="14"/>
  <c r="F20" i="14"/>
  <c r="G20" i="14"/>
  <c r="H20" i="14"/>
  <c r="I20" i="14"/>
  <c r="J20" i="14"/>
  <c r="K20" i="14"/>
  <c r="L20" i="14"/>
  <c r="M20" i="14"/>
  <c r="N20" i="14"/>
  <c r="O20" i="14"/>
  <c r="P20" i="14"/>
  <c r="Q20" i="14"/>
  <c r="R20" i="14"/>
  <c r="S20" i="14"/>
  <c r="T20" i="14"/>
  <c r="U20" i="14"/>
  <c r="V20" i="14"/>
  <c r="W20" i="14"/>
  <c r="X20" i="14"/>
  <c r="Y20" i="14"/>
  <c r="Z20" i="14"/>
  <c r="AA20" i="14"/>
  <c r="AB20" i="14"/>
  <c r="AC20" i="14"/>
  <c r="AD20" i="14"/>
  <c r="AE20" i="14"/>
  <c r="B21" i="14"/>
  <c r="C21" i="14"/>
  <c r="D21" i="14"/>
  <c r="E21" i="14"/>
  <c r="F21" i="14"/>
  <c r="G21" i="14"/>
  <c r="H21" i="14"/>
  <c r="I21" i="14"/>
  <c r="J21" i="14"/>
  <c r="K21" i="14"/>
  <c r="L21" i="14"/>
  <c r="M21" i="14"/>
  <c r="N21" i="14"/>
  <c r="O21" i="14"/>
  <c r="P21" i="14"/>
  <c r="Q21" i="14"/>
  <c r="R21" i="14"/>
  <c r="S21" i="14"/>
  <c r="T21" i="14"/>
  <c r="U21" i="14"/>
  <c r="V21" i="14"/>
  <c r="W21" i="14"/>
  <c r="X21" i="14"/>
  <c r="Y21" i="14"/>
  <c r="Z21" i="14"/>
  <c r="AA21" i="14"/>
  <c r="AB21" i="14"/>
  <c r="AC21" i="14"/>
  <c r="AD21" i="14"/>
  <c r="AE21" i="14"/>
  <c r="B22" i="14"/>
  <c r="C22" i="14"/>
  <c r="D22" i="14"/>
  <c r="E22" i="14"/>
  <c r="F22" i="14"/>
  <c r="G22" i="14"/>
  <c r="H22" i="14"/>
  <c r="I22" i="14"/>
  <c r="J22" i="14"/>
  <c r="K22" i="14"/>
  <c r="L22" i="14"/>
  <c r="M22" i="14"/>
  <c r="N22" i="14"/>
  <c r="O22" i="14"/>
  <c r="P22" i="14"/>
  <c r="Q22" i="14"/>
  <c r="R22" i="14"/>
  <c r="S22" i="14"/>
  <c r="T22" i="14"/>
  <c r="U22" i="14"/>
  <c r="V22" i="14"/>
  <c r="W22" i="14"/>
  <c r="X22" i="14"/>
  <c r="Y22" i="14"/>
  <c r="Z22" i="14"/>
  <c r="AA22" i="14"/>
  <c r="AB22" i="14"/>
  <c r="AC22" i="14"/>
  <c r="AD22" i="14"/>
  <c r="AE22" i="14"/>
  <c r="B23" i="14"/>
  <c r="C23" i="14"/>
  <c r="D23" i="14"/>
  <c r="E23" i="14"/>
  <c r="F23" i="14"/>
  <c r="G23" i="14"/>
  <c r="H23" i="14"/>
  <c r="I23" i="14"/>
  <c r="J23" i="14"/>
  <c r="K23" i="14"/>
  <c r="L23" i="14"/>
  <c r="M23" i="14"/>
  <c r="N23" i="14"/>
  <c r="O23" i="14"/>
  <c r="P23" i="14"/>
  <c r="Q23" i="14"/>
  <c r="R23" i="14"/>
  <c r="S23" i="14"/>
  <c r="T23" i="14"/>
  <c r="U23" i="14"/>
  <c r="V23" i="14"/>
  <c r="W23" i="14"/>
  <c r="X23" i="14"/>
  <c r="Y23" i="14"/>
  <c r="Z23" i="14"/>
  <c r="AA23" i="14"/>
  <c r="AB23" i="14"/>
  <c r="AC23" i="14"/>
  <c r="AD23" i="14"/>
  <c r="AE23" i="14"/>
  <c r="B24" i="14"/>
  <c r="C24" i="14"/>
  <c r="D24" i="14"/>
  <c r="E24" i="14"/>
  <c r="F24" i="14"/>
  <c r="G24" i="14"/>
  <c r="H24" i="14"/>
  <c r="I24" i="14"/>
  <c r="J24" i="14"/>
  <c r="K24" i="14"/>
  <c r="L24" i="14"/>
  <c r="M24" i="14"/>
  <c r="N24" i="14"/>
  <c r="O24" i="14"/>
  <c r="P24" i="14"/>
  <c r="Q24" i="14"/>
  <c r="R24" i="14"/>
  <c r="S24" i="14"/>
  <c r="T24" i="14"/>
  <c r="U24" i="14"/>
  <c r="V24" i="14"/>
  <c r="W24" i="14"/>
  <c r="X24" i="14"/>
  <c r="Y24" i="14"/>
  <c r="Z24" i="14"/>
  <c r="AA24" i="14"/>
  <c r="AB24" i="14"/>
  <c r="AC24" i="14"/>
  <c r="AD24" i="14"/>
  <c r="AE24" i="14"/>
  <c r="B25" i="14"/>
  <c r="C25" i="14"/>
  <c r="D25" i="14"/>
  <c r="E25" i="14"/>
  <c r="F25" i="14"/>
  <c r="G25" i="14"/>
  <c r="H25" i="14"/>
  <c r="I25" i="14"/>
  <c r="J25" i="14"/>
  <c r="K25" i="14"/>
  <c r="L25" i="14"/>
  <c r="M25" i="14"/>
  <c r="N25" i="14"/>
  <c r="O25" i="14"/>
  <c r="P25" i="14"/>
  <c r="Q25" i="14"/>
  <c r="R25" i="14"/>
  <c r="S25" i="14"/>
  <c r="T25" i="14"/>
  <c r="U25" i="14"/>
  <c r="V25" i="14"/>
  <c r="W25" i="14"/>
  <c r="X25" i="14"/>
  <c r="Y25" i="14"/>
  <c r="Z25" i="14"/>
  <c r="AA25" i="14"/>
  <c r="AB25" i="14"/>
  <c r="AC25" i="14"/>
  <c r="AD25" i="14"/>
  <c r="AE25" i="14"/>
  <c r="B26" i="14"/>
  <c r="C26" i="14"/>
  <c r="D26" i="14"/>
  <c r="E26" i="14"/>
  <c r="F26" i="14"/>
  <c r="G26" i="14"/>
  <c r="H26" i="14"/>
  <c r="I26" i="14"/>
  <c r="J26" i="14"/>
  <c r="K26" i="14"/>
  <c r="L26" i="14"/>
  <c r="M26" i="14"/>
  <c r="N26" i="14"/>
  <c r="O26" i="14"/>
  <c r="P26" i="14"/>
  <c r="Q26" i="14"/>
  <c r="R26" i="14"/>
  <c r="S26" i="14"/>
  <c r="T26" i="14"/>
  <c r="U26" i="14"/>
  <c r="V26" i="14"/>
  <c r="W26" i="14"/>
  <c r="X26" i="14"/>
  <c r="Y26" i="14"/>
  <c r="Z26" i="14"/>
  <c r="AA26" i="14"/>
  <c r="AB26" i="14"/>
  <c r="AC26" i="14"/>
  <c r="AD26" i="14"/>
  <c r="AE26" i="14"/>
  <c r="B27" i="14"/>
  <c r="C27" i="14"/>
  <c r="D27" i="14"/>
  <c r="E27" i="14"/>
  <c r="F27" i="14"/>
  <c r="G27" i="14"/>
  <c r="H27" i="14"/>
  <c r="I27" i="14"/>
  <c r="J27" i="14"/>
  <c r="K27" i="14"/>
  <c r="L27" i="14"/>
  <c r="M27" i="14"/>
  <c r="N27" i="14"/>
  <c r="O27" i="14"/>
  <c r="P27" i="14"/>
  <c r="Q27" i="14"/>
  <c r="R27" i="14"/>
  <c r="S27" i="14"/>
  <c r="T27" i="14"/>
  <c r="U27" i="14"/>
  <c r="V27" i="14"/>
  <c r="W27" i="14"/>
  <c r="X27" i="14"/>
  <c r="Y27" i="14"/>
  <c r="Z27" i="14"/>
  <c r="AA27" i="14"/>
  <c r="AB27" i="14"/>
  <c r="AC27" i="14"/>
  <c r="AD27" i="14"/>
  <c r="AE27" i="14"/>
  <c r="B28" i="14"/>
  <c r="C28" i="14"/>
  <c r="D28" i="14"/>
  <c r="E28" i="14"/>
  <c r="F28" i="14"/>
  <c r="G28" i="14"/>
  <c r="H28" i="14"/>
  <c r="I28" i="14"/>
  <c r="J28" i="14"/>
  <c r="K28" i="14"/>
  <c r="L28" i="14"/>
  <c r="M28" i="14"/>
  <c r="N28" i="14"/>
  <c r="O28" i="14"/>
  <c r="P28" i="14"/>
  <c r="Q28" i="14"/>
  <c r="R28" i="14"/>
  <c r="S28" i="14"/>
  <c r="T28" i="14"/>
  <c r="U28" i="14"/>
  <c r="V28" i="14"/>
  <c r="W28" i="14"/>
  <c r="X28" i="14"/>
  <c r="Y28" i="14"/>
  <c r="Z28" i="14"/>
  <c r="AA28" i="14"/>
  <c r="AB28" i="14"/>
  <c r="AC28" i="14"/>
  <c r="AD28" i="14"/>
  <c r="AE28" i="14"/>
  <c r="B29" i="14"/>
  <c r="C29" i="14"/>
  <c r="D29" i="14"/>
  <c r="E29" i="14"/>
  <c r="F29" i="14"/>
  <c r="G29" i="14"/>
  <c r="H29" i="14"/>
  <c r="I29" i="14"/>
  <c r="J29" i="14"/>
  <c r="K29" i="14"/>
  <c r="L29" i="14"/>
  <c r="M29" i="14"/>
  <c r="N29" i="14"/>
  <c r="O29" i="14"/>
  <c r="P29" i="14"/>
  <c r="Q29" i="14"/>
  <c r="R29" i="14"/>
  <c r="S29" i="14"/>
  <c r="T29" i="14"/>
  <c r="U29" i="14"/>
  <c r="V29" i="14"/>
  <c r="W29" i="14"/>
  <c r="X29" i="14"/>
  <c r="Y29" i="14"/>
  <c r="Z29" i="14"/>
  <c r="AA29" i="14"/>
  <c r="AB29" i="14"/>
  <c r="AC29" i="14"/>
  <c r="AD29" i="14"/>
  <c r="AE29" i="14"/>
  <c r="B30" i="14"/>
  <c r="C30" i="14"/>
  <c r="D30" i="14"/>
  <c r="E30" i="14"/>
  <c r="F30" i="14"/>
  <c r="G30" i="14"/>
  <c r="H30" i="14"/>
  <c r="I30" i="14"/>
  <c r="J30" i="14"/>
  <c r="K30" i="14"/>
  <c r="L30" i="14"/>
  <c r="M30" i="14"/>
  <c r="N30" i="14"/>
  <c r="O30" i="14"/>
  <c r="P30" i="14"/>
  <c r="Q30" i="14"/>
  <c r="R30" i="14"/>
  <c r="S30" i="14"/>
  <c r="T30" i="14"/>
  <c r="U30" i="14"/>
  <c r="V30" i="14"/>
  <c r="W30" i="14"/>
  <c r="X30" i="14"/>
  <c r="Y30" i="14"/>
  <c r="Z30" i="14"/>
  <c r="AA30" i="14"/>
  <c r="AB30" i="14"/>
  <c r="AC30" i="14"/>
  <c r="AD30" i="14"/>
  <c r="AE30" i="14"/>
  <c r="B31" i="14"/>
  <c r="C31" i="14"/>
  <c r="D31" i="14"/>
  <c r="E31" i="14"/>
  <c r="F31" i="14"/>
  <c r="G31" i="14"/>
  <c r="H31" i="14"/>
  <c r="I31" i="14"/>
  <c r="J31" i="14"/>
  <c r="K31" i="14"/>
  <c r="L31" i="14"/>
  <c r="M31" i="14"/>
  <c r="N31" i="14"/>
  <c r="O31" i="14"/>
  <c r="P31" i="14"/>
  <c r="Q31" i="14"/>
  <c r="R31" i="14"/>
  <c r="S31" i="14"/>
  <c r="T31" i="14"/>
  <c r="U31" i="14"/>
  <c r="V31" i="14"/>
  <c r="W31" i="14"/>
  <c r="X31" i="14"/>
  <c r="Y31" i="14"/>
  <c r="Z31" i="14"/>
  <c r="AA31" i="14"/>
  <c r="AB31" i="14"/>
  <c r="AC31" i="14"/>
  <c r="AD31" i="14"/>
  <c r="AE31" i="14"/>
  <c r="B32" i="14"/>
  <c r="C32" i="14"/>
  <c r="D32" i="14"/>
  <c r="E32" i="14"/>
  <c r="F32" i="14"/>
  <c r="G32" i="14"/>
  <c r="H32" i="14"/>
  <c r="I32" i="14"/>
  <c r="J32" i="14"/>
  <c r="K32" i="14"/>
  <c r="L32" i="14"/>
  <c r="M32" i="14"/>
  <c r="N32" i="14"/>
  <c r="O32" i="14"/>
  <c r="P32" i="14"/>
  <c r="Q32" i="14"/>
  <c r="R32" i="14"/>
  <c r="S32" i="14"/>
  <c r="T32" i="14"/>
  <c r="U32" i="14"/>
  <c r="V32" i="14"/>
  <c r="W32" i="14"/>
  <c r="X32" i="14"/>
  <c r="Y32" i="14"/>
  <c r="Z32" i="14"/>
  <c r="AA32" i="14"/>
  <c r="AB32" i="14"/>
  <c r="AC32" i="14"/>
  <c r="AD32" i="14"/>
  <c r="AE32" i="14"/>
  <c r="B33" i="14"/>
  <c r="C33" i="14"/>
  <c r="D33" i="14"/>
  <c r="E33" i="14"/>
  <c r="F33" i="14"/>
  <c r="G33" i="14"/>
  <c r="H33" i="14"/>
  <c r="I33" i="14"/>
  <c r="J33" i="14"/>
  <c r="K33" i="14"/>
  <c r="L33" i="14"/>
  <c r="M33" i="14"/>
  <c r="N33" i="14"/>
  <c r="O33" i="14"/>
  <c r="P33" i="14"/>
  <c r="Q33" i="14"/>
  <c r="R33" i="14"/>
  <c r="S33" i="14"/>
  <c r="T33" i="14"/>
  <c r="U33" i="14"/>
  <c r="V33" i="14"/>
  <c r="W33" i="14"/>
  <c r="X33" i="14"/>
  <c r="Y33" i="14"/>
  <c r="Z33" i="14"/>
  <c r="AA33" i="14"/>
  <c r="AB33" i="14"/>
  <c r="AC33" i="14"/>
  <c r="AD33" i="14"/>
  <c r="AE33" i="14"/>
  <c r="B34" i="14"/>
  <c r="C34" i="14"/>
  <c r="D34" i="14"/>
  <c r="E34" i="14"/>
  <c r="F34" i="14"/>
  <c r="G34" i="14"/>
  <c r="H34" i="14"/>
  <c r="I34" i="14"/>
  <c r="J34" i="14"/>
  <c r="K34" i="14"/>
  <c r="L34" i="14"/>
  <c r="M34" i="14"/>
  <c r="N34" i="14"/>
  <c r="O34" i="14"/>
  <c r="P34" i="14"/>
  <c r="Q34" i="14"/>
  <c r="R34" i="14"/>
  <c r="S34" i="14"/>
  <c r="T34" i="14"/>
  <c r="U34" i="14"/>
  <c r="V34" i="14"/>
  <c r="W34" i="14"/>
  <c r="X34" i="14"/>
  <c r="Y34" i="14"/>
  <c r="Z34" i="14"/>
  <c r="AA34" i="14"/>
  <c r="AB34" i="14"/>
  <c r="AC34" i="14"/>
  <c r="AD34" i="14"/>
  <c r="AE34" i="14"/>
  <c r="B35" i="14"/>
  <c r="C35" i="14"/>
  <c r="D35" i="14"/>
  <c r="E35" i="14"/>
  <c r="F35" i="14"/>
  <c r="G35" i="14"/>
  <c r="H35" i="14"/>
  <c r="I35" i="14"/>
  <c r="J35" i="14"/>
  <c r="K35" i="14"/>
  <c r="L35" i="14"/>
  <c r="M35" i="14"/>
  <c r="N35" i="14"/>
  <c r="O35" i="14"/>
  <c r="P35" i="14"/>
  <c r="Q35" i="14"/>
  <c r="R35" i="14"/>
  <c r="S35" i="14"/>
  <c r="T35" i="14"/>
  <c r="U35" i="14"/>
  <c r="V35" i="14"/>
  <c r="W35" i="14"/>
  <c r="X35" i="14"/>
  <c r="Y35" i="14"/>
  <c r="Z35" i="14"/>
  <c r="AA35" i="14"/>
  <c r="AB35" i="14"/>
  <c r="AC35" i="14"/>
  <c r="AD35" i="14"/>
  <c r="AE35" i="14"/>
  <c r="B36" i="14"/>
  <c r="C36" i="14"/>
  <c r="D36" i="14"/>
  <c r="E36" i="14"/>
  <c r="F36" i="14"/>
  <c r="G36" i="14"/>
  <c r="H36" i="14"/>
  <c r="I36" i="14"/>
  <c r="J36" i="14"/>
  <c r="K36" i="14"/>
  <c r="L36" i="14"/>
  <c r="M36" i="14"/>
  <c r="N36" i="14"/>
  <c r="O36" i="14"/>
  <c r="P36" i="14"/>
  <c r="Q36" i="14"/>
  <c r="R36" i="14"/>
  <c r="S36" i="14"/>
  <c r="T36" i="14"/>
  <c r="U36" i="14"/>
  <c r="V36" i="14"/>
  <c r="W36" i="14"/>
  <c r="X36" i="14"/>
  <c r="Y36" i="14"/>
  <c r="Z36" i="14"/>
  <c r="AA36" i="14"/>
  <c r="AB36" i="14"/>
  <c r="AC36" i="14"/>
  <c r="AD36" i="14"/>
  <c r="AE36" i="14"/>
  <c r="B37" i="14"/>
  <c r="C37" i="14"/>
  <c r="D37" i="14"/>
  <c r="E37" i="14"/>
  <c r="F37" i="14"/>
  <c r="G37" i="14"/>
  <c r="H37" i="14"/>
  <c r="I37" i="14"/>
  <c r="J37" i="14"/>
  <c r="K37" i="14"/>
  <c r="L37" i="14"/>
  <c r="M37" i="14"/>
  <c r="N37" i="14"/>
  <c r="O37" i="14"/>
  <c r="P37" i="14"/>
  <c r="Q37" i="14"/>
  <c r="R37" i="14"/>
  <c r="S37" i="14"/>
  <c r="T37" i="14"/>
  <c r="U37" i="14"/>
  <c r="V37" i="14"/>
  <c r="W37" i="14"/>
  <c r="X37" i="14"/>
  <c r="Y37" i="14"/>
  <c r="Z37" i="14"/>
  <c r="AA37" i="14"/>
  <c r="AB37" i="14"/>
  <c r="AC37" i="14"/>
  <c r="AD37" i="14"/>
  <c r="AE37" i="14"/>
  <c r="B38" i="14"/>
  <c r="C38" i="14"/>
  <c r="D38" i="14"/>
  <c r="E38" i="14"/>
  <c r="F38" i="14"/>
  <c r="G38" i="14"/>
  <c r="H38" i="14"/>
  <c r="I38" i="14"/>
  <c r="J38" i="14"/>
  <c r="K38" i="14"/>
  <c r="L38" i="14"/>
  <c r="M38" i="14"/>
  <c r="N38" i="14"/>
  <c r="O38" i="14"/>
  <c r="P38" i="14"/>
  <c r="Q38" i="14"/>
  <c r="R38" i="14"/>
  <c r="S38" i="14"/>
  <c r="T38" i="14"/>
  <c r="U38" i="14"/>
  <c r="V38" i="14"/>
  <c r="W38" i="14"/>
  <c r="X38" i="14"/>
  <c r="Y38" i="14"/>
  <c r="Z38" i="14"/>
  <c r="AA38" i="14"/>
  <c r="AB38" i="14"/>
  <c r="AC38" i="14"/>
  <c r="AD38" i="14"/>
  <c r="AE38" i="14"/>
  <c r="B39" i="14"/>
  <c r="C39" i="14"/>
  <c r="D39" i="14"/>
  <c r="E39" i="14"/>
  <c r="F39" i="14"/>
  <c r="G39" i="14"/>
  <c r="H39" i="14"/>
  <c r="I39" i="14"/>
  <c r="J39" i="14"/>
  <c r="K39" i="14"/>
  <c r="L39" i="14"/>
  <c r="M39" i="14"/>
  <c r="N39" i="14"/>
  <c r="O39" i="14"/>
  <c r="P39" i="14"/>
  <c r="Q39" i="14"/>
  <c r="R39" i="14"/>
  <c r="S39" i="14"/>
  <c r="T39" i="14"/>
  <c r="U39" i="14"/>
  <c r="V39" i="14"/>
  <c r="W39" i="14"/>
  <c r="X39" i="14"/>
  <c r="Y39" i="14"/>
  <c r="Z39" i="14"/>
  <c r="AA39" i="14"/>
  <c r="AB39" i="14"/>
  <c r="AC39" i="14"/>
  <c r="AD39" i="14"/>
  <c r="AE39" i="14"/>
  <c r="B40" i="14"/>
  <c r="C40" i="14"/>
  <c r="D40" i="14"/>
  <c r="E40" i="14"/>
  <c r="F40" i="14"/>
  <c r="G40" i="14"/>
  <c r="H40" i="14"/>
  <c r="I40" i="14"/>
  <c r="J40" i="14"/>
  <c r="K40" i="14"/>
  <c r="L40" i="14"/>
  <c r="M40" i="14"/>
  <c r="N40" i="14"/>
  <c r="O40" i="14"/>
  <c r="P40" i="14"/>
  <c r="Q40" i="14"/>
  <c r="R40" i="14"/>
  <c r="S40" i="14"/>
  <c r="T40" i="14"/>
  <c r="U40" i="14"/>
  <c r="V40" i="14"/>
  <c r="W40" i="14"/>
  <c r="X40" i="14"/>
  <c r="Y40" i="14"/>
  <c r="Z40" i="14"/>
  <c r="AA40" i="14"/>
  <c r="AB40" i="14"/>
  <c r="AC40" i="14"/>
  <c r="AD40" i="14"/>
  <c r="AE40" i="14"/>
  <c r="B41" i="14"/>
  <c r="C41" i="14"/>
  <c r="D41" i="14"/>
  <c r="E41" i="14"/>
  <c r="F41" i="14"/>
  <c r="G41" i="14"/>
  <c r="H41" i="14"/>
  <c r="I41" i="14"/>
  <c r="J41" i="14"/>
  <c r="K41" i="14"/>
  <c r="L41" i="14"/>
  <c r="M41" i="14"/>
  <c r="N41" i="14"/>
  <c r="O41" i="14"/>
  <c r="P41" i="14"/>
  <c r="Q41" i="14"/>
  <c r="R41" i="14"/>
  <c r="S41" i="14"/>
  <c r="T41" i="14"/>
  <c r="U41" i="14"/>
  <c r="V41" i="14"/>
  <c r="W41" i="14"/>
  <c r="X41" i="14"/>
  <c r="Y41" i="14"/>
  <c r="Z41" i="14"/>
  <c r="AA41" i="14"/>
  <c r="AB41" i="14"/>
  <c r="AC41" i="14"/>
  <c r="AD41" i="14"/>
  <c r="AE41" i="14"/>
  <c r="B42" i="14"/>
  <c r="C42" i="14"/>
  <c r="D42" i="14"/>
  <c r="E42" i="14"/>
  <c r="F42" i="14"/>
  <c r="G42" i="14"/>
  <c r="H42" i="14"/>
  <c r="I42" i="14"/>
  <c r="J42" i="14"/>
  <c r="K42" i="14"/>
  <c r="L42" i="14"/>
  <c r="M42" i="14"/>
  <c r="N42" i="14"/>
  <c r="O42" i="14"/>
  <c r="P42" i="14"/>
  <c r="Q42" i="14"/>
  <c r="R42" i="14"/>
  <c r="S42" i="14"/>
  <c r="T42" i="14"/>
  <c r="U42" i="14"/>
  <c r="V42" i="14"/>
  <c r="W42" i="14"/>
  <c r="X42" i="14"/>
  <c r="Y42" i="14"/>
  <c r="Z42" i="14"/>
  <c r="AA42" i="14"/>
  <c r="AB42" i="14"/>
  <c r="AC42" i="14"/>
  <c r="AD42" i="14"/>
  <c r="AE42" i="14"/>
  <c r="B43" i="14"/>
  <c r="C43" i="14"/>
  <c r="D43" i="14"/>
  <c r="E43" i="14"/>
  <c r="F43" i="14"/>
  <c r="G43" i="14"/>
  <c r="H43" i="14"/>
  <c r="I43" i="14"/>
  <c r="J43" i="14"/>
  <c r="K43" i="14"/>
  <c r="L43" i="14"/>
  <c r="M43" i="14"/>
  <c r="N43" i="14"/>
  <c r="O43" i="14"/>
  <c r="P43" i="14"/>
  <c r="Q43" i="14"/>
  <c r="R43" i="14"/>
  <c r="S43" i="14"/>
  <c r="T43" i="14"/>
  <c r="U43" i="14"/>
  <c r="V43" i="14"/>
  <c r="W43" i="14"/>
  <c r="X43" i="14"/>
  <c r="Y43" i="14"/>
  <c r="Z43" i="14"/>
  <c r="AA43" i="14"/>
  <c r="AB43" i="14"/>
  <c r="AC43" i="14"/>
  <c r="AD43" i="14"/>
  <c r="AE43" i="14"/>
  <c r="B44" i="14"/>
  <c r="C44" i="14"/>
  <c r="D44" i="14"/>
  <c r="E44" i="14"/>
  <c r="F44" i="14"/>
  <c r="G44" i="14"/>
  <c r="H44" i="14"/>
  <c r="I44" i="14"/>
  <c r="J44" i="14"/>
  <c r="K44" i="14"/>
  <c r="L44" i="14"/>
  <c r="M44" i="14"/>
  <c r="N44" i="14"/>
  <c r="O44" i="14"/>
  <c r="P44" i="14"/>
  <c r="Q44" i="14"/>
  <c r="R44" i="14"/>
  <c r="S44" i="14"/>
  <c r="T44" i="14"/>
  <c r="U44" i="14"/>
  <c r="V44" i="14"/>
  <c r="W44" i="14"/>
  <c r="X44" i="14"/>
  <c r="Y44" i="14"/>
  <c r="Z44" i="14"/>
  <c r="AA44" i="14"/>
  <c r="AB44" i="14"/>
  <c r="AC44" i="14"/>
  <c r="AD44" i="14"/>
  <c r="AE44" i="14"/>
  <c r="B45" i="14"/>
  <c r="C45" i="14"/>
  <c r="D45" i="14"/>
  <c r="E45" i="14"/>
  <c r="F45" i="14"/>
  <c r="G45" i="14"/>
  <c r="H45" i="14"/>
  <c r="I45" i="14"/>
  <c r="J45" i="14"/>
  <c r="K45" i="14"/>
  <c r="L45" i="14"/>
  <c r="M45" i="14"/>
  <c r="N45" i="14"/>
  <c r="O45" i="14"/>
  <c r="P45" i="14"/>
  <c r="Q45" i="14"/>
  <c r="R45" i="14"/>
  <c r="S45" i="14"/>
  <c r="T45" i="14"/>
  <c r="U45" i="14"/>
  <c r="V45" i="14"/>
  <c r="W45" i="14"/>
  <c r="X45" i="14"/>
  <c r="Y45" i="14"/>
  <c r="Z45" i="14"/>
  <c r="AA45" i="14"/>
  <c r="AB45" i="14"/>
  <c r="AC45" i="14"/>
  <c r="AD45" i="14"/>
  <c r="AE45" i="14"/>
  <c r="B46" i="14"/>
  <c r="C46" i="14"/>
  <c r="D46" i="14"/>
  <c r="E46" i="14"/>
  <c r="F46" i="14"/>
  <c r="G46" i="14"/>
  <c r="H46" i="14"/>
  <c r="I46" i="14"/>
  <c r="J46" i="14"/>
  <c r="K46" i="14"/>
  <c r="L46" i="14"/>
  <c r="M46" i="14"/>
  <c r="N46" i="14"/>
  <c r="O46" i="14"/>
  <c r="P46" i="14"/>
  <c r="Q46" i="14"/>
  <c r="R46" i="14"/>
  <c r="S46" i="14"/>
  <c r="T46" i="14"/>
  <c r="U46" i="14"/>
  <c r="V46" i="14"/>
  <c r="W46" i="14"/>
  <c r="X46" i="14"/>
  <c r="Y46" i="14"/>
  <c r="Z46" i="14"/>
  <c r="AA46" i="14"/>
  <c r="AB46" i="14"/>
  <c r="AC46" i="14"/>
  <c r="AD46" i="14"/>
  <c r="AE46" i="14"/>
  <c r="B47" i="14"/>
  <c r="C47" i="14"/>
  <c r="D47" i="14"/>
  <c r="E47" i="14"/>
  <c r="F47" i="14"/>
  <c r="G47" i="14"/>
  <c r="H47" i="14"/>
  <c r="I47" i="14"/>
  <c r="J47" i="14"/>
  <c r="K47" i="14"/>
  <c r="L47" i="14"/>
  <c r="M47" i="14"/>
  <c r="N47" i="14"/>
  <c r="O47" i="14"/>
  <c r="P47" i="14"/>
  <c r="Q47" i="14"/>
  <c r="R47" i="14"/>
  <c r="S47" i="14"/>
  <c r="T47" i="14"/>
  <c r="U47" i="14"/>
  <c r="V47" i="14"/>
  <c r="W47" i="14"/>
  <c r="X47" i="14"/>
  <c r="Y47" i="14"/>
  <c r="Z47" i="14"/>
  <c r="AA47" i="14"/>
  <c r="AB47" i="14"/>
  <c r="AC47" i="14"/>
  <c r="AD47" i="14"/>
  <c r="AE47" i="14"/>
  <c r="B48" i="14"/>
  <c r="C48" i="14"/>
  <c r="D48" i="14"/>
  <c r="E48" i="14"/>
  <c r="F48" i="14"/>
  <c r="G48" i="14"/>
  <c r="H48" i="14"/>
  <c r="I48" i="14"/>
  <c r="J48" i="14"/>
  <c r="K48" i="14"/>
  <c r="L48" i="14"/>
  <c r="M48" i="14"/>
  <c r="N48" i="14"/>
  <c r="O48" i="14"/>
  <c r="P48" i="14"/>
  <c r="Q48" i="14"/>
  <c r="R48" i="14"/>
  <c r="S48" i="14"/>
  <c r="T48" i="14"/>
  <c r="U48" i="14"/>
  <c r="V48" i="14"/>
  <c r="W48" i="14"/>
  <c r="X48" i="14"/>
  <c r="Y48" i="14"/>
  <c r="Z48" i="14"/>
  <c r="AA48" i="14"/>
  <c r="AB48" i="14"/>
  <c r="AC48" i="14"/>
  <c r="AD48" i="14"/>
  <c r="AE48" i="14"/>
  <c r="B49" i="14"/>
  <c r="C49" i="14"/>
  <c r="D49" i="14"/>
  <c r="E49" i="14"/>
  <c r="F49" i="14"/>
  <c r="G49" i="14"/>
  <c r="H49" i="14"/>
  <c r="I49" i="14"/>
  <c r="J49" i="14"/>
  <c r="K49" i="14"/>
  <c r="L49" i="14"/>
  <c r="M49" i="14"/>
  <c r="N49" i="14"/>
  <c r="O49" i="14"/>
  <c r="P49" i="14"/>
  <c r="Q49" i="14"/>
  <c r="R49" i="14"/>
  <c r="S49" i="14"/>
  <c r="T49" i="14"/>
  <c r="U49" i="14"/>
  <c r="V49" i="14"/>
  <c r="W49" i="14"/>
  <c r="X49" i="14"/>
  <c r="Y49" i="14"/>
  <c r="Z49" i="14"/>
  <c r="AA49" i="14"/>
  <c r="AB49" i="14"/>
  <c r="AC49" i="14"/>
  <c r="AD49" i="14"/>
  <c r="AE49" i="14"/>
  <c r="B50" i="14"/>
  <c r="C50" i="14"/>
  <c r="D50" i="14"/>
  <c r="E50" i="14"/>
  <c r="F50" i="14"/>
  <c r="G50" i="14"/>
  <c r="H50" i="14"/>
  <c r="I50" i="14"/>
  <c r="J50" i="14"/>
  <c r="K50" i="14"/>
  <c r="L50" i="14"/>
  <c r="M50" i="14"/>
  <c r="N50" i="14"/>
  <c r="O50" i="14"/>
  <c r="P50" i="14"/>
  <c r="Q50" i="14"/>
  <c r="R50" i="14"/>
  <c r="S50" i="14"/>
  <c r="T50" i="14"/>
  <c r="U50" i="14"/>
  <c r="V50" i="14"/>
  <c r="W50" i="14"/>
  <c r="X50" i="14"/>
  <c r="Y50" i="14"/>
  <c r="Z50" i="14"/>
  <c r="AA50" i="14"/>
  <c r="AB50" i="14"/>
  <c r="AC50" i="14"/>
  <c r="AD50" i="14"/>
  <c r="AE50" i="14"/>
  <c r="B51" i="14"/>
  <c r="C51" i="14"/>
  <c r="D51" i="14"/>
  <c r="E51" i="14"/>
  <c r="F51" i="14"/>
  <c r="G51" i="14"/>
  <c r="H51" i="14"/>
  <c r="I51" i="14"/>
  <c r="J51" i="14"/>
  <c r="K51" i="14"/>
  <c r="L51" i="14"/>
  <c r="M51" i="14"/>
  <c r="N51" i="14"/>
  <c r="O51" i="14"/>
  <c r="P51" i="14"/>
  <c r="Q51" i="14"/>
  <c r="R51" i="14"/>
  <c r="S51" i="14"/>
  <c r="T51" i="14"/>
  <c r="U51" i="14"/>
  <c r="V51" i="14"/>
  <c r="W51" i="14"/>
  <c r="X51" i="14"/>
  <c r="Y51" i="14"/>
  <c r="Z51" i="14"/>
  <c r="AA51" i="14"/>
  <c r="AB51" i="14"/>
  <c r="AC51" i="14"/>
  <c r="AD51" i="14"/>
  <c r="AE51" i="14"/>
  <c r="B52" i="14"/>
  <c r="C52" i="14"/>
  <c r="D52" i="14"/>
  <c r="E52" i="14"/>
  <c r="F52" i="14"/>
  <c r="G52" i="14"/>
  <c r="H52" i="14"/>
  <c r="I52" i="14"/>
  <c r="J52" i="14"/>
  <c r="K52" i="14"/>
  <c r="L52" i="14"/>
  <c r="M52" i="14"/>
  <c r="N52" i="14"/>
  <c r="O52" i="14"/>
  <c r="P52" i="14"/>
  <c r="Q52" i="14"/>
  <c r="R52" i="14"/>
  <c r="S52" i="14"/>
  <c r="T52" i="14"/>
  <c r="U52" i="14"/>
  <c r="V52" i="14"/>
  <c r="W52" i="14"/>
  <c r="X52" i="14"/>
  <c r="Y52" i="14"/>
  <c r="Z52" i="14"/>
  <c r="AA52" i="14"/>
  <c r="AB52" i="14"/>
  <c r="AC52" i="14"/>
  <c r="AD52" i="14"/>
  <c r="AE52" i="14"/>
  <c r="B53" i="14"/>
  <c r="C53" i="14"/>
  <c r="D53" i="14"/>
  <c r="E53" i="14"/>
  <c r="F53" i="14"/>
  <c r="G53" i="14"/>
  <c r="H53" i="14"/>
  <c r="I53" i="14"/>
  <c r="J53" i="14"/>
  <c r="K53" i="14"/>
  <c r="L53" i="14"/>
  <c r="M53" i="14"/>
  <c r="N53" i="14"/>
  <c r="O53" i="14"/>
  <c r="P53" i="14"/>
  <c r="Q53" i="14"/>
  <c r="R53" i="14"/>
  <c r="S53" i="14"/>
  <c r="T53" i="14"/>
  <c r="U53" i="14"/>
  <c r="V53" i="14"/>
  <c r="W53" i="14"/>
  <c r="X53" i="14"/>
  <c r="Y53" i="14"/>
  <c r="Z53" i="14"/>
  <c r="AA53" i="14"/>
  <c r="AB53" i="14"/>
  <c r="AC53" i="14"/>
  <c r="AD53" i="14"/>
  <c r="AE53" i="14"/>
  <c r="B54" i="14"/>
  <c r="C54" i="14"/>
  <c r="D54" i="14"/>
  <c r="E54" i="14"/>
  <c r="F54" i="14"/>
  <c r="G54" i="14"/>
  <c r="H54" i="14"/>
  <c r="I54" i="14"/>
  <c r="J54" i="14"/>
  <c r="K54" i="14"/>
  <c r="L54" i="14"/>
  <c r="M54" i="14"/>
  <c r="N54" i="14"/>
  <c r="O54" i="14"/>
  <c r="P54" i="14"/>
  <c r="Q54" i="14"/>
  <c r="R54" i="14"/>
  <c r="S54" i="14"/>
  <c r="T54" i="14"/>
  <c r="U54" i="14"/>
  <c r="V54" i="14"/>
  <c r="W54" i="14"/>
  <c r="X54" i="14"/>
  <c r="Y54" i="14"/>
  <c r="Z54" i="14"/>
  <c r="AA54" i="14"/>
  <c r="AB54" i="14"/>
  <c r="AC54" i="14"/>
  <c r="AD54" i="14"/>
  <c r="AE54" i="14"/>
  <c r="B55" i="14"/>
  <c r="C55" i="14"/>
  <c r="D55" i="14"/>
  <c r="E55" i="14"/>
  <c r="F55" i="14"/>
  <c r="G55" i="14"/>
  <c r="H55" i="14"/>
  <c r="I55" i="14"/>
  <c r="J55" i="14"/>
  <c r="K55" i="14"/>
  <c r="L55" i="14"/>
  <c r="M55" i="14"/>
  <c r="N55" i="14"/>
  <c r="O55" i="14"/>
  <c r="P55" i="14"/>
  <c r="Q55" i="14"/>
  <c r="R55" i="14"/>
  <c r="S55" i="14"/>
  <c r="T55" i="14"/>
  <c r="U55" i="14"/>
  <c r="V55" i="14"/>
  <c r="W55" i="14"/>
  <c r="X55" i="14"/>
  <c r="Y55" i="14"/>
  <c r="Z55" i="14"/>
  <c r="AA55" i="14"/>
  <c r="AB55" i="14"/>
  <c r="AC55" i="14"/>
  <c r="AD55" i="14"/>
  <c r="AE55" i="14"/>
  <c r="B56" i="14"/>
  <c r="C56" i="14"/>
  <c r="D56" i="14"/>
  <c r="E56" i="14"/>
  <c r="F56" i="14"/>
  <c r="G56" i="14"/>
  <c r="H56" i="14"/>
  <c r="I56" i="14"/>
  <c r="J56" i="14"/>
  <c r="K56" i="14"/>
  <c r="L56" i="14"/>
  <c r="M56" i="14"/>
  <c r="N56" i="14"/>
  <c r="O56" i="14"/>
  <c r="P56" i="14"/>
  <c r="Q56" i="14"/>
  <c r="R56" i="14"/>
  <c r="S56" i="14"/>
  <c r="T56" i="14"/>
  <c r="U56" i="14"/>
  <c r="V56" i="14"/>
  <c r="W56" i="14"/>
  <c r="X56" i="14"/>
  <c r="Y56" i="14"/>
  <c r="Z56" i="14"/>
  <c r="AA56" i="14"/>
  <c r="AB56" i="14"/>
  <c r="AC56" i="14"/>
  <c r="AD56" i="14"/>
  <c r="AE56" i="14"/>
  <c r="P56" i="24" l="1"/>
  <c r="AE55" i="24"/>
  <c r="AE53" i="24"/>
  <c r="AE51" i="24"/>
  <c r="AE49" i="24"/>
  <c r="AE47" i="24"/>
  <c r="AE45" i="24"/>
  <c r="AE43" i="24"/>
  <c r="AE41" i="24"/>
  <c r="AE39" i="24"/>
  <c r="AE37" i="24"/>
  <c r="AE35" i="24"/>
  <c r="AE33" i="24"/>
  <c r="AE31" i="24"/>
  <c r="AE29" i="24"/>
  <c r="AE27" i="24"/>
  <c r="AE25" i="24"/>
  <c r="AE23" i="24"/>
  <c r="AE54" i="24"/>
  <c r="AE52" i="24"/>
  <c r="AE50" i="24"/>
  <c r="AE46" i="24"/>
  <c r="AE44" i="24"/>
  <c r="AE42" i="24"/>
  <c r="AE38" i="24"/>
  <c r="AE36" i="24"/>
  <c r="AE34" i="24"/>
  <c r="AE30" i="24"/>
  <c r="AE28" i="24"/>
  <c r="AE26" i="24"/>
  <c r="AE22" i="24"/>
  <c r="AB53" i="24"/>
  <c r="AB51" i="24"/>
  <c r="AB49" i="24"/>
  <c r="AB47" i="24"/>
  <c r="AB45" i="24"/>
  <c r="AB43" i="24"/>
  <c r="AB41" i="24"/>
  <c r="AB39" i="24"/>
  <c r="AB37" i="24"/>
  <c r="AB35" i="24"/>
  <c r="AB33" i="24"/>
  <c r="AB31" i="24"/>
  <c r="AB29" i="24"/>
  <c r="AB27" i="24"/>
  <c r="AB25" i="24"/>
  <c r="AB23" i="24"/>
  <c r="AB21" i="24"/>
  <c r="AB56" i="24"/>
  <c r="AB54" i="24"/>
  <c r="AB52" i="24"/>
  <c r="AB50" i="24"/>
  <c r="AB44" i="24"/>
  <c r="AB40" i="24"/>
  <c r="AB38" i="24"/>
  <c r="AB34" i="24"/>
  <c r="AB30" i="24"/>
  <c r="AB28" i="24"/>
  <c r="AB26" i="24"/>
  <c r="AB24" i="24"/>
  <c r="AB22" i="24"/>
  <c r="Y55" i="24"/>
  <c r="Y53" i="24"/>
  <c r="Y51" i="24"/>
  <c r="Y49" i="24"/>
  <c r="Y47" i="24"/>
  <c r="Y45" i="24"/>
  <c r="Y41" i="24"/>
  <c r="Y39" i="24"/>
  <c r="Y37" i="24"/>
  <c r="Y35" i="24"/>
  <c r="Y33" i="24"/>
  <c r="Y31" i="24"/>
  <c r="Y29" i="24"/>
  <c r="Y27" i="24"/>
  <c r="Y25" i="24"/>
  <c r="Y23" i="24"/>
  <c r="V55" i="24"/>
  <c r="V53" i="24"/>
  <c r="V51" i="24"/>
  <c r="V47" i="24"/>
  <c r="V43" i="24"/>
  <c r="V37" i="24"/>
  <c r="V29" i="24"/>
  <c r="V27" i="24"/>
  <c r="V25" i="24"/>
  <c r="V23" i="24"/>
  <c r="V21" i="24"/>
  <c r="V52" i="24"/>
  <c r="V48" i="24"/>
  <c r="V32" i="24"/>
  <c r="S55" i="24"/>
  <c r="S53" i="24"/>
  <c r="S51" i="24"/>
  <c r="S49" i="24"/>
  <c r="S47" i="24"/>
  <c r="S45" i="24"/>
  <c r="S43" i="24"/>
  <c r="S41" i="24"/>
  <c r="S39" i="24"/>
  <c r="S35" i="24"/>
  <c r="S33" i="24"/>
  <c r="S31" i="24"/>
  <c r="S29" i="24"/>
  <c r="S27" i="24"/>
  <c r="S25" i="24"/>
  <c r="S23" i="24"/>
  <c r="S54" i="24"/>
  <c r="S36" i="24"/>
  <c r="S34" i="24"/>
  <c r="M45" i="24"/>
  <c r="M25" i="24"/>
  <c r="M46" i="24"/>
  <c r="M34" i="24"/>
  <c r="J49" i="24"/>
  <c r="J41" i="24"/>
  <c r="J33" i="24"/>
  <c r="J23" i="24"/>
  <c r="J38" i="24"/>
  <c r="P44" i="24"/>
  <c r="C48" i="24"/>
  <c r="C36" i="24"/>
  <c r="C33" i="24"/>
  <c r="C28" i="24"/>
  <c r="C20" i="24"/>
  <c r="C16" i="24"/>
  <c r="B55" i="24"/>
  <c r="Y56" i="24"/>
  <c r="Y48" i="24"/>
  <c r="Y40" i="24"/>
  <c r="Y32" i="24"/>
  <c r="Y24" i="24"/>
  <c r="Y20" i="24"/>
  <c r="V36" i="24"/>
  <c r="V28" i="24"/>
  <c r="S56" i="24"/>
  <c r="S52" i="24"/>
  <c r="S50" i="24"/>
  <c r="S48" i="24"/>
  <c r="S46" i="24"/>
  <c r="S44" i="24"/>
  <c r="S42" i="24"/>
  <c r="S40" i="24"/>
  <c r="S32" i="24"/>
  <c r="S28" i="24"/>
  <c r="S26" i="24"/>
  <c r="S24" i="24"/>
  <c r="S22" i="24"/>
  <c r="S20" i="24"/>
  <c r="M49" i="24"/>
  <c r="M41" i="24"/>
  <c r="M37" i="24"/>
  <c r="M33" i="24"/>
  <c r="M21" i="24"/>
  <c r="M50" i="24"/>
  <c r="M42" i="24"/>
  <c r="M38" i="24"/>
  <c r="M26" i="24"/>
  <c r="M22" i="24"/>
  <c r="J55" i="24"/>
  <c r="J51" i="24"/>
  <c r="J43" i="24"/>
  <c r="J39" i="24"/>
  <c r="J35" i="24"/>
  <c r="J31" i="24"/>
  <c r="J27" i="24"/>
  <c r="J54" i="24"/>
  <c r="J46" i="24"/>
  <c r="C56" i="24"/>
  <c r="C49" i="24"/>
  <c r="B54" i="24"/>
  <c r="B49" i="24"/>
  <c r="P48" i="24"/>
  <c r="B45" i="24"/>
  <c r="B42" i="24"/>
  <c r="P40" i="24"/>
  <c r="B35" i="24"/>
  <c r="B34" i="24"/>
  <c r="G33" i="24"/>
  <c r="G32" i="24"/>
  <c r="B30" i="24"/>
  <c r="G29" i="24"/>
  <c r="B23" i="24"/>
  <c r="G21" i="27"/>
  <c r="B53" i="27"/>
  <c r="B49" i="27"/>
  <c r="B45" i="27"/>
  <c r="B41" i="27"/>
  <c r="B37" i="27"/>
  <c r="B33" i="27"/>
  <c r="B29" i="27"/>
  <c r="B25" i="27"/>
  <c r="B21" i="27"/>
  <c r="D21" i="27" s="1"/>
  <c r="B17" i="27"/>
  <c r="B13" i="27"/>
  <c r="B9" i="27"/>
  <c r="P54" i="24"/>
  <c r="G49" i="24"/>
  <c r="G35" i="24"/>
  <c r="P46" i="24"/>
  <c r="G38" i="24"/>
  <c r="G34" i="24"/>
  <c r="G27" i="24"/>
  <c r="G26" i="24"/>
  <c r="C25" i="24"/>
  <c r="G25" i="24"/>
  <c r="G23" i="24"/>
  <c r="AE18" i="24"/>
  <c r="AB20" i="24"/>
  <c r="AB16" i="24"/>
  <c r="Y54" i="24"/>
  <c r="Y50" i="24"/>
  <c r="Y46" i="24"/>
  <c r="Y42" i="24"/>
  <c r="Y38" i="24"/>
  <c r="Y34" i="24"/>
  <c r="Y30" i="24"/>
  <c r="Y26" i="24"/>
  <c r="Y22" i="24"/>
  <c r="Y18" i="24"/>
  <c r="Y14" i="24"/>
  <c r="Y10" i="24"/>
  <c r="V20" i="24"/>
  <c r="V16" i="24"/>
  <c r="S18" i="24"/>
  <c r="S14" i="24"/>
  <c r="S21" i="24"/>
  <c r="M56" i="24"/>
  <c r="M52" i="24"/>
  <c r="M44" i="24"/>
  <c r="M40" i="24"/>
  <c r="M36" i="24"/>
  <c r="M32" i="24"/>
  <c r="M28" i="24"/>
  <c r="J56" i="24"/>
  <c r="J52" i="24"/>
  <c r="J50" i="24"/>
  <c r="J48" i="24"/>
  <c r="J44" i="24"/>
  <c r="J42" i="24"/>
  <c r="J40" i="24"/>
  <c r="J36" i="24"/>
  <c r="J34" i="24"/>
  <c r="J32" i="24"/>
  <c r="J30" i="24"/>
  <c r="J28" i="24"/>
  <c r="J26" i="24"/>
  <c r="J24" i="24"/>
  <c r="J22" i="24"/>
  <c r="J53" i="24"/>
  <c r="J45" i="24"/>
  <c r="J37" i="24"/>
  <c r="J29" i="24"/>
  <c r="J25" i="24"/>
  <c r="C55" i="24"/>
  <c r="D55" i="24" s="1"/>
  <c r="C45" i="24"/>
  <c r="C43" i="24"/>
  <c r="C39" i="24"/>
  <c r="C32" i="24"/>
  <c r="C31" i="24"/>
  <c r="C23" i="24"/>
  <c r="D23" i="24" s="1"/>
  <c r="P22" i="24"/>
  <c r="B51" i="24"/>
  <c r="B50" i="24"/>
  <c r="G48" i="24"/>
  <c r="B46" i="24"/>
  <c r="G44" i="24"/>
  <c r="B39" i="24"/>
  <c r="B33" i="24"/>
  <c r="B29" i="24"/>
  <c r="G37" i="27"/>
  <c r="G9" i="27"/>
  <c r="B43" i="27"/>
  <c r="B39" i="27"/>
  <c r="B31" i="27"/>
  <c r="B23" i="27"/>
  <c r="D37" i="27"/>
  <c r="C50" i="27"/>
  <c r="D50" i="27" s="1"/>
  <c r="C22" i="27"/>
  <c r="B18" i="27"/>
  <c r="M16" i="24"/>
  <c r="M12" i="24"/>
  <c r="J18" i="24"/>
  <c r="J14" i="24"/>
  <c r="J10" i="24"/>
  <c r="D9" i="27"/>
  <c r="S13" i="24"/>
  <c r="AE20" i="24"/>
  <c r="J20" i="24"/>
  <c r="P20" i="24"/>
  <c r="P16" i="24"/>
  <c r="J21" i="24"/>
  <c r="J22" i="27"/>
  <c r="P18" i="24"/>
  <c r="G21" i="24"/>
  <c r="AE21" i="24"/>
  <c r="Y21" i="24"/>
  <c r="B18" i="24"/>
  <c r="C12" i="24"/>
  <c r="B52" i="27"/>
  <c r="B12" i="27"/>
  <c r="B48" i="27"/>
  <c r="B36" i="27"/>
  <c r="D36" i="27" s="1"/>
  <c r="B32" i="27"/>
  <c r="B10" i="24"/>
  <c r="AE12" i="24"/>
  <c r="AB18" i="24"/>
  <c r="AB14" i="24"/>
  <c r="AB13" i="24"/>
  <c r="Y12" i="24"/>
  <c r="Y19" i="24"/>
  <c r="Y15" i="24"/>
  <c r="Y11" i="24"/>
  <c r="V17" i="24"/>
  <c r="S12" i="24"/>
  <c r="M18" i="24"/>
  <c r="M14" i="24"/>
  <c r="M10" i="24"/>
  <c r="M17" i="24"/>
  <c r="J16" i="24"/>
  <c r="J19" i="24"/>
  <c r="J11" i="24"/>
  <c r="AB15" i="24"/>
  <c r="V19" i="24"/>
  <c r="J28" i="27"/>
  <c r="C39" i="27"/>
  <c r="D39" i="27" s="1"/>
  <c r="B55" i="27"/>
  <c r="D55" i="27" s="1"/>
  <c r="C23" i="27"/>
  <c r="D23" i="27" s="1"/>
  <c r="B27" i="27"/>
  <c r="M36" i="27"/>
  <c r="J35" i="27"/>
  <c r="J23" i="27"/>
  <c r="G48" i="27"/>
  <c r="C34" i="27"/>
  <c r="D34" i="27" s="1"/>
  <c r="C26" i="27"/>
  <c r="D26" i="27" s="1"/>
  <c r="B54" i="27"/>
  <c r="B44" i="27"/>
  <c r="B16" i="27"/>
  <c r="M35" i="27"/>
  <c r="J21" i="27"/>
  <c r="J9" i="27"/>
  <c r="G35" i="27"/>
  <c r="G23" i="27"/>
  <c r="C38" i="27"/>
  <c r="D38" i="27" s="1"/>
  <c r="B28" i="27"/>
  <c r="B20" i="27"/>
  <c r="D20" i="27" s="1"/>
  <c r="B46" i="27"/>
  <c r="B30" i="27"/>
  <c r="B14" i="27"/>
  <c r="B10" i="27"/>
  <c r="B15" i="27"/>
  <c r="B11" i="27"/>
  <c r="J17" i="24"/>
  <c r="J13" i="24"/>
  <c r="G17" i="24"/>
  <c r="G15" i="24"/>
  <c r="G11" i="24"/>
  <c r="P10" i="24"/>
  <c r="N8" i="27"/>
  <c r="J34" i="27"/>
  <c r="C43" i="27"/>
  <c r="D43" i="27" s="1"/>
  <c r="C11" i="27"/>
  <c r="D11" i="27" s="1"/>
  <c r="B47" i="27"/>
  <c r="G34" i="27"/>
  <c r="C31" i="27"/>
  <c r="D31" i="27" s="1"/>
  <c r="C15" i="27"/>
  <c r="D15" i="27" s="1"/>
  <c r="O8" i="27"/>
  <c r="P8" i="27" s="1"/>
  <c r="B51" i="27"/>
  <c r="B35" i="27"/>
  <c r="D35" i="27" s="1"/>
  <c r="B19" i="27"/>
  <c r="D48" i="27"/>
  <c r="D28" i="27"/>
  <c r="F9" i="24"/>
  <c r="AE19" i="24"/>
  <c r="AE15" i="24"/>
  <c r="AE11" i="24"/>
  <c r="AE14" i="24"/>
  <c r="AE10" i="24"/>
  <c r="AB17" i="24"/>
  <c r="V13" i="24"/>
  <c r="V12" i="24"/>
  <c r="S19" i="24"/>
  <c r="S15" i="24"/>
  <c r="S11" i="24"/>
  <c r="S10" i="24"/>
  <c r="J15" i="24"/>
  <c r="C17" i="24"/>
  <c r="C15" i="24"/>
  <c r="C11" i="24"/>
  <c r="P14" i="24"/>
  <c r="P12" i="24"/>
  <c r="G16" i="24"/>
  <c r="AE17" i="24"/>
  <c r="AE13" i="24"/>
  <c r="AE16" i="24"/>
  <c r="AB19" i="24"/>
  <c r="AB11" i="24"/>
  <c r="Y17" i="24"/>
  <c r="Y13" i="24"/>
  <c r="V15" i="24"/>
  <c r="V11" i="24"/>
  <c r="S17" i="24"/>
  <c r="S16" i="24"/>
  <c r="G18" i="24"/>
  <c r="B19" i="24"/>
  <c r="B17" i="24"/>
  <c r="B13" i="24"/>
  <c r="A7" i="14"/>
  <c r="A8" i="14"/>
  <c r="A8" i="17"/>
  <c r="A8" i="20"/>
  <c r="A8" i="24"/>
  <c r="A7" i="17"/>
  <c r="A7" i="24"/>
  <c r="AE56" i="24"/>
  <c r="AE48" i="24"/>
  <c r="AE40" i="24"/>
  <c r="AE32" i="24"/>
  <c r="AE24" i="24"/>
  <c r="AB10" i="24"/>
  <c r="Y52" i="24"/>
  <c r="Y44" i="24"/>
  <c r="Y36" i="24"/>
  <c r="Y28" i="24"/>
  <c r="Y16" i="24"/>
  <c r="I9" i="24"/>
  <c r="C52" i="24"/>
  <c r="N9" i="24"/>
  <c r="Z9" i="24"/>
  <c r="AB12" i="24"/>
  <c r="W9" i="24"/>
  <c r="M13" i="24"/>
  <c r="D33" i="24"/>
  <c r="X9" i="24"/>
  <c r="Y9" i="24" s="1"/>
  <c r="K9" i="24"/>
  <c r="T9" i="24"/>
  <c r="V9" i="24" s="1"/>
  <c r="AC9" i="24"/>
  <c r="G50" i="24"/>
  <c r="C41" i="24"/>
  <c r="C24" i="24"/>
  <c r="C13" i="24"/>
  <c r="B37" i="24"/>
  <c r="G28" i="24"/>
  <c r="B26" i="24"/>
  <c r="G24" i="24"/>
  <c r="B15" i="24"/>
  <c r="D15" i="24" s="1"/>
  <c r="E8" i="27"/>
  <c r="D22" i="27"/>
  <c r="D32" i="27"/>
  <c r="F8" i="27"/>
  <c r="D10" i="27"/>
  <c r="C47" i="24"/>
  <c r="C40" i="24"/>
  <c r="G10" i="24"/>
  <c r="B53" i="24"/>
  <c r="G40" i="24"/>
  <c r="B31" i="24"/>
  <c r="C29" i="24"/>
  <c r="D29" i="24" s="1"/>
  <c r="C27" i="24"/>
  <c r="G56" i="24"/>
  <c r="B47" i="24"/>
  <c r="B21" i="24"/>
  <c r="B14" i="24"/>
  <c r="E9" i="24"/>
  <c r="L8" i="27"/>
  <c r="H8" i="27"/>
  <c r="C40" i="27"/>
  <c r="D40" i="27" s="1"/>
  <c r="C24" i="27"/>
  <c r="D24" i="27" s="1"/>
  <c r="AA9" i="24"/>
  <c r="AB9" i="24" s="1"/>
  <c r="V54" i="24"/>
  <c r="V50" i="24"/>
  <c r="V46" i="24"/>
  <c r="V42" i="24"/>
  <c r="V38" i="24"/>
  <c r="V34" i="24"/>
  <c r="V30" i="24"/>
  <c r="V26" i="24"/>
  <c r="V22" i="24"/>
  <c r="V18" i="24"/>
  <c r="V14" i="24"/>
  <c r="U9" i="24"/>
  <c r="Q9" i="24"/>
  <c r="M55" i="24"/>
  <c r="M51" i="24"/>
  <c r="M47" i="24"/>
  <c r="M43" i="24"/>
  <c r="M39" i="24"/>
  <c r="M35" i="24"/>
  <c r="M31" i="24"/>
  <c r="M27" i="24"/>
  <c r="M23" i="24"/>
  <c r="M19" i="24"/>
  <c r="M15" i="24"/>
  <c r="M11" i="24"/>
  <c r="H9" i="24"/>
  <c r="C53" i="24"/>
  <c r="D53" i="24" s="1"/>
  <c r="C51" i="24"/>
  <c r="D51" i="24" s="1"/>
  <c r="G46" i="24"/>
  <c r="C37" i="24"/>
  <c r="C35" i="24"/>
  <c r="D35" i="24" s="1"/>
  <c r="G30" i="24"/>
  <c r="C21" i="24"/>
  <c r="D21" i="24" s="1"/>
  <c r="C19" i="24"/>
  <c r="D19" i="24" s="1"/>
  <c r="G14" i="24"/>
  <c r="G52" i="24"/>
  <c r="B43" i="24"/>
  <c r="D43" i="24" s="1"/>
  <c r="B41" i="24"/>
  <c r="G36" i="24"/>
  <c r="B27" i="24"/>
  <c r="B25" i="24"/>
  <c r="D25" i="24" s="1"/>
  <c r="G20" i="24"/>
  <c r="B11" i="24"/>
  <c r="K8" i="27"/>
  <c r="J32" i="27"/>
  <c r="A6" i="27"/>
  <c r="D45" i="24"/>
  <c r="D13" i="24"/>
  <c r="D31" i="24"/>
  <c r="P55" i="24"/>
  <c r="P53" i="24"/>
  <c r="P51" i="24"/>
  <c r="P49" i="24"/>
  <c r="P47" i="24"/>
  <c r="P45" i="24"/>
  <c r="P43" i="24"/>
  <c r="P41" i="24"/>
  <c r="P39" i="24"/>
  <c r="P37" i="24"/>
  <c r="P35" i="24"/>
  <c r="P33" i="24"/>
  <c r="P31" i="24"/>
  <c r="P29" i="24"/>
  <c r="P27" i="24"/>
  <c r="P25" i="24"/>
  <c r="P23" i="24"/>
  <c r="P21" i="24"/>
  <c r="P19" i="24"/>
  <c r="P17" i="24"/>
  <c r="P15" i="24"/>
  <c r="P13" i="24"/>
  <c r="J12" i="24"/>
  <c r="P11" i="24"/>
  <c r="V10" i="24"/>
  <c r="AD9" i="24"/>
  <c r="AE9" i="24" s="1"/>
  <c r="R9" i="24"/>
  <c r="L9" i="24"/>
  <c r="C54" i="24"/>
  <c r="D54" i="24" s="1"/>
  <c r="C50" i="24"/>
  <c r="D50" i="24" s="1"/>
  <c r="C46" i="24"/>
  <c r="C42" i="24"/>
  <c r="D42" i="24" s="1"/>
  <c r="C38" i="24"/>
  <c r="D38" i="24" s="1"/>
  <c r="C34" i="24"/>
  <c r="D34" i="24" s="1"/>
  <c r="C30" i="24"/>
  <c r="D30" i="24" s="1"/>
  <c r="C26" i="24"/>
  <c r="C22" i="24"/>
  <c r="D22" i="24" s="1"/>
  <c r="C18" i="24"/>
  <c r="D18" i="24" s="1"/>
  <c r="C14" i="24"/>
  <c r="D14" i="24" s="1"/>
  <c r="C10" i="24"/>
  <c r="B56" i="24"/>
  <c r="D56" i="24" s="1"/>
  <c r="B52" i="24"/>
  <c r="D52" i="24" s="1"/>
  <c r="B48" i="24"/>
  <c r="D48" i="24" s="1"/>
  <c r="B44" i="24"/>
  <c r="D44" i="24" s="1"/>
  <c r="B40" i="24"/>
  <c r="D40" i="24" s="1"/>
  <c r="B36" i="24"/>
  <c r="D36" i="24" s="1"/>
  <c r="B32" i="24"/>
  <c r="D32" i="24" s="1"/>
  <c r="B28" i="24"/>
  <c r="D28" i="24" s="1"/>
  <c r="B24" i="24"/>
  <c r="B20" i="24"/>
  <c r="D20" i="24" s="1"/>
  <c r="B16" i="24"/>
  <c r="B12" i="24"/>
  <c r="D12" i="24" s="1"/>
  <c r="I8" i="27"/>
  <c r="G12" i="24"/>
  <c r="O9" i="24"/>
  <c r="G11" i="27"/>
  <c r="M9" i="27"/>
  <c r="D16" i="24" l="1"/>
  <c r="D24" i="24"/>
  <c r="D46" i="24"/>
  <c r="S9" i="24"/>
  <c r="D37" i="24"/>
  <c r="D47" i="24"/>
  <c r="D27" i="24"/>
  <c r="D49" i="24"/>
  <c r="P9" i="24"/>
  <c r="J8" i="27"/>
  <c r="D26" i="24"/>
  <c r="M9" i="24"/>
  <c r="D39" i="24"/>
  <c r="G9" i="24"/>
  <c r="D11" i="24"/>
  <c r="G8" i="27"/>
  <c r="B8" i="27"/>
  <c r="D17" i="24"/>
  <c r="M8" i="27"/>
  <c r="C8" i="27"/>
  <c r="D8" i="27" s="1"/>
  <c r="D41" i="24"/>
  <c r="J9" i="24"/>
  <c r="D10" i="24"/>
  <c r="C9" i="24"/>
  <c r="B9" i="24"/>
  <c r="D9" i="24" l="1"/>
</calcChain>
</file>

<file path=xl/sharedStrings.xml><?xml version="1.0" encoding="utf-8"?>
<sst xmlns="http://schemas.openxmlformats.org/spreadsheetml/2006/main" count="4611" uniqueCount="729">
  <si>
    <t>　</t>
  </si>
  <si>
    <t>件　　　数</t>
  </si>
  <si>
    <t>金　　　額</t>
  </si>
  <si>
    <t>青　森</t>
  </si>
  <si>
    <t>岩　手</t>
  </si>
  <si>
    <t>宮　城</t>
  </si>
  <si>
    <t>秋　田</t>
  </si>
  <si>
    <t>山　形</t>
  </si>
  <si>
    <t>福　島</t>
  </si>
  <si>
    <t>茨　城</t>
  </si>
  <si>
    <t>栃　木</t>
  </si>
  <si>
    <t>群　馬</t>
  </si>
  <si>
    <t>埼　玉</t>
  </si>
  <si>
    <t>千　葉</t>
  </si>
  <si>
    <t>東　京</t>
  </si>
  <si>
    <t>新　潟</t>
  </si>
  <si>
    <t>富　山</t>
  </si>
  <si>
    <t>石　川</t>
  </si>
  <si>
    <t>福　井</t>
  </si>
  <si>
    <t>山　梨</t>
  </si>
  <si>
    <t>長　野</t>
  </si>
  <si>
    <t>岐　阜</t>
  </si>
  <si>
    <t>静　岡</t>
  </si>
  <si>
    <t>愛　知</t>
  </si>
  <si>
    <t>三　重</t>
  </si>
  <si>
    <t>滋　賀</t>
  </si>
  <si>
    <t>京　都</t>
  </si>
  <si>
    <t>大　阪</t>
  </si>
  <si>
    <t>兵　庫</t>
  </si>
  <si>
    <t>奈　良</t>
  </si>
  <si>
    <t>鳥　取</t>
  </si>
  <si>
    <t>島　根</t>
  </si>
  <si>
    <t>岡　山</t>
  </si>
  <si>
    <t>広　島</t>
  </si>
  <si>
    <t>山　口</t>
  </si>
  <si>
    <t>徳　島</t>
  </si>
  <si>
    <t>香　川</t>
  </si>
  <si>
    <t>愛　媛</t>
  </si>
  <si>
    <t>高　知</t>
  </si>
  <si>
    <t>福　岡</t>
  </si>
  <si>
    <t>佐　賀</t>
  </si>
  <si>
    <t>長　崎</t>
  </si>
  <si>
    <t>熊　本</t>
  </si>
  <si>
    <t>大　分</t>
  </si>
  <si>
    <t>宮　崎</t>
  </si>
  <si>
    <t>沖　縄</t>
  </si>
  <si>
    <t>被保険者</t>
  </si>
  <si>
    <t>科</t>
  </si>
  <si>
    <t>生 活 保 護</t>
  </si>
  <si>
    <t>戦 傷 病 者</t>
  </si>
  <si>
    <t>自 衛 官 等</t>
  </si>
  <si>
    <t>麻 薬 取 締</t>
  </si>
  <si>
    <t>母 子 保 健</t>
  </si>
  <si>
    <t>小 児 慢 性</t>
  </si>
  <si>
    <t>老 人 被 爆</t>
  </si>
  <si>
    <t>確定率</t>
  </si>
  <si>
    <t>年度別</t>
  </si>
  <si>
    <t>対前年比</t>
  </si>
  <si>
    <t>　〃  8年度</t>
  </si>
  <si>
    <t>　〃  9年度</t>
  </si>
  <si>
    <t>　〃 10年度</t>
  </si>
  <si>
    <t>　〃 11年度</t>
  </si>
  <si>
    <t>　〃 12年度</t>
  </si>
  <si>
    <t>　〃 13年度</t>
  </si>
  <si>
    <t>（医科計）</t>
  </si>
  <si>
    <t>合    計</t>
  </si>
  <si>
    <t>医療機関別</t>
  </si>
  <si>
    <t>医療機関数</t>
  </si>
  <si>
    <t>総      合      計</t>
  </si>
  <si>
    <t>病      院      計</t>
  </si>
  <si>
    <t>経</t>
  </si>
  <si>
    <t>営</t>
  </si>
  <si>
    <t>大学病院</t>
  </si>
  <si>
    <t>主</t>
  </si>
  <si>
    <t>　〃 24年度</t>
  </si>
  <si>
    <t>　〃 24年度</t>
    <phoneticPr fontId="2"/>
  </si>
  <si>
    <t>　〃 25年度</t>
  </si>
  <si>
    <t>　〃 25年度</t>
    <phoneticPr fontId="2"/>
  </si>
  <si>
    <t>　〃 26年度</t>
  </si>
  <si>
    <t>　〃 26年度</t>
    <phoneticPr fontId="2"/>
  </si>
  <si>
    <t>　〃 25年度</t>
    <rPh sb="6" eb="7">
      <t>ド</t>
    </rPh>
    <phoneticPr fontId="2"/>
  </si>
  <si>
    <t>　〃 26年度</t>
    <rPh sb="6" eb="7">
      <t>ド</t>
    </rPh>
    <phoneticPr fontId="2"/>
  </si>
  <si>
    <t>　〃 24年度</t>
    <rPh sb="6" eb="7">
      <t>ド</t>
    </rPh>
    <phoneticPr fontId="2"/>
  </si>
  <si>
    <t>法人病院</t>
  </si>
  <si>
    <t>体</t>
  </si>
  <si>
    <t>個人病院</t>
  </si>
  <si>
    <t>診   療   所    計</t>
  </si>
  <si>
    <t>内科</t>
  </si>
  <si>
    <t>診</t>
  </si>
  <si>
    <t>小児科</t>
  </si>
  <si>
    <t>外科</t>
  </si>
  <si>
    <t>療</t>
  </si>
  <si>
    <t>整形外科</t>
  </si>
  <si>
    <t>皮膚科</t>
  </si>
  <si>
    <t>産婦人科</t>
  </si>
  <si>
    <t>　　　　２.　「その他」欄は、基金取扱以外のものである。</t>
    <rPh sb="8" eb="11">
      <t>ソノタ</t>
    </rPh>
    <rPh sb="12" eb="13">
      <t>ラン</t>
    </rPh>
    <rPh sb="15" eb="17">
      <t>キキン</t>
    </rPh>
    <rPh sb="17" eb="19">
      <t>トリアツカイ</t>
    </rPh>
    <rPh sb="19" eb="21">
      <t>イガイ</t>
    </rPh>
    <phoneticPr fontId="2"/>
  </si>
  <si>
    <t>　　　　３.　受付医療機関等数は、管掌（法別）毎の合計数ではなく、全管掌（法別）を通じた実数を掲記したものである。</t>
    <rPh sb="7" eb="9">
      <t>ウケツケ</t>
    </rPh>
    <rPh sb="9" eb="11">
      <t>イリョウ</t>
    </rPh>
    <rPh sb="11" eb="13">
      <t>キカン</t>
    </rPh>
    <rPh sb="13" eb="14">
      <t>トウ</t>
    </rPh>
    <rPh sb="14" eb="15">
      <t>スウ</t>
    </rPh>
    <rPh sb="17" eb="19">
      <t>カンショウ</t>
    </rPh>
    <rPh sb="20" eb="21">
      <t>ホウ</t>
    </rPh>
    <rPh sb="21" eb="22">
      <t>ベツ</t>
    </rPh>
    <rPh sb="23" eb="24">
      <t>マイ</t>
    </rPh>
    <rPh sb="25" eb="28">
      <t>ゴウケイスウ</t>
    </rPh>
    <rPh sb="33" eb="34">
      <t>ゼン</t>
    </rPh>
    <rPh sb="34" eb="36">
      <t>カンショウ</t>
    </rPh>
    <rPh sb="37" eb="38">
      <t>ホウ</t>
    </rPh>
    <rPh sb="38" eb="39">
      <t>ベツ</t>
    </rPh>
    <rPh sb="41" eb="42">
      <t>ツウ</t>
    </rPh>
    <rPh sb="44" eb="46">
      <t>ジッスウ</t>
    </rPh>
    <rPh sb="47" eb="48">
      <t>ケイ</t>
    </rPh>
    <rPh sb="48" eb="49">
      <t>キ</t>
    </rPh>
    <phoneticPr fontId="2"/>
  </si>
  <si>
    <t>眼科</t>
  </si>
  <si>
    <t>別</t>
  </si>
  <si>
    <t>医　療　機　関　別</t>
  </si>
  <si>
    <t>大   学   病   院</t>
  </si>
  <si>
    <t>法   人   病   院</t>
  </si>
  <si>
    <t>個   人   病   院</t>
  </si>
  <si>
    <t>内              科</t>
  </si>
  <si>
    <t>小      児      科</t>
  </si>
  <si>
    <t>外              科</t>
  </si>
  <si>
    <t>整    形    外    科</t>
  </si>
  <si>
    <t>皮      膚      科</t>
  </si>
  <si>
    <t>産    婦    人    科</t>
  </si>
  <si>
    <t>眼              科</t>
  </si>
  <si>
    <t>耳 鼻 い ん こ う 科</t>
  </si>
  <si>
    <t>そ      の      他</t>
  </si>
  <si>
    <t>管掌別</t>
  </si>
  <si>
    <t>原 爆 医 療</t>
  </si>
  <si>
    <t>精 神 保 健</t>
  </si>
  <si>
    <t>感 染 症</t>
  </si>
  <si>
    <t>自 治 体 医 療</t>
  </si>
  <si>
    <r>
      <t xml:space="preserve"> </t>
    </r>
    <r>
      <rPr>
        <sz val="11"/>
        <rFont val="ＭＳ Ｐゴシック"/>
        <family val="3"/>
        <charset val="128"/>
      </rPr>
      <t xml:space="preserve">    　 </t>
    </r>
    <r>
      <rPr>
        <sz val="10"/>
        <rFont val="ＭＳ 明朝"/>
        <family val="1"/>
        <charset val="128"/>
      </rPr>
      <t>なお、本表の数値は各統計表に含まれている。</t>
    </r>
    <rPh sb="10" eb="11">
      <t>ホン</t>
    </rPh>
    <rPh sb="11" eb="12">
      <t>ヒョウ</t>
    </rPh>
    <rPh sb="13" eb="15">
      <t>スウチ</t>
    </rPh>
    <rPh sb="16" eb="20">
      <t>カクトウケイヒョウ</t>
    </rPh>
    <rPh sb="21" eb="22">
      <t>フク</t>
    </rPh>
    <phoneticPr fontId="6"/>
  </si>
  <si>
    <t>（医科入院外）</t>
  </si>
  <si>
    <t>（医科入院）</t>
  </si>
  <si>
    <t>９割</t>
  </si>
  <si>
    <t>第５表の３　支部別老人保健分診療報酬等支払確定状況</t>
  </si>
  <si>
    <t>第５表の３（続）　支部別老人保健分診療報酬等支払確定状況</t>
  </si>
  <si>
    <t>第７表　管掌別診療報酬等諸率</t>
  </si>
  <si>
    <t>第７表（続）　管掌別診療報酬等諸率</t>
  </si>
  <si>
    <t>第８表　支部別医療保険分診療報酬等諸率</t>
  </si>
  <si>
    <t>第８表の２　支部別老人保健分診療報酬等諸率</t>
  </si>
  <si>
    <t>第８表の２（続）　支部別老人保健分診療報酬等諸率</t>
  </si>
  <si>
    <t>医　療　保　険</t>
  </si>
  <si>
    <t>各　　法</t>
  </si>
  <si>
    <t>　〃 14年度</t>
  </si>
  <si>
    <t>措置等医療</t>
    <rPh sb="2" eb="3">
      <t>トウ</t>
    </rPh>
    <phoneticPr fontId="2"/>
  </si>
  <si>
    <t>第11表　支部別医療保険分診療報酬等審査（点検）確定状況</t>
    <rPh sb="8" eb="10">
      <t>イリョウ</t>
    </rPh>
    <rPh sb="10" eb="12">
      <t>ホケン</t>
    </rPh>
    <rPh sb="24" eb="26">
      <t>カクテイ</t>
    </rPh>
    <phoneticPr fontId="2"/>
  </si>
  <si>
    <t>第11表（続）　支部別医療保険分診療報酬等審査（点検）確定状況</t>
    <rPh sb="5" eb="6">
      <t>ゾク</t>
    </rPh>
    <rPh sb="11" eb="13">
      <t>イリョウ</t>
    </rPh>
    <rPh sb="13" eb="15">
      <t>ホケン</t>
    </rPh>
    <rPh sb="27" eb="29">
      <t>カクテイ</t>
    </rPh>
    <phoneticPr fontId="2"/>
  </si>
  <si>
    <t>第11表の２　支部別老人保健分診療報酬等審査（点検）確定状況</t>
    <rPh sb="10" eb="12">
      <t>ロウジン</t>
    </rPh>
    <rPh sb="12" eb="14">
      <t>ホケン</t>
    </rPh>
    <rPh sb="14" eb="15">
      <t>ブン</t>
    </rPh>
    <rPh sb="26" eb="28">
      <t>カクテイ</t>
    </rPh>
    <phoneticPr fontId="2"/>
  </si>
  <si>
    <t>第11表の２（続）　支部別老人保健分診療報酬等審査（点検）確定状況</t>
    <rPh sb="7" eb="8">
      <t>ゾク</t>
    </rPh>
    <rPh sb="13" eb="15">
      <t>ロウジン</t>
    </rPh>
    <rPh sb="15" eb="17">
      <t>ホケン</t>
    </rPh>
    <rPh sb="17" eb="18">
      <t>ブン</t>
    </rPh>
    <rPh sb="29" eb="31">
      <t>カクテイ</t>
    </rPh>
    <phoneticPr fontId="2"/>
  </si>
  <si>
    <t>支 部 別</t>
    <phoneticPr fontId="2"/>
  </si>
  <si>
    <t>老人保健</t>
    <rPh sb="0" eb="2">
      <t>ロウジン</t>
    </rPh>
    <rPh sb="2" eb="4">
      <t>ホケン</t>
    </rPh>
    <phoneticPr fontId="2"/>
  </si>
  <si>
    <t>９　　割</t>
    <phoneticPr fontId="2"/>
  </si>
  <si>
    <t>各       法</t>
    <rPh sb="0" eb="1">
      <t>カク</t>
    </rPh>
    <rPh sb="8" eb="9">
      <t>ホウ</t>
    </rPh>
    <phoneticPr fontId="2"/>
  </si>
  <si>
    <t>そ の 他</t>
    <rPh sb="0" eb="5">
      <t>ソノタ</t>
    </rPh>
    <phoneticPr fontId="2"/>
  </si>
  <si>
    <t>障害児入所医療等</t>
    <rPh sb="0" eb="3">
      <t>ショウガイジ</t>
    </rPh>
    <rPh sb="3" eb="5">
      <t>ニュウショ</t>
    </rPh>
    <rPh sb="5" eb="7">
      <t>イリョウ</t>
    </rPh>
    <rPh sb="7" eb="8">
      <t>トウ</t>
    </rPh>
    <phoneticPr fontId="2"/>
  </si>
  <si>
    <t>障害児入所医療等</t>
    <rPh sb="0" eb="2">
      <t>ショウガイ</t>
    </rPh>
    <rPh sb="2" eb="3">
      <t>ジ</t>
    </rPh>
    <rPh sb="3" eb="5">
      <t>ニュウショ</t>
    </rPh>
    <rPh sb="5" eb="7">
      <t>イリョウ</t>
    </rPh>
    <rPh sb="7" eb="8">
      <t>トウ</t>
    </rPh>
    <phoneticPr fontId="2"/>
  </si>
  <si>
    <t>障害児入所医療等</t>
    <rPh sb="3" eb="5">
      <t>ニュウショ</t>
    </rPh>
    <rPh sb="7" eb="8">
      <t>トウ</t>
    </rPh>
    <phoneticPr fontId="2"/>
  </si>
  <si>
    <t>障害児入所医療等</t>
    <rPh sb="3" eb="5">
      <t>ニュウショ</t>
    </rPh>
    <rPh sb="7" eb="8">
      <t>トウ</t>
    </rPh>
    <phoneticPr fontId="6"/>
  </si>
  <si>
    <t>特定Ｂ型肝炎</t>
    <rPh sb="3" eb="4">
      <t>ガタ</t>
    </rPh>
    <rPh sb="4" eb="6">
      <t>カンエン</t>
    </rPh>
    <phoneticPr fontId="2"/>
  </si>
  <si>
    <t>特定Ｂ型肝炎</t>
    <rPh sb="0" eb="2">
      <t>トクテイ</t>
    </rPh>
    <rPh sb="3" eb="4">
      <t>ガタ</t>
    </rPh>
    <rPh sb="4" eb="6">
      <t>カンエン</t>
    </rPh>
    <phoneticPr fontId="2"/>
  </si>
  <si>
    <t>特定Ｂ型肝炎</t>
    <rPh sb="0" eb="2">
      <t>トクテイ</t>
    </rPh>
    <rPh sb="3" eb="4">
      <t>ガタ</t>
    </rPh>
    <rPh sb="4" eb="6">
      <t>カンエン</t>
    </rPh>
    <phoneticPr fontId="6"/>
  </si>
  <si>
    <t xml:space="preserve">   （3） 医科入院外、歯科及び調剤に係る数値は、突合点検による原審査結果を</t>
    <rPh sb="7" eb="9">
      <t>イカ</t>
    </rPh>
    <rPh sb="9" eb="11">
      <t>ニュウイン</t>
    </rPh>
    <rPh sb="11" eb="12">
      <t>ガイ</t>
    </rPh>
    <rPh sb="13" eb="15">
      <t>シカ</t>
    </rPh>
    <rPh sb="15" eb="16">
      <t>オヨ</t>
    </rPh>
    <rPh sb="17" eb="19">
      <t>チョウザイ</t>
    </rPh>
    <rPh sb="20" eb="21">
      <t>カカ</t>
    </rPh>
    <rPh sb="22" eb="24">
      <t>スウチ</t>
    </rPh>
    <rPh sb="26" eb="27">
      <t>トツ</t>
    </rPh>
    <rPh sb="27" eb="28">
      <t>ゴウ</t>
    </rPh>
    <rPh sb="28" eb="30">
      <t>テンケン</t>
    </rPh>
    <rPh sb="33" eb="34">
      <t>ゲン</t>
    </rPh>
    <rPh sb="34" eb="36">
      <t>シンサ</t>
    </rPh>
    <rPh sb="36" eb="38">
      <t>ケッカ</t>
    </rPh>
    <phoneticPr fontId="13"/>
  </si>
  <si>
    <t>　　　 反映したものである。</t>
    <phoneticPr fontId="13"/>
  </si>
  <si>
    <t>経 営 主 体 別 診 療 科 別 診 療 諸 率</t>
    <rPh sb="18" eb="21">
      <t>シンリョウ</t>
    </rPh>
    <rPh sb="22" eb="23">
      <t>ショ</t>
    </rPh>
    <rPh sb="24" eb="25">
      <t>リツ</t>
    </rPh>
    <phoneticPr fontId="2"/>
  </si>
  <si>
    <t>第４表の２  支部別医療保険及び老人保健分診療報酬等確定件数及び金額</t>
    <rPh sb="14" eb="15">
      <t>オヨ</t>
    </rPh>
    <rPh sb="16" eb="18">
      <t>ロウジン</t>
    </rPh>
    <rPh sb="18" eb="20">
      <t>ホケン</t>
    </rPh>
    <phoneticPr fontId="2"/>
  </si>
  <si>
    <t>北   海   道</t>
    <phoneticPr fontId="2"/>
  </si>
  <si>
    <t>神   奈   川</t>
    <phoneticPr fontId="2"/>
  </si>
  <si>
    <t>和   歌   山</t>
    <phoneticPr fontId="2"/>
  </si>
  <si>
    <t>鹿   児   島</t>
    <phoneticPr fontId="2"/>
  </si>
  <si>
    <t>医療保険</t>
    <phoneticPr fontId="2"/>
  </si>
  <si>
    <t>第12表　管掌別診療報酬等返戻状況</t>
    <rPh sb="13" eb="15">
      <t>ヘンレイ</t>
    </rPh>
    <rPh sb="15" eb="17">
      <t>ジョウキョウ</t>
    </rPh>
    <phoneticPr fontId="2"/>
  </si>
  <si>
    <t>歯科診療</t>
    <rPh sb="2" eb="4">
      <t>シンリョウ</t>
    </rPh>
    <phoneticPr fontId="2"/>
  </si>
  <si>
    <t>難病医療</t>
    <rPh sb="0" eb="2">
      <t>ナンビョウ</t>
    </rPh>
    <rPh sb="2" eb="4">
      <t>イリョウ</t>
    </rPh>
    <phoneticPr fontId="2"/>
  </si>
  <si>
    <t>難病医療</t>
    <rPh sb="0" eb="2">
      <t>ナンビョウ</t>
    </rPh>
    <phoneticPr fontId="2"/>
  </si>
  <si>
    <t>　〃 15年度</t>
  </si>
  <si>
    <t>　〃 16年度</t>
  </si>
  <si>
    <t>訪問看護
ステーション</t>
    <rPh sb="0" eb="2">
      <t>ホウモン</t>
    </rPh>
    <rPh sb="2" eb="4">
      <t>カンゴ</t>
    </rPh>
    <phoneticPr fontId="2"/>
  </si>
  <si>
    <t>国立病院等</t>
    <rPh sb="4" eb="5">
      <t>トウ</t>
    </rPh>
    <phoneticPr fontId="2"/>
  </si>
  <si>
    <t>国  立  病  院  等</t>
    <rPh sb="12" eb="13">
      <t>トウ</t>
    </rPh>
    <phoneticPr fontId="2"/>
  </si>
  <si>
    <t>国  立  病  院　等</t>
    <rPh sb="11" eb="12">
      <t>トウ</t>
    </rPh>
    <phoneticPr fontId="2"/>
  </si>
  <si>
    <t>国　立  病  院　等</t>
    <rPh sb="10" eb="11">
      <t>トウ</t>
    </rPh>
    <phoneticPr fontId="2"/>
  </si>
  <si>
    <t>難 病 医 療</t>
    <rPh sb="0" eb="1">
      <t>ナン</t>
    </rPh>
    <rPh sb="2" eb="3">
      <t>ビョウ</t>
    </rPh>
    <phoneticPr fontId="6"/>
  </si>
  <si>
    <t xml:space="preserve">    ４  国立病院等とは、国立病院・療養所、独立行政法人国立病院機構、官公立病院及びその他の公的病院である。</t>
    <rPh sb="7" eb="9">
      <t>コクリツ</t>
    </rPh>
    <rPh sb="9" eb="11">
      <t>ビョウイン</t>
    </rPh>
    <rPh sb="11" eb="12">
      <t>トウ</t>
    </rPh>
    <rPh sb="15" eb="17">
      <t>コクリツ</t>
    </rPh>
    <rPh sb="17" eb="19">
      <t>ビョウイン</t>
    </rPh>
    <rPh sb="20" eb="22">
      <t>リョウヨウ</t>
    </rPh>
    <rPh sb="22" eb="23">
      <t>ジョ</t>
    </rPh>
    <rPh sb="24" eb="26">
      <t>ドクリツ</t>
    </rPh>
    <rPh sb="26" eb="28">
      <t>ギョウセイ</t>
    </rPh>
    <rPh sb="28" eb="30">
      <t>ホウジン</t>
    </rPh>
    <rPh sb="30" eb="32">
      <t>コクリツ</t>
    </rPh>
    <rPh sb="32" eb="34">
      <t>ビョウイン</t>
    </rPh>
    <rPh sb="34" eb="36">
      <t>キコウ</t>
    </rPh>
    <rPh sb="37" eb="38">
      <t>カン</t>
    </rPh>
    <rPh sb="38" eb="39">
      <t>コウ</t>
    </rPh>
    <rPh sb="39" eb="40">
      <t>リツ</t>
    </rPh>
    <rPh sb="40" eb="42">
      <t>ビョウイン</t>
    </rPh>
    <rPh sb="42" eb="43">
      <t>オヨ</t>
    </rPh>
    <rPh sb="44" eb="47">
      <t>ソノタ</t>
    </rPh>
    <rPh sb="48" eb="50">
      <t>コウテキ</t>
    </rPh>
    <rPh sb="50" eb="52">
      <t>ビョウイン</t>
    </rPh>
    <phoneticPr fontId="2"/>
  </si>
  <si>
    <t>医療観察</t>
    <rPh sb="0" eb="2">
      <t>イリョウ</t>
    </rPh>
    <rPh sb="2" eb="4">
      <t>カンサツ</t>
    </rPh>
    <phoneticPr fontId="2"/>
  </si>
  <si>
    <t>自 立 支 援</t>
    <rPh sb="0" eb="1">
      <t>ジ</t>
    </rPh>
    <rPh sb="2" eb="3">
      <t>リツ</t>
    </rPh>
    <rPh sb="4" eb="5">
      <t>ササ</t>
    </rPh>
    <rPh sb="6" eb="7">
      <t>エン</t>
    </rPh>
    <phoneticPr fontId="2"/>
  </si>
  <si>
    <t>児童福祉</t>
    <rPh sb="0" eb="2">
      <t>ジドウ</t>
    </rPh>
    <rPh sb="2" eb="4">
      <t>フクシ</t>
    </rPh>
    <phoneticPr fontId="2"/>
  </si>
  <si>
    <t>石綿救済</t>
    <rPh sb="0" eb="1">
      <t>イシ</t>
    </rPh>
    <rPh sb="1" eb="2">
      <t>ワタ</t>
    </rPh>
    <rPh sb="2" eb="3">
      <t>スクイ</t>
    </rPh>
    <rPh sb="3" eb="4">
      <t>スミ</t>
    </rPh>
    <phoneticPr fontId="2"/>
  </si>
  <si>
    <t>一般医療</t>
    <rPh sb="2" eb="4">
      <t>イリョウ</t>
    </rPh>
    <phoneticPr fontId="2"/>
  </si>
  <si>
    <t>医療観察</t>
    <rPh sb="0" eb="2">
      <t>イリョウ</t>
    </rPh>
    <rPh sb="2" eb="4">
      <t>カンサツ</t>
    </rPh>
    <phoneticPr fontId="2"/>
  </si>
  <si>
    <t>自立支援</t>
    <rPh sb="0" eb="2">
      <t>ジリツ</t>
    </rPh>
    <rPh sb="2" eb="4">
      <t>シエン</t>
    </rPh>
    <phoneticPr fontId="2"/>
  </si>
  <si>
    <t>石綿救済</t>
    <rPh sb="0" eb="2">
      <t>イシワタ</t>
    </rPh>
    <rPh sb="2" eb="4">
      <t>キュウサイ</t>
    </rPh>
    <phoneticPr fontId="2"/>
  </si>
  <si>
    <t>療育給付</t>
    <rPh sb="0" eb="2">
      <t>リョウイク</t>
    </rPh>
    <rPh sb="2" eb="4">
      <t>キュウフ</t>
    </rPh>
    <phoneticPr fontId="2"/>
  </si>
  <si>
    <t>本　年　度　累　計</t>
    <rPh sb="0" eb="1">
      <t>ホン</t>
    </rPh>
    <rPh sb="2" eb="5">
      <t>ネンド</t>
    </rPh>
    <rPh sb="6" eb="9">
      <t>ルイケイ</t>
    </rPh>
    <phoneticPr fontId="2"/>
  </si>
  <si>
    <t>件数</t>
    <rPh sb="0" eb="2">
      <t>ケンスウ</t>
    </rPh>
    <phoneticPr fontId="2"/>
  </si>
  <si>
    <t>金額</t>
    <rPh sb="0" eb="2">
      <t>キンガク</t>
    </rPh>
    <phoneticPr fontId="2"/>
  </si>
  <si>
    <t>件</t>
    <rPh sb="0" eb="1">
      <t>ケン</t>
    </rPh>
    <phoneticPr fontId="2"/>
  </si>
  <si>
    <t>千円</t>
    <rPh sb="0" eb="2">
      <t>センエン</t>
    </rPh>
    <phoneticPr fontId="2"/>
  </si>
  <si>
    <t>％</t>
    <phoneticPr fontId="2"/>
  </si>
  <si>
    <t>総計</t>
    <rPh sb="0" eb="2">
      <t>ソウケイ</t>
    </rPh>
    <phoneticPr fontId="2"/>
  </si>
  <si>
    <t>医科</t>
    <rPh sb="0" eb="2">
      <t>イカ</t>
    </rPh>
    <phoneticPr fontId="2"/>
  </si>
  <si>
    <t>歯科</t>
    <rPh sb="0" eb="2">
      <t>シカ</t>
    </rPh>
    <phoneticPr fontId="2"/>
  </si>
  <si>
    <t>調剤</t>
    <rPh sb="0" eb="2">
      <t>チョウザイ</t>
    </rPh>
    <phoneticPr fontId="2"/>
  </si>
  <si>
    <t>訪問看護</t>
    <rPh sb="0" eb="2">
      <t>ホウモン</t>
    </rPh>
    <rPh sb="2" eb="4">
      <t>カンゴ</t>
    </rPh>
    <phoneticPr fontId="2"/>
  </si>
  <si>
    <t>自治体医療</t>
    <rPh sb="0" eb="3">
      <t>ジチタイ</t>
    </rPh>
    <rPh sb="3" eb="5">
      <t>イリョウ</t>
    </rPh>
    <phoneticPr fontId="2"/>
  </si>
  <si>
    <t>第10表　管掌別診療報酬等審査（点検）確定状況</t>
    <rPh sb="19" eb="21">
      <t>カクテイ</t>
    </rPh>
    <phoneticPr fontId="2"/>
  </si>
  <si>
    <t>第10表（続）　管掌別診療報酬等審査（点検）確定状況</t>
    <rPh sb="22" eb="24">
      <t>カクテイ</t>
    </rPh>
    <phoneticPr fontId="2"/>
  </si>
  <si>
    <t>９割</t>
    <phoneticPr fontId="2"/>
  </si>
  <si>
    <t>児童福祉</t>
    <rPh sb="0" eb="2">
      <t>ジドウ</t>
    </rPh>
    <rPh sb="2" eb="4">
      <t>フクシ</t>
    </rPh>
    <phoneticPr fontId="6"/>
  </si>
  <si>
    <t>療育給付</t>
    <rPh sb="0" eb="2">
      <t>リョウイク</t>
    </rPh>
    <rPh sb="2" eb="4">
      <t>キュウフ</t>
    </rPh>
    <phoneticPr fontId="6"/>
  </si>
  <si>
    <t>石　綿　救　済</t>
    <rPh sb="0" eb="1">
      <t>イシ</t>
    </rPh>
    <rPh sb="2" eb="3">
      <t>ワタ</t>
    </rPh>
    <rPh sb="4" eb="5">
      <t>スクイ</t>
    </rPh>
    <rPh sb="6" eb="7">
      <t>スミ</t>
    </rPh>
    <phoneticPr fontId="6"/>
  </si>
  <si>
    <t>医科診療</t>
    <rPh sb="2" eb="4">
      <t>シンリョウ</t>
    </rPh>
    <phoneticPr fontId="6"/>
  </si>
  <si>
    <t>一般医療</t>
    <rPh sb="2" eb="4">
      <t>イリョウ</t>
    </rPh>
    <phoneticPr fontId="6"/>
  </si>
  <si>
    <t>特定疾患等</t>
    <rPh sb="4" eb="5">
      <t>トウ</t>
    </rPh>
    <phoneticPr fontId="2"/>
  </si>
  <si>
    <t>措置等医療</t>
    <rPh sb="2" eb="3">
      <t>トウ</t>
    </rPh>
    <phoneticPr fontId="2"/>
  </si>
  <si>
    <t>特 定 疾 患等</t>
    <rPh sb="7" eb="8">
      <t>トウ</t>
    </rPh>
    <phoneticPr fontId="6"/>
  </si>
  <si>
    <t>措 置  等 医 療</t>
    <rPh sb="5" eb="6">
      <t>トウ</t>
    </rPh>
    <phoneticPr fontId="6"/>
  </si>
  <si>
    <t>回数</t>
    <rPh sb="0" eb="2">
      <t>カイスウ</t>
    </rPh>
    <phoneticPr fontId="2"/>
  </si>
  <si>
    <t>管掌別診療報酬等確定件数及び金額の対前年度比</t>
    <rPh sb="20" eb="21">
      <t>ド</t>
    </rPh>
    <phoneticPr fontId="13"/>
  </si>
  <si>
    <t>支部別診療報酬等確定件数及び金額の対前年度比</t>
    <rPh sb="20" eb="21">
      <t>ド</t>
    </rPh>
    <phoneticPr fontId="13"/>
  </si>
  <si>
    <t>支部別医療保険分診療報酬等確定件数及び金額の対前年度比</t>
    <rPh sb="25" eb="26">
      <t>ド</t>
    </rPh>
    <phoneticPr fontId="13"/>
  </si>
  <si>
    <t>第３表　管掌別診療報酬等確定件数及び金額の対前年度比</t>
    <rPh sb="24" eb="25">
      <t>ド</t>
    </rPh>
    <phoneticPr fontId="2"/>
  </si>
  <si>
    <t>第６表　支部別診療報酬等確定件数及び金額の対前年度比</t>
    <rPh sb="24" eb="25">
      <t>ド</t>
    </rPh>
    <phoneticPr fontId="2"/>
  </si>
  <si>
    <t>第６表の２　支部別医療保険分診療報酬等確定件数及び金額の対前年度比</t>
    <rPh sb="31" eb="32">
      <t>ド</t>
    </rPh>
    <phoneticPr fontId="2"/>
  </si>
  <si>
    <t>対 前 年 度 比</t>
    <rPh sb="0" eb="1">
      <t>タイ</t>
    </rPh>
    <rPh sb="2" eb="5">
      <t>ゼンネン</t>
    </rPh>
    <rPh sb="6" eb="7">
      <t>ド</t>
    </rPh>
    <rPh sb="8" eb="9">
      <t>ヒ</t>
    </rPh>
    <phoneticPr fontId="2"/>
  </si>
  <si>
    <t>回</t>
    <rPh sb="0" eb="1">
      <t>カイ</t>
    </rPh>
    <phoneticPr fontId="2"/>
  </si>
  <si>
    <t>回数</t>
    <rPh sb="0" eb="2">
      <t>カイスウ</t>
    </rPh>
    <phoneticPr fontId="6"/>
  </si>
  <si>
    <t>回</t>
    <rPh sb="0" eb="1">
      <t>カイ</t>
    </rPh>
    <phoneticPr fontId="6"/>
  </si>
  <si>
    <t>更生医療</t>
    <rPh sb="0" eb="2">
      <t>コウセイ</t>
    </rPh>
    <rPh sb="2" eb="4">
      <t>イリョウ</t>
    </rPh>
    <phoneticPr fontId="2"/>
  </si>
  <si>
    <t>精神通院医療</t>
    <rPh sb="0" eb="2">
      <t>セイシン</t>
    </rPh>
    <rPh sb="2" eb="4">
      <t>ツウイン</t>
    </rPh>
    <rPh sb="4" eb="6">
      <t>イリョウ</t>
    </rPh>
    <phoneticPr fontId="2"/>
  </si>
  <si>
    <t>更生医療</t>
    <rPh sb="0" eb="2">
      <t>コウセイ</t>
    </rPh>
    <rPh sb="2" eb="4">
      <t>イリョウ</t>
    </rPh>
    <phoneticPr fontId="6"/>
  </si>
  <si>
    <t>精神通院医療</t>
    <rPh sb="0" eb="2">
      <t>セイシン</t>
    </rPh>
    <rPh sb="2" eb="4">
      <t>ツウイン</t>
    </rPh>
    <rPh sb="4" eb="6">
      <t>イリョウ</t>
    </rPh>
    <phoneticPr fontId="6"/>
  </si>
  <si>
    <t>認定医療</t>
    <rPh sb="0" eb="2">
      <t>ニンテイ</t>
    </rPh>
    <rPh sb="2" eb="4">
      <t>イリョウ</t>
    </rPh>
    <phoneticPr fontId="2"/>
  </si>
  <si>
    <t>一般医療</t>
    <rPh sb="0" eb="2">
      <t>イッパン</t>
    </rPh>
    <rPh sb="2" eb="4">
      <t>イリョウ</t>
    </rPh>
    <phoneticPr fontId="2"/>
  </si>
  <si>
    <t>精神保健</t>
    <rPh sb="0" eb="2">
      <t>セイシン</t>
    </rPh>
    <rPh sb="2" eb="4">
      <t>ホケン</t>
    </rPh>
    <phoneticPr fontId="2"/>
  </si>
  <si>
    <t>措置患者</t>
    <rPh sb="0" eb="2">
      <t>ソチ</t>
    </rPh>
    <rPh sb="2" eb="4">
      <t>カンジャ</t>
    </rPh>
    <phoneticPr fontId="2"/>
  </si>
  <si>
    <t>１回当たり基準額</t>
    <rPh sb="1" eb="2">
      <t>カイ</t>
    </rPh>
    <phoneticPr fontId="2"/>
  </si>
  <si>
    <t>児 童 福 祉</t>
    <rPh sb="0" eb="1">
      <t>ジ</t>
    </rPh>
    <rPh sb="2" eb="3">
      <t>ワラベ</t>
    </rPh>
    <rPh sb="4" eb="5">
      <t>フク</t>
    </rPh>
    <rPh sb="6" eb="7">
      <t>シ</t>
    </rPh>
    <phoneticPr fontId="2"/>
  </si>
  <si>
    <t>原 爆 医 療</t>
    <phoneticPr fontId="2"/>
  </si>
  <si>
    <t>原 爆 医 療</t>
    <phoneticPr fontId="2"/>
  </si>
  <si>
    <t>精 神 保 健</t>
    <phoneticPr fontId="2"/>
  </si>
  <si>
    <t>自 立 支 援</t>
    <rPh sb="0" eb="1">
      <t>ジ</t>
    </rPh>
    <rPh sb="2" eb="3">
      <t>リツ</t>
    </rPh>
    <rPh sb="4" eb="5">
      <t>ササ</t>
    </rPh>
    <rPh sb="6" eb="7">
      <t>エン</t>
    </rPh>
    <phoneticPr fontId="6"/>
  </si>
  <si>
    <r>
      <t xml:space="preserve"> </t>
    </r>
    <r>
      <rPr>
        <sz val="10"/>
        <rFont val="ＭＳ Ｐゴシック"/>
        <family val="3"/>
        <charset val="128"/>
      </rPr>
      <t xml:space="preserve">    　 </t>
    </r>
    <r>
      <rPr>
        <sz val="10"/>
        <rFont val="ＭＳ 明朝"/>
        <family val="1"/>
        <charset val="128"/>
      </rPr>
      <t>なお、本表の数値は各統計表に含まれている。</t>
    </r>
    <rPh sb="10" eb="11">
      <t>ホン</t>
    </rPh>
    <rPh sb="11" eb="12">
      <t>ヒョウ</t>
    </rPh>
    <rPh sb="13" eb="15">
      <t>スウチ</t>
    </rPh>
    <rPh sb="16" eb="20">
      <t>カクトウケイヒョウ</t>
    </rPh>
    <rPh sb="21" eb="22">
      <t>フク</t>
    </rPh>
    <phoneticPr fontId="6"/>
  </si>
  <si>
    <t>食事・生活療養費</t>
    <rPh sb="3" eb="5">
      <t>セイカツ</t>
    </rPh>
    <phoneticPr fontId="2"/>
  </si>
  <si>
    <t>食事・生活療養費</t>
    <phoneticPr fontId="2"/>
  </si>
  <si>
    <t>備考  総計欄の件数は、食事・生活療養費を除く数値である。</t>
    <phoneticPr fontId="2"/>
  </si>
  <si>
    <t>食事・生活療養費</t>
    <rPh sb="0" eb="2">
      <t>ショクジ</t>
    </rPh>
    <rPh sb="3" eb="5">
      <t>セイカツ</t>
    </rPh>
    <rPh sb="5" eb="8">
      <t>リョウヨウヒ</t>
    </rPh>
    <phoneticPr fontId="2"/>
  </si>
  <si>
    <t>食事・生活療養費</t>
    <phoneticPr fontId="2"/>
  </si>
  <si>
    <t xml:space="preserve"> 備考　総計欄の件数は、食事・生活療養費を除く数値である。</t>
    <phoneticPr fontId="2"/>
  </si>
  <si>
    <t>療養介護医療</t>
    <rPh sb="0" eb="2">
      <t>リョウヨウ</t>
    </rPh>
    <rPh sb="2" eb="3">
      <t>スケ</t>
    </rPh>
    <rPh sb="3" eb="4">
      <t>ユズル</t>
    </rPh>
    <rPh sb="4" eb="6">
      <t>イリョウ</t>
    </rPh>
    <phoneticPr fontId="2"/>
  </si>
  <si>
    <t>療養介護医療</t>
    <rPh sb="0" eb="2">
      <t>リョウヨウ</t>
    </rPh>
    <rPh sb="2" eb="4">
      <t>カイゴ</t>
    </rPh>
    <rPh sb="4" eb="6">
      <t>イリョウ</t>
    </rPh>
    <phoneticPr fontId="2"/>
  </si>
  <si>
    <t>高齢者７割</t>
  </si>
  <si>
    <t>７割</t>
  </si>
  <si>
    <t>７　　　割</t>
  </si>
  <si>
    <t>食事・生活療養費</t>
    <rPh sb="3" eb="5">
      <t>セイカツ</t>
    </rPh>
    <phoneticPr fontId="6"/>
  </si>
  <si>
    <t>　備考　各管掌別の「計」欄の件数は、食事・生活療養費を除く数値である。</t>
    <rPh sb="1" eb="3">
      <t>ビコウ</t>
    </rPh>
    <rPh sb="4" eb="5">
      <t>カク</t>
    </rPh>
    <rPh sb="5" eb="7">
      <t>カンショウ</t>
    </rPh>
    <rPh sb="7" eb="8">
      <t>ベツ</t>
    </rPh>
    <rPh sb="10" eb="11">
      <t>ケイ</t>
    </rPh>
    <rPh sb="12" eb="13">
      <t>ラン</t>
    </rPh>
    <rPh sb="14" eb="16">
      <t>ケンスウ</t>
    </rPh>
    <rPh sb="18" eb="20">
      <t>ショクジ</t>
    </rPh>
    <rPh sb="21" eb="23">
      <t>セイカツ</t>
    </rPh>
    <rPh sb="23" eb="26">
      <t>リョウヨウヒ</t>
    </rPh>
    <rPh sb="27" eb="28">
      <t>ノゾ</t>
    </rPh>
    <rPh sb="29" eb="31">
      <t>スウチ</t>
    </rPh>
    <phoneticPr fontId="2"/>
  </si>
  <si>
    <t xml:space="preserve">     2　総計欄の件数は、医科の数値であり、同欄の金額は、医科及び食事・生活療養費を加えたものである。</t>
    <rPh sb="38" eb="40">
      <t>セイカツ</t>
    </rPh>
    <phoneticPr fontId="6"/>
  </si>
  <si>
    <t>参考資料３</t>
    <phoneticPr fontId="2"/>
  </si>
  <si>
    <t>参考資料３（続）</t>
    <phoneticPr fontId="2"/>
  </si>
  <si>
    <t>診療年月</t>
    <rPh sb="0" eb="2">
      <t>シンリョウ</t>
    </rPh>
    <rPh sb="2" eb="3">
      <t>ネン</t>
    </rPh>
    <rPh sb="3" eb="4">
      <t>ツキ</t>
    </rPh>
    <phoneticPr fontId="2"/>
  </si>
  <si>
    <t>医療保険</t>
    <phoneticPr fontId="2"/>
  </si>
  <si>
    <r>
      <t xml:space="preserve"> </t>
    </r>
    <r>
      <rPr>
        <sz val="11"/>
        <rFont val="ＭＳ Ｐゴシック"/>
        <family val="3"/>
        <charset val="128"/>
      </rPr>
      <t xml:space="preserve">    　 </t>
    </r>
    <r>
      <rPr>
        <sz val="10"/>
        <rFont val="ＭＳ 明朝"/>
        <family val="1"/>
        <charset val="128"/>
      </rPr>
      <t>なお、本表の数値は各統計表に含まれている。</t>
    </r>
    <rPh sb="10" eb="11">
      <t>ホン</t>
    </rPh>
    <rPh sb="11" eb="12">
      <t>ヒョウ</t>
    </rPh>
    <rPh sb="13" eb="15">
      <t>スウチ</t>
    </rPh>
    <rPh sb="16" eb="20">
      <t>カクトウケイヒョウ</t>
    </rPh>
    <rPh sb="21" eb="22">
      <t>フク</t>
    </rPh>
    <phoneticPr fontId="6"/>
  </si>
  <si>
    <t>参考資料　２</t>
    <rPh sb="0" eb="2">
      <t>サンコウ</t>
    </rPh>
    <rPh sb="2" eb="4">
      <t>シリョウ</t>
    </rPh>
    <phoneticPr fontId="2"/>
  </si>
  <si>
    <t>年度別</t>
    <rPh sb="0" eb="2">
      <t>ネンド</t>
    </rPh>
    <rPh sb="2" eb="3">
      <t>ベツ</t>
    </rPh>
    <phoneticPr fontId="2"/>
  </si>
  <si>
    <t>各法</t>
    <rPh sb="0" eb="2">
      <t>カクホウ</t>
    </rPh>
    <phoneticPr fontId="2"/>
  </si>
  <si>
    <t>（再掲）生活保護法</t>
    <rPh sb="1" eb="3">
      <t>サイケイ</t>
    </rPh>
    <rPh sb="4" eb="6">
      <t>セイカツ</t>
    </rPh>
    <rPh sb="6" eb="9">
      <t>ホゴホウ</t>
    </rPh>
    <phoneticPr fontId="2"/>
  </si>
  <si>
    <t>（再掲）自治体医療</t>
    <rPh sb="1" eb="3">
      <t>サイケイ</t>
    </rPh>
    <rPh sb="4" eb="7">
      <t>ジチタイ</t>
    </rPh>
    <rPh sb="7" eb="9">
      <t>イリョウ</t>
    </rPh>
    <phoneticPr fontId="2"/>
  </si>
  <si>
    <t>日数</t>
    <rPh sb="0" eb="1">
      <t>ニチ</t>
    </rPh>
    <rPh sb="1" eb="2">
      <t>スウ</t>
    </rPh>
    <phoneticPr fontId="2"/>
  </si>
  <si>
    <t>点数</t>
    <rPh sb="0" eb="2">
      <t>テンスウ</t>
    </rPh>
    <phoneticPr fontId="2"/>
  </si>
  <si>
    <t>日</t>
    <rPh sb="0" eb="1">
      <t>ニチ</t>
    </rPh>
    <phoneticPr fontId="2"/>
  </si>
  <si>
    <t>千点</t>
    <rPh sb="0" eb="2">
      <t>センテン</t>
    </rPh>
    <phoneticPr fontId="2"/>
  </si>
  <si>
    <t>２（続）</t>
    <rPh sb="2" eb="3">
      <t>ゾク</t>
    </rPh>
    <phoneticPr fontId="2"/>
  </si>
  <si>
    <t>　〃 10年度</t>
    <rPh sb="6" eb="7">
      <t>ド</t>
    </rPh>
    <phoneticPr fontId="2"/>
  </si>
  <si>
    <t>　〃 11年度</t>
    <rPh sb="6" eb="7">
      <t>ド</t>
    </rPh>
    <phoneticPr fontId="2"/>
  </si>
  <si>
    <t>　〃 12年度</t>
    <rPh sb="6" eb="7">
      <t>ド</t>
    </rPh>
    <phoneticPr fontId="2"/>
  </si>
  <si>
    <t>　〃 13年度</t>
    <rPh sb="6" eb="7">
      <t>ド</t>
    </rPh>
    <phoneticPr fontId="2"/>
  </si>
  <si>
    <t>　〃 14年度</t>
    <rPh sb="6" eb="7">
      <t>ド</t>
    </rPh>
    <phoneticPr fontId="2"/>
  </si>
  <si>
    <t>　〃 15年度</t>
    <rPh sb="6" eb="7">
      <t>ド</t>
    </rPh>
    <phoneticPr fontId="2"/>
  </si>
  <si>
    <t>　〃 16年度</t>
    <rPh sb="6" eb="7">
      <t>ド</t>
    </rPh>
    <phoneticPr fontId="2"/>
  </si>
  <si>
    <t>　〃 17年度</t>
    <rPh sb="6" eb="7">
      <t>ド</t>
    </rPh>
    <phoneticPr fontId="2"/>
  </si>
  <si>
    <t>参考資料４の２</t>
    <phoneticPr fontId="2"/>
  </si>
  <si>
    <t>参考資料４の３</t>
    <phoneticPr fontId="2"/>
  </si>
  <si>
    <t>　〃 　　　　　5月</t>
  </si>
  <si>
    <t>　〃 　　　　　5月</t>
    <phoneticPr fontId="2"/>
  </si>
  <si>
    <t>　〃 　　　　　6月</t>
  </si>
  <si>
    <t>　〃 　　　　　6月</t>
    <phoneticPr fontId="2"/>
  </si>
  <si>
    <t>　〃 　　　　　7月</t>
  </si>
  <si>
    <t>　〃 　　　　　8月</t>
  </si>
  <si>
    <t>　〃 　　　　　9月</t>
  </si>
  <si>
    <t>　〃 　　　　　10月</t>
  </si>
  <si>
    <t>　〃 　　　　　11月</t>
  </si>
  <si>
    <t>　〃 　　　　　12月</t>
  </si>
  <si>
    <t>　〃 　　　　　2月</t>
    <phoneticPr fontId="2"/>
  </si>
  <si>
    <t>　〃 　　　　　3月</t>
    <phoneticPr fontId="2"/>
  </si>
  <si>
    <t>　〃 　　　　　4月</t>
    <phoneticPr fontId="2"/>
  </si>
  <si>
    <t>参考資料　１</t>
    <phoneticPr fontId="2"/>
  </si>
  <si>
    <t>参考資料　１（続）</t>
    <phoneticPr fontId="2"/>
  </si>
  <si>
    <t>参考資料４</t>
    <phoneticPr fontId="6"/>
  </si>
  <si>
    <r>
      <t xml:space="preserve">平成 </t>
    </r>
    <r>
      <rPr>
        <sz val="11"/>
        <color indexed="9"/>
        <rFont val="ＭＳ Ｐ明朝"/>
        <family val="1"/>
        <charset val="128"/>
      </rPr>
      <t>0</t>
    </r>
    <r>
      <rPr>
        <sz val="11"/>
        <rFont val="ＭＳ Ｐ明朝"/>
        <family val="1"/>
        <charset val="128"/>
      </rPr>
      <t>8年度</t>
    </r>
    <rPh sb="6" eb="7">
      <t>ド</t>
    </rPh>
    <phoneticPr fontId="2"/>
  </si>
  <si>
    <r>
      <t xml:space="preserve">　〃 </t>
    </r>
    <r>
      <rPr>
        <sz val="11"/>
        <color indexed="9"/>
        <rFont val="ＭＳ Ｐ明朝"/>
        <family val="1"/>
        <charset val="128"/>
      </rPr>
      <t>0</t>
    </r>
    <r>
      <rPr>
        <sz val="11"/>
        <rFont val="ＭＳ Ｐ明朝"/>
        <family val="1"/>
        <charset val="128"/>
      </rPr>
      <t>9年度</t>
    </r>
    <rPh sb="6" eb="7">
      <t>ド</t>
    </rPh>
    <phoneticPr fontId="2"/>
  </si>
  <si>
    <r>
      <t xml:space="preserve"> </t>
    </r>
    <r>
      <rPr>
        <sz val="11"/>
        <rFont val="ＭＳ Ｐゴシック"/>
        <family val="3"/>
        <charset val="128"/>
      </rPr>
      <t xml:space="preserve">    </t>
    </r>
    <r>
      <rPr>
        <sz val="10"/>
        <rFont val="ＭＳ 明朝"/>
        <family val="1"/>
        <charset val="128"/>
      </rPr>
      <t>2　総計欄の件数・点数は、全管掌に係る医科の数値であり、同欄の金額は、医科及び食事・生活療養費を加えたものである。</t>
    </r>
    <rPh sb="11" eb="13">
      <t>ケンスウ</t>
    </rPh>
    <rPh sb="14" eb="16">
      <t>テンスウ</t>
    </rPh>
    <rPh sb="18" eb="19">
      <t>ゼン</t>
    </rPh>
    <rPh sb="19" eb="21">
      <t>カンショウ</t>
    </rPh>
    <rPh sb="22" eb="23">
      <t>カカ</t>
    </rPh>
    <rPh sb="24" eb="26">
      <t>イカ</t>
    </rPh>
    <rPh sb="40" eb="42">
      <t>イカ</t>
    </rPh>
    <rPh sb="42" eb="43">
      <t>オヨ</t>
    </rPh>
    <rPh sb="47" eb="49">
      <t>セイカツ</t>
    </rPh>
    <phoneticPr fontId="6"/>
  </si>
  <si>
    <r>
      <t xml:space="preserve"> </t>
    </r>
    <r>
      <rPr>
        <sz val="11"/>
        <rFont val="ＭＳ Ｐゴシック"/>
        <family val="3"/>
        <charset val="128"/>
      </rPr>
      <t xml:space="preserve">    </t>
    </r>
    <r>
      <rPr>
        <sz val="10"/>
        <rFont val="ＭＳ 明朝"/>
        <family val="1"/>
        <charset val="128"/>
      </rPr>
      <t>2　総計欄の件数・点数は、全管掌に係る医科の数値であり、同欄の金額は、医科及び食事・生活療養費を加えたものである。</t>
    </r>
    <rPh sb="18" eb="19">
      <t>ゼン</t>
    </rPh>
    <rPh sb="19" eb="21">
      <t>カンショウ</t>
    </rPh>
    <rPh sb="22" eb="23">
      <t>カカ</t>
    </rPh>
    <rPh sb="24" eb="26">
      <t>イカ</t>
    </rPh>
    <rPh sb="40" eb="42">
      <t>イカ</t>
    </rPh>
    <rPh sb="42" eb="43">
      <t>オヨ</t>
    </rPh>
    <rPh sb="47" eb="49">
      <t>セイカツ</t>
    </rPh>
    <phoneticPr fontId="6"/>
  </si>
  <si>
    <t>例　　　言</t>
  </si>
  <si>
    <t>　　　　割はそれ以外の者が対象である。</t>
  </si>
  <si>
    <t xml:space="preserve">   　　法分ごとの負担額が掲載してある。</t>
  </si>
  <si>
    <t>　３　単位未満の数値は四捨五入を原則とした。したがって、総計とその内訳の計と</t>
  </si>
  <si>
    <t>　　は必ずしも一致しない。</t>
  </si>
  <si>
    <t>　４　本書に用いた記号は、次のとおりである。</t>
  </si>
  <si>
    <t>　　　「－」は掲げる計数がないもの。</t>
  </si>
  <si>
    <t xml:space="preserve">      「０」は表示単位に満たないもの。</t>
  </si>
  <si>
    <t>　　　「△」は負数のもの。</t>
  </si>
  <si>
    <t>第1表</t>
  </si>
  <si>
    <t>診療報酬等請求及び支払窓口数</t>
  </si>
  <si>
    <t>第2表</t>
  </si>
  <si>
    <t>第3表</t>
  </si>
  <si>
    <t>第4表</t>
  </si>
  <si>
    <t>支部別管掌別診療報酬等確定件数及び金額</t>
  </si>
  <si>
    <t xml:space="preserve">第4表の2   </t>
  </si>
  <si>
    <t>第5表</t>
  </si>
  <si>
    <t xml:space="preserve">第5表の2   </t>
  </si>
  <si>
    <t>第6表</t>
  </si>
  <si>
    <t>　〃 23年度</t>
  </si>
  <si>
    <t>　〃 23年度</t>
    <rPh sb="6" eb="7">
      <t>ド</t>
    </rPh>
    <phoneticPr fontId="2"/>
  </si>
  <si>
    <t>第6表の2</t>
  </si>
  <si>
    <t>第7表　　　</t>
  </si>
  <si>
    <t>第8表</t>
  </si>
  <si>
    <t>参考資料1</t>
  </si>
  <si>
    <t>　２　点数（食事・生活療養費については基準額、訪問看護療養費については看護費</t>
    <rPh sb="9" eb="11">
      <t>セイカツ</t>
    </rPh>
    <phoneticPr fontId="13"/>
  </si>
  <si>
    <t>　　用）及び金額については、次の諸点に留意されたい。</t>
    <phoneticPr fontId="13"/>
  </si>
  <si>
    <t>統　　計　　表　　目　　次</t>
    <rPh sb="9" eb="13">
      <t>モクジ</t>
    </rPh>
    <phoneticPr fontId="13"/>
  </si>
  <si>
    <t>管掌別診療報酬等諸率</t>
    <phoneticPr fontId="13"/>
  </si>
  <si>
    <t>支部別医療保険分診療報酬等諸率</t>
    <phoneticPr fontId="13"/>
  </si>
  <si>
    <t>第9表</t>
    <phoneticPr fontId="13"/>
  </si>
  <si>
    <t>管掌別診療報酬等返戻状況</t>
    <phoneticPr fontId="13"/>
  </si>
  <si>
    <t>第10表</t>
    <phoneticPr fontId="13"/>
  </si>
  <si>
    <t>支部別医療保険分診療報酬等返戻状況</t>
    <phoneticPr fontId="13"/>
  </si>
  <si>
    <t>参考資料2</t>
    <phoneticPr fontId="13"/>
  </si>
  <si>
    <t>参考資料4の2</t>
    <phoneticPr fontId="13"/>
  </si>
  <si>
    <t>参考資料4の3</t>
    <phoneticPr fontId="13"/>
  </si>
  <si>
    <t>第11表</t>
  </si>
  <si>
    <t>第13表</t>
  </si>
  <si>
    <t>管掌別診療報酬等審査（点検）確定状況</t>
    <phoneticPr fontId="13"/>
  </si>
  <si>
    <t>支部別医療保険分診療報酬等審査（点検）確定状況</t>
    <phoneticPr fontId="13"/>
  </si>
  <si>
    <t>第12表</t>
    <phoneticPr fontId="13"/>
  </si>
  <si>
    <t>参考資料3</t>
    <phoneticPr fontId="13"/>
  </si>
  <si>
    <t>経営主体別診療科別診療諸率（医科計）</t>
    <phoneticPr fontId="13"/>
  </si>
  <si>
    <t>〃</t>
    <phoneticPr fontId="13"/>
  </si>
  <si>
    <t>経営主体別診療科別診療諸率（医科入院）</t>
    <rPh sb="16" eb="18">
      <t>ニュウイン</t>
    </rPh>
    <phoneticPr fontId="13"/>
  </si>
  <si>
    <t>〃</t>
    <phoneticPr fontId="13"/>
  </si>
  <si>
    <t>経営主体別診療科別診療諸率（医科入院外）</t>
    <phoneticPr fontId="13"/>
  </si>
  <si>
    <t>参考資料4</t>
    <phoneticPr fontId="13"/>
  </si>
  <si>
    <t>管掌別診療報酬等確定状況</t>
    <phoneticPr fontId="13"/>
  </si>
  <si>
    <t>支部別診療報酬等確定状況</t>
    <phoneticPr fontId="13"/>
  </si>
  <si>
    <t>支部別医療保険分診療報酬等確定状況</t>
    <phoneticPr fontId="13"/>
  </si>
  <si>
    <t>年度別診療報酬等確定件数・金額及び対前年度比</t>
    <phoneticPr fontId="13"/>
  </si>
  <si>
    <t>年度別、管掌別診療報酬等確定件数・日数・点数及び金額</t>
    <phoneticPr fontId="13"/>
  </si>
  <si>
    <t>経営主体別診療科別算定件数・日数及び点数（医科計）</t>
    <rPh sb="21" eb="23">
      <t>イカ</t>
    </rPh>
    <rPh sb="23" eb="24">
      <t>ケイ</t>
    </rPh>
    <phoneticPr fontId="13"/>
  </si>
  <si>
    <t>経営主体別診療科別算定件数・日数及び点数（医科入院）</t>
    <rPh sb="21" eb="23">
      <t>イカ</t>
    </rPh>
    <rPh sb="23" eb="25">
      <t>ニュウイン</t>
    </rPh>
    <phoneticPr fontId="13"/>
  </si>
  <si>
    <t>経営主体別診療科別算定件数・日数及び点数（医科入院外）</t>
    <rPh sb="21" eb="23">
      <t>イカ</t>
    </rPh>
    <rPh sb="23" eb="25">
      <t>ニュウイン</t>
    </rPh>
    <rPh sb="25" eb="26">
      <t>ガイ</t>
    </rPh>
    <phoneticPr fontId="13"/>
  </si>
  <si>
    <t>管掌別ＤＰＣ診療報酬等算定状況</t>
    <rPh sb="0" eb="2">
      <t>カンショウ</t>
    </rPh>
    <rPh sb="2" eb="3">
      <t>ベツ</t>
    </rPh>
    <rPh sb="6" eb="8">
      <t>シンリョウ</t>
    </rPh>
    <rPh sb="8" eb="11">
      <t>ホウシュウトウ</t>
    </rPh>
    <rPh sb="11" eb="13">
      <t>サンテイ</t>
    </rPh>
    <rPh sb="13" eb="15">
      <t>ジョウキョウ</t>
    </rPh>
    <phoneticPr fontId="13"/>
  </si>
  <si>
    <t>支部別ＤＰＣ診療報酬等算定状況</t>
    <rPh sb="0" eb="2">
      <t>シブ</t>
    </rPh>
    <rPh sb="2" eb="3">
      <t>ベツ</t>
    </rPh>
    <rPh sb="6" eb="8">
      <t>シンリョウ</t>
    </rPh>
    <rPh sb="8" eb="11">
      <t>ホウシュウトウ</t>
    </rPh>
    <rPh sb="11" eb="13">
      <t>サンテイ</t>
    </rPh>
    <rPh sb="13" eb="15">
      <t>ジョウキョウ</t>
    </rPh>
    <phoneticPr fontId="13"/>
  </si>
  <si>
    <t>月別ＤＰＣ診療報酬等算定状況</t>
    <rPh sb="0" eb="2">
      <t>ツキベツ</t>
    </rPh>
    <rPh sb="5" eb="7">
      <t>シンリョウ</t>
    </rPh>
    <rPh sb="7" eb="10">
      <t>ホウシュウナド</t>
    </rPh>
    <rPh sb="10" eb="12">
      <t>サンテイ</t>
    </rPh>
    <rPh sb="12" eb="14">
      <t>ジョウキョウ</t>
    </rPh>
    <phoneticPr fontId="13"/>
  </si>
  <si>
    <t>第２表　管掌別診療報酬等確定状況</t>
    <phoneticPr fontId="2"/>
  </si>
  <si>
    <t>第２表（続）　管掌別診療報酬等確定状況</t>
    <phoneticPr fontId="2"/>
  </si>
  <si>
    <t>第５表　支部別診療報酬等確定状況</t>
    <phoneticPr fontId="2"/>
  </si>
  <si>
    <t>第５表(続)　支部別診療報酬等確定状況</t>
    <phoneticPr fontId="2"/>
  </si>
  <si>
    <t>第５表の２　支部別医療保険分診療報酬等確定状況</t>
    <phoneticPr fontId="2"/>
  </si>
  <si>
    <t>第５表の２(続)　支部別医療保険分診療報酬等確定状況</t>
    <phoneticPr fontId="2"/>
  </si>
  <si>
    <t>年度別診療報酬等確定件数・金額及び対前年度比</t>
    <phoneticPr fontId="2"/>
  </si>
  <si>
    <t>年度別診療報酬等確定件数・金額及び対前年度比　　　　　</t>
    <phoneticPr fontId="2"/>
  </si>
  <si>
    <t xml:space="preserve">年度別、管掌別診療報酬等確定件数・日数・点数及び金額       </t>
    <phoneticPr fontId="2"/>
  </si>
  <si>
    <t>経営主体別診療科別算定件数・日数及び点数</t>
    <phoneticPr fontId="2"/>
  </si>
  <si>
    <t>管掌別ＤＰＣ診療報酬等算定状況</t>
    <rPh sb="6" eb="8">
      <t>シンリョウ</t>
    </rPh>
    <rPh sb="8" eb="11">
      <t>ホウシュウトウ</t>
    </rPh>
    <rPh sb="11" eb="13">
      <t>サンテイ</t>
    </rPh>
    <rPh sb="13" eb="15">
      <t>ジョウキョウ</t>
    </rPh>
    <phoneticPr fontId="6"/>
  </si>
  <si>
    <t>管掌別ＤＰＣ診療報酬等算定状況　（続）</t>
    <rPh sb="6" eb="8">
      <t>シンリョウ</t>
    </rPh>
    <rPh sb="8" eb="11">
      <t>ホウシュウトウ</t>
    </rPh>
    <rPh sb="11" eb="13">
      <t>サンテイ</t>
    </rPh>
    <rPh sb="13" eb="15">
      <t>ジョウキョウ</t>
    </rPh>
    <rPh sb="17" eb="18">
      <t>ゾク</t>
    </rPh>
    <phoneticPr fontId="6"/>
  </si>
  <si>
    <t>支部別ＤＰＣ診療報酬等算定状況　</t>
    <rPh sb="6" eb="8">
      <t>シンリョウ</t>
    </rPh>
    <rPh sb="8" eb="11">
      <t>ホウシュウトウ</t>
    </rPh>
    <rPh sb="11" eb="13">
      <t>サンテイ</t>
    </rPh>
    <rPh sb="13" eb="15">
      <t>ジョウキョウ</t>
    </rPh>
    <phoneticPr fontId="2"/>
  </si>
  <si>
    <t>備考 1　本表は、再審査分等を調整する前の「算定件数」等の数値である。これに対し、本書の各統計表は再審査分等を調整後の「確定件数」等の数値である。</t>
    <phoneticPr fontId="2"/>
  </si>
  <si>
    <t>月別ＤＰＣ診療報酬等算定状況</t>
    <rPh sb="0" eb="1">
      <t>ツキ</t>
    </rPh>
    <rPh sb="5" eb="7">
      <t>シンリョウ</t>
    </rPh>
    <rPh sb="7" eb="10">
      <t>ホウシュウトウ</t>
    </rPh>
    <rPh sb="10" eb="12">
      <t>サンテイ</t>
    </rPh>
    <rPh sb="12" eb="14">
      <t>ジョウキョウ</t>
    </rPh>
    <phoneticPr fontId="2"/>
  </si>
  <si>
    <t>　〃 18年度</t>
  </si>
  <si>
    <t>　〃 18年度</t>
    <rPh sb="6" eb="7">
      <t>ド</t>
    </rPh>
    <phoneticPr fontId="2"/>
  </si>
  <si>
    <t>平成20年1月</t>
    <phoneticPr fontId="2"/>
  </si>
  <si>
    <t>平成15年4月</t>
  </si>
  <si>
    <t>平成16年1月</t>
  </si>
  <si>
    <t>　〃 　　　　　2月</t>
  </si>
  <si>
    <t>　〃 　　　　　3月</t>
  </si>
  <si>
    <t>　〃 　　　　　4月</t>
  </si>
  <si>
    <t>平成17年1月</t>
  </si>
  <si>
    <t>平成18年1月</t>
  </si>
  <si>
    <t>平成19年1月</t>
  </si>
  <si>
    <t>平成21年1月</t>
    <phoneticPr fontId="2"/>
  </si>
  <si>
    <t>平成22年1月</t>
    <phoneticPr fontId="2"/>
  </si>
  <si>
    <t>平成23年1月</t>
    <phoneticPr fontId="2"/>
  </si>
  <si>
    <t>参考資料４の３（続）</t>
    <rPh sb="8" eb="9">
      <t>ゾク</t>
    </rPh>
    <phoneticPr fontId="2"/>
  </si>
  <si>
    <t>結核医療</t>
    <rPh sb="0" eb="2">
      <t>ケッカク</t>
    </rPh>
    <rPh sb="2" eb="4">
      <t>イリョウ</t>
    </rPh>
    <phoneticPr fontId="2"/>
  </si>
  <si>
    <t>結核入院医療</t>
    <rPh sb="0" eb="2">
      <t>ケッカク</t>
    </rPh>
    <rPh sb="2" eb="4">
      <t>ニュウイン</t>
    </rPh>
    <rPh sb="4" eb="6">
      <t>イリョウ</t>
    </rPh>
    <phoneticPr fontId="2"/>
  </si>
  <si>
    <t>自　立　支　援</t>
    <rPh sb="0" eb="1">
      <t>ジ</t>
    </rPh>
    <rPh sb="2" eb="3">
      <t>リツ</t>
    </rPh>
    <rPh sb="4" eb="5">
      <t>ササ</t>
    </rPh>
    <rPh sb="6" eb="7">
      <t>エン</t>
    </rPh>
    <phoneticPr fontId="2"/>
  </si>
  <si>
    <t>児　童　福　祉</t>
    <rPh sb="0" eb="1">
      <t>ジ</t>
    </rPh>
    <rPh sb="2" eb="3">
      <t>ワラベ</t>
    </rPh>
    <rPh sb="4" eb="5">
      <t>フク</t>
    </rPh>
    <rPh sb="6" eb="7">
      <t>シ</t>
    </rPh>
    <phoneticPr fontId="2"/>
  </si>
  <si>
    <t>原　爆　医　療</t>
    <rPh sb="0" eb="1">
      <t>ハラ</t>
    </rPh>
    <rPh sb="2" eb="3">
      <t>バク</t>
    </rPh>
    <rPh sb="4" eb="5">
      <t>イ</t>
    </rPh>
    <rPh sb="6" eb="7">
      <t>リョウ</t>
    </rPh>
    <phoneticPr fontId="2"/>
  </si>
  <si>
    <t>感　染　症</t>
    <phoneticPr fontId="2"/>
  </si>
  <si>
    <t>一類感染症・新感染症</t>
    <rPh sb="0" eb="2">
      <t>イチルイ</t>
    </rPh>
    <rPh sb="2" eb="5">
      <t>カンセンショウ</t>
    </rPh>
    <rPh sb="6" eb="7">
      <t>シン</t>
    </rPh>
    <rPh sb="7" eb="10">
      <t>カンセンショウ</t>
    </rPh>
    <phoneticPr fontId="2"/>
  </si>
  <si>
    <t>感染症</t>
    <rPh sb="0" eb="3">
      <t>カンセンショウ</t>
    </rPh>
    <phoneticPr fontId="2"/>
  </si>
  <si>
    <t>原 爆 医 療</t>
    <phoneticPr fontId="2"/>
  </si>
  <si>
    <t>感 染 症</t>
    <rPh sb="0" eb="1">
      <t>カン</t>
    </rPh>
    <rPh sb="2" eb="3">
      <t>ソメ</t>
    </rPh>
    <rPh sb="4" eb="5">
      <t>ショウ</t>
    </rPh>
    <phoneticPr fontId="2"/>
  </si>
  <si>
    <t>感 染 症</t>
    <phoneticPr fontId="2"/>
  </si>
  <si>
    <t>結核医療</t>
    <rPh sb="0" eb="2">
      <t>ケッカク</t>
    </rPh>
    <rPh sb="2" eb="4">
      <t>イリョウ</t>
    </rPh>
    <phoneticPr fontId="6"/>
  </si>
  <si>
    <t>結核入院医療</t>
    <rPh sb="0" eb="2">
      <t>ケッカク</t>
    </rPh>
    <rPh sb="2" eb="4">
      <t>ニュウイン</t>
    </rPh>
    <rPh sb="4" eb="6">
      <t>イリョウ</t>
    </rPh>
    <phoneticPr fontId="6"/>
  </si>
  <si>
    <t>　　　「…」は前年度対比で乖離があるもの。</t>
  </si>
  <si>
    <t>感染症結核</t>
  </si>
  <si>
    <t>第６表の３　支部別老人保健分診療報酬等支払確定件数及び金額の対前年同月比</t>
    <phoneticPr fontId="2"/>
  </si>
  <si>
    <t>　〃 19年度</t>
    <rPh sb="6" eb="7">
      <t>ド</t>
    </rPh>
    <phoneticPr fontId="2"/>
  </si>
  <si>
    <t>中国残留邦人等</t>
    <rPh sb="0" eb="2">
      <t>チュウゴク</t>
    </rPh>
    <rPh sb="2" eb="4">
      <t>ザンリュウ</t>
    </rPh>
    <rPh sb="4" eb="6">
      <t>ホウジン</t>
    </rPh>
    <rPh sb="6" eb="7">
      <t>トウ</t>
    </rPh>
    <phoneticPr fontId="2"/>
  </si>
  <si>
    <t>中国残留邦人等</t>
    <phoneticPr fontId="2"/>
  </si>
  <si>
    <t>中国残留邦人等</t>
    <phoneticPr fontId="2"/>
  </si>
  <si>
    <t>一類感染症等
・新感染症</t>
    <rPh sb="0" eb="2">
      <t>イチルイ</t>
    </rPh>
    <rPh sb="2" eb="6">
      <t>カンセンショウナド</t>
    </rPh>
    <rPh sb="8" eb="9">
      <t>シン</t>
    </rPh>
    <rPh sb="9" eb="12">
      <t>カンセンショウ</t>
    </rPh>
    <phoneticPr fontId="2"/>
  </si>
  <si>
    <t>中国残留邦人等</t>
    <phoneticPr fontId="6"/>
  </si>
  <si>
    <t>医療観察</t>
    <rPh sb="0" eb="2">
      <t>イリョウ</t>
    </rPh>
    <rPh sb="2" eb="4">
      <t>カンサツ</t>
    </rPh>
    <phoneticPr fontId="6"/>
  </si>
  <si>
    <t>　１　医療保険又は老人保健の区分については、次の諸点に留意されたい。</t>
    <rPh sb="7" eb="8">
      <t>マタ</t>
    </rPh>
    <phoneticPr fontId="13"/>
  </si>
  <si>
    <t xml:space="preserve">   （1） 医療保険分又は各法分が他の各法分と併用する場合にあっては、点数は原</t>
    <rPh sb="12" eb="13">
      <t>マタ</t>
    </rPh>
    <phoneticPr fontId="13"/>
  </si>
  <si>
    <t>　 （1） 医療保険の高齢者７割・一般とは、７０歳以上７５歳未満における給付率の</t>
    <rPh sb="17" eb="19">
      <t>イッパン</t>
    </rPh>
    <phoneticPr fontId="13"/>
  </si>
  <si>
    <t>　　　  違いであり、７割は現役並み所得者、一般はそれ以外の者が対象である。</t>
    <rPh sb="14" eb="16">
      <t>ゲンエキ</t>
    </rPh>
    <rPh sb="16" eb="17">
      <t>ナ</t>
    </rPh>
    <rPh sb="22" eb="24">
      <t>イッパン</t>
    </rPh>
    <phoneticPr fontId="13"/>
  </si>
  <si>
    <t>　 （2） 老人保健の７割・９割とは給付率の違いであり、７割は一定以上所得者、９</t>
    <phoneticPr fontId="13"/>
  </si>
  <si>
    <t>高齢者一般</t>
  </si>
  <si>
    <t>高齢者一般　</t>
  </si>
  <si>
    <t>高齢者</t>
  </si>
  <si>
    <t>注１　確定率は、確定点数（金額）を請求点数（金額）で除したものである。</t>
    <rPh sb="0" eb="1">
      <t>チュウ</t>
    </rPh>
    <phoneticPr fontId="2"/>
  </si>
  <si>
    <t>医　療　保　険　</t>
    <rPh sb="0" eb="1">
      <t>イ</t>
    </rPh>
    <rPh sb="2" eb="3">
      <t>リョウ</t>
    </rPh>
    <rPh sb="4" eb="5">
      <t>ホ</t>
    </rPh>
    <rPh sb="6" eb="7">
      <t>ケン</t>
    </rPh>
    <phoneticPr fontId="2"/>
  </si>
  <si>
    <t>一　　　般</t>
    <rPh sb="0" eb="1">
      <t>イチ</t>
    </rPh>
    <rPh sb="4" eb="5">
      <t>パン</t>
    </rPh>
    <phoneticPr fontId="2"/>
  </si>
  <si>
    <t>自立支援</t>
    <rPh sb="0" eb="1">
      <t>ジ</t>
    </rPh>
    <rPh sb="1" eb="2">
      <t>リツ</t>
    </rPh>
    <rPh sb="2" eb="3">
      <t>ササ</t>
    </rPh>
    <rPh sb="3" eb="4">
      <t>エン</t>
    </rPh>
    <phoneticPr fontId="2"/>
  </si>
  <si>
    <t>備考　総計欄の件数は、食事・生活療養費を除く数値である。</t>
    <phoneticPr fontId="2"/>
  </si>
  <si>
    <t>感 染 症</t>
    <phoneticPr fontId="2"/>
  </si>
  <si>
    <t>食事・生活療養費</t>
    <phoneticPr fontId="2"/>
  </si>
  <si>
    <t>備考　この表における被保険者とは、70歳未満の被保険者であり、被扶養者とは、70歳未満の被扶養者である。</t>
    <rPh sb="0" eb="2">
      <t>ビコウ</t>
    </rPh>
    <rPh sb="5" eb="6">
      <t>ヒョウ</t>
    </rPh>
    <rPh sb="10" eb="14">
      <t>ヒホケンシャ</t>
    </rPh>
    <rPh sb="19" eb="20">
      <t>サイ</t>
    </rPh>
    <rPh sb="20" eb="22">
      <t>ミマン</t>
    </rPh>
    <rPh sb="23" eb="27">
      <t>ヒホケンシャ</t>
    </rPh>
    <rPh sb="31" eb="35">
      <t>ヒフヨウシャ</t>
    </rPh>
    <rPh sb="40" eb="41">
      <t>サイ</t>
    </rPh>
    <rPh sb="41" eb="43">
      <t>ミマン</t>
    </rPh>
    <rPh sb="44" eb="48">
      <t>ヒフヨウシャ</t>
    </rPh>
    <phoneticPr fontId="2"/>
  </si>
  <si>
    <t>被扶養者</t>
    <rPh sb="1" eb="3">
      <t>フヨウ</t>
    </rPh>
    <rPh sb="3" eb="4">
      <t>シャ</t>
    </rPh>
    <phoneticPr fontId="2"/>
  </si>
  <si>
    <t>第４表（続）　支部別管掌別診療報酬等確定件数及び金額</t>
    <phoneticPr fontId="2"/>
  </si>
  <si>
    <t>被保険者65歳未満</t>
    <rPh sb="6" eb="7">
      <t>サイ</t>
    </rPh>
    <rPh sb="7" eb="9">
      <t>ミマン</t>
    </rPh>
    <phoneticPr fontId="14"/>
  </si>
  <si>
    <t>被扶養者65歳未満
　　　(未就学者除く)</t>
    <rPh sb="18" eb="19">
      <t>ノゾ</t>
    </rPh>
    <phoneticPr fontId="14"/>
  </si>
  <si>
    <t>被扶養者(未就学者)</t>
  </si>
  <si>
    <t>被保険者65歳以上
　　　　　70歳未満</t>
    <rPh sb="6" eb="7">
      <t>サイ</t>
    </rPh>
    <rPh sb="7" eb="9">
      <t>イジョウ</t>
    </rPh>
    <rPh sb="17" eb="18">
      <t>サイ</t>
    </rPh>
    <rPh sb="18" eb="20">
      <t>ミマン</t>
    </rPh>
    <phoneticPr fontId="14"/>
  </si>
  <si>
    <t>被扶養者65歳以上
　　　　　70歳未満</t>
    <rPh sb="17" eb="20">
      <t>サイミマン</t>
    </rPh>
    <phoneticPr fontId="14"/>
  </si>
  <si>
    <t>高齢者一般</t>
    <rPh sb="3" eb="5">
      <t>イッパン</t>
    </rPh>
    <phoneticPr fontId="14"/>
  </si>
  <si>
    <t>被 保 険 者 ６ ５ 歳 未 満</t>
    <rPh sb="12" eb="13">
      <t>サイ</t>
    </rPh>
    <rPh sb="14" eb="15">
      <t>ミ</t>
    </rPh>
    <rPh sb="16" eb="17">
      <t>マン</t>
    </rPh>
    <phoneticPr fontId="14"/>
  </si>
  <si>
    <t>被扶養者６５歳未満
(未就学者除く)</t>
  </si>
  <si>
    <t>被 扶 養 者 (未就学者)</t>
    <rPh sb="0" eb="1">
      <t>ヒ</t>
    </rPh>
    <rPh sb="2" eb="3">
      <t>タモツ</t>
    </rPh>
    <rPh sb="4" eb="5">
      <t>オサム</t>
    </rPh>
    <rPh sb="6" eb="7">
      <t>シャ</t>
    </rPh>
    <phoneticPr fontId="14"/>
  </si>
  <si>
    <t>被　保　険　者
６５歳以上７０歳未満</t>
    <rPh sb="2" eb="3">
      <t>ホ</t>
    </rPh>
    <rPh sb="4" eb="5">
      <t>ケン</t>
    </rPh>
    <rPh sb="10" eb="13">
      <t>サイイジョウ</t>
    </rPh>
    <rPh sb="15" eb="18">
      <t>サイミマン</t>
    </rPh>
    <phoneticPr fontId="14"/>
  </si>
  <si>
    <t>被　扶　養　者
６５歳以上７０歳未満</t>
    <rPh sb="10" eb="13">
      <t>サイイジョウ</t>
    </rPh>
    <rPh sb="15" eb="18">
      <t>サイミマン</t>
    </rPh>
    <phoneticPr fontId="14"/>
  </si>
  <si>
    <t>被扶養者
(未就学者除く)</t>
    <rPh sb="10" eb="11">
      <t>ノゾ</t>
    </rPh>
    <phoneticPr fontId="14"/>
  </si>
  <si>
    <t>被扶養者(未就学者除く)</t>
  </si>
  <si>
    <t>第４表の２  支部別医療保険分診療報酬等確定件数及び金額</t>
    <phoneticPr fontId="2"/>
  </si>
  <si>
    <t>被扶養者65歳未満
　　 (未就学者除く)</t>
    <rPh sb="18" eb="19">
      <t>ノゾ</t>
    </rPh>
    <phoneticPr fontId="14"/>
  </si>
  <si>
    <t>支部別医療保険分診療報酬等確定件数及び金額</t>
    <rPh sb="7" eb="8">
      <t>ブン</t>
    </rPh>
    <phoneticPr fontId="13"/>
  </si>
  <si>
    <t>　   　則として医療保険分、各法分ごとに診療全点数を掲載し、金額は医療保険、各</t>
    <phoneticPr fontId="13"/>
  </si>
  <si>
    <t xml:space="preserve">   （2） 医療保険の金額は、原則として、被保険者及び被扶養者(未就学者除く)が</t>
    <rPh sb="26" eb="27">
      <t>オヨ</t>
    </rPh>
    <rPh sb="33" eb="37">
      <t>ミシュウガクシャ</t>
    </rPh>
    <rPh sb="37" eb="38">
      <t>ノゾ</t>
    </rPh>
    <phoneticPr fontId="13"/>
  </si>
  <si>
    <t>　   　７割相当額、被扶養者（未就学者）が８割相当額を掲載してある。</t>
    <rPh sb="16" eb="20">
      <t>ミシュウガクシャ</t>
    </rPh>
    <rPh sb="22" eb="24">
      <t>８ワリ</t>
    </rPh>
    <rPh sb="24" eb="26">
      <t>ソウトウ</t>
    </rPh>
    <rPh sb="26" eb="27">
      <t>ガク</t>
    </rPh>
    <phoneticPr fontId="13"/>
  </si>
  <si>
    <t>　　 　　なお、各法分との併用の場合等であって、高額療養費があるときは、当該額</t>
    <phoneticPr fontId="13"/>
  </si>
  <si>
    <t>　　   が金額に合算掲載してある。</t>
    <phoneticPr fontId="13"/>
  </si>
  <si>
    <t>船員保険</t>
    <rPh sb="0" eb="2">
      <t>センイン</t>
    </rPh>
    <rPh sb="2" eb="4">
      <t>ホケン</t>
    </rPh>
    <phoneticPr fontId="2"/>
  </si>
  <si>
    <t>協会けんぽ</t>
    <rPh sb="0" eb="2">
      <t>キョウカイ</t>
    </rPh>
    <phoneticPr fontId="2"/>
  </si>
  <si>
    <t>協会けんぽ</t>
    <rPh sb="0" eb="2">
      <t>キョウカイ</t>
    </rPh>
    <phoneticPr fontId="6"/>
  </si>
  <si>
    <t>　〃 19年度</t>
  </si>
  <si>
    <t>　〃 20年度</t>
    <rPh sb="6" eb="7">
      <t>ド</t>
    </rPh>
    <phoneticPr fontId="2"/>
  </si>
  <si>
    <t>　〃 20年度</t>
  </si>
  <si>
    <t>平成23年4月</t>
    <rPh sb="0" eb="2">
      <t>ヘイセイ</t>
    </rPh>
    <rPh sb="4" eb="5">
      <t>ネン</t>
    </rPh>
    <phoneticPr fontId="2"/>
  </si>
  <si>
    <t>平成24年1月</t>
    <phoneticPr fontId="2"/>
  </si>
  <si>
    <t>平成25年1月</t>
    <phoneticPr fontId="2"/>
  </si>
  <si>
    <t>平成26年1月</t>
    <phoneticPr fontId="2"/>
  </si>
  <si>
    <t>平成27年1月</t>
    <phoneticPr fontId="2"/>
  </si>
  <si>
    <t>　〃 22年度</t>
  </si>
  <si>
    <t>　〃 22年度</t>
    <rPh sb="6" eb="7">
      <t>ド</t>
    </rPh>
    <phoneticPr fontId="2"/>
  </si>
  <si>
    <t>注２　この表における被保険者とは、70歳未満の被保険者であり、被扶養者(未就学者除く)とは、6歳以上70歳未満の被扶養者である。</t>
    <rPh sb="0" eb="1">
      <t>チュウ</t>
    </rPh>
    <rPh sb="5" eb="6">
      <t>ヒョウ</t>
    </rPh>
    <rPh sb="10" eb="14">
      <t>ヒホケンシャ</t>
    </rPh>
    <rPh sb="19" eb="20">
      <t>サイ</t>
    </rPh>
    <rPh sb="20" eb="22">
      <t>ミマン</t>
    </rPh>
    <rPh sb="23" eb="27">
      <t>ヒホケンシャ</t>
    </rPh>
    <rPh sb="47" eb="50">
      <t>サイイジョウ</t>
    </rPh>
    <rPh sb="52" eb="53">
      <t>サイ</t>
    </rPh>
    <rPh sb="53" eb="55">
      <t>ミマン</t>
    </rPh>
    <rPh sb="56" eb="60">
      <t>ヒフヨウシャ</t>
    </rPh>
    <phoneticPr fontId="2"/>
  </si>
  <si>
    <t>　〃 21年度</t>
    <rPh sb="6" eb="7">
      <t>ド</t>
    </rPh>
    <phoneticPr fontId="2"/>
  </si>
  <si>
    <t>　〃 21年度</t>
  </si>
  <si>
    <t>平成7年度</t>
    <rPh sb="0" eb="2">
      <t>ヘイセイ</t>
    </rPh>
    <phoneticPr fontId="2"/>
  </si>
  <si>
    <t>　〃 17年度</t>
  </si>
  <si>
    <t>備考 1　本表は、再審査分等を調整する前の「算定件数」等の数値である。これに対し、本書の各統計表は再審査分等を調整後の「確定件数」等の数値である。</t>
    <phoneticPr fontId="6"/>
  </si>
  <si>
    <t>共済組合</t>
  </si>
  <si>
    <t>健保組合</t>
  </si>
  <si>
    <t>生活保護</t>
  </si>
  <si>
    <t>老人保健</t>
  </si>
  <si>
    <t>調剤</t>
  </si>
  <si>
    <t>支　部　別</t>
    <rPh sb="0" eb="3">
      <t>シブ</t>
    </rPh>
    <rPh sb="4" eb="5">
      <t>ベツ</t>
    </rPh>
    <phoneticPr fontId="2"/>
  </si>
  <si>
    <t>共済組合</t>
    <rPh sb="0" eb="2">
      <t>キョウサイ</t>
    </rPh>
    <rPh sb="2" eb="4">
      <t>クミアイ</t>
    </rPh>
    <phoneticPr fontId="2"/>
  </si>
  <si>
    <t>健保組合</t>
    <rPh sb="0" eb="2">
      <t>ケンポ</t>
    </rPh>
    <rPh sb="2" eb="4">
      <t>クミアイ</t>
    </rPh>
    <phoneticPr fontId="2"/>
  </si>
  <si>
    <t>生活保護</t>
    <rPh sb="0" eb="2">
      <t>セイカツ</t>
    </rPh>
    <rPh sb="2" eb="4">
      <t>ホゴ</t>
    </rPh>
    <phoneticPr fontId="2"/>
  </si>
  <si>
    <t>医科</t>
    <rPh sb="0" eb="2">
      <t>イカ</t>
    </rPh>
    <phoneticPr fontId="2"/>
  </si>
  <si>
    <t>歯科</t>
    <rPh sb="0" eb="2">
      <t>シカ</t>
    </rPh>
    <phoneticPr fontId="2"/>
  </si>
  <si>
    <t>調剤</t>
    <rPh sb="0" eb="2">
      <t>チョウザイ</t>
    </rPh>
    <phoneticPr fontId="2"/>
  </si>
  <si>
    <t>北　　海　　道</t>
    <phoneticPr fontId="2"/>
  </si>
  <si>
    <t>青　　　　   森</t>
    <phoneticPr fontId="2"/>
  </si>
  <si>
    <t>岩　　　　　 手</t>
    <phoneticPr fontId="2"/>
  </si>
  <si>
    <t>宮　　　　　 城</t>
    <phoneticPr fontId="2"/>
  </si>
  <si>
    <t>秋　　　　　 田</t>
    <phoneticPr fontId="2"/>
  </si>
  <si>
    <t>山　　　　　 形</t>
    <phoneticPr fontId="2"/>
  </si>
  <si>
    <t>福　　　　　 島</t>
    <phoneticPr fontId="2"/>
  </si>
  <si>
    <t>茨　　　　　 城</t>
    <phoneticPr fontId="2"/>
  </si>
  <si>
    <t>栃　　　　　 木</t>
    <phoneticPr fontId="2"/>
  </si>
  <si>
    <t>群　　　　　 馬</t>
    <phoneticPr fontId="2"/>
  </si>
  <si>
    <t>埼　　　　　 玉</t>
    <phoneticPr fontId="2"/>
  </si>
  <si>
    <t>千　　　　　 葉</t>
    <phoneticPr fontId="2"/>
  </si>
  <si>
    <t>東　　　　　 京</t>
    <phoneticPr fontId="2"/>
  </si>
  <si>
    <t>神　　奈　　川</t>
    <phoneticPr fontId="2"/>
  </si>
  <si>
    <t>新　　　　　 潟</t>
    <phoneticPr fontId="2"/>
  </si>
  <si>
    <t>富　　　　　 山</t>
    <phoneticPr fontId="2"/>
  </si>
  <si>
    <t>石　　　　　 川</t>
    <phoneticPr fontId="2"/>
  </si>
  <si>
    <t>福　　　　　 井</t>
    <phoneticPr fontId="2"/>
  </si>
  <si>
    <t>山　　　　　 梨</t>
    <phoneticPr fontId="2"/>
  </si>
  <si>
    <t>長　　　　　 野</t>
    <phoneticPr fontId="2"/>
  </si>
  <si>
    <t>岐　　　　　 阜</t>
    <phoneticPr fontId="2"/>
  </si>
  <si>
    <t>静　　　　　 岡</t>
    <phoneticPr fontId="2"/>
  </si>
  <si>
    <t>愛　　　　　 知</t>
    <phoneticPr fontId="2"/>
  </si>
  <si>
    <t>三　　　　　 重</t>
    <phoneticPr fontId="2"/>
  </si>
  <si>
    <t>滋　　　　　 賀</t>
    <phoneticPr fontId="2"/>
  </si>
  <si>
    <t>京　　　　　 都</t>
    <phoneticPr fontId="2"/>
  </si>
  <si>
    <t>大　　　　　 阪</t>
    <phoneticPr fontId="2"/>
  </si>
  <si>
    <t>兵　　　　　 庫</t>
    <phoneticPr fontId="2"/>
  </si>
  <si>
    <t>奈　　　　　 良</t>
    <phoneticPr fontId="2"/>
  </si>
  <si>
    <t>和　　歌　　山</t>
    <phoneticPr fontId="2"/>
  </si>
  <si>
    <t>鳥　　　　　 取</t>
    <phoneticPr fontId="2"/>
  </si>
  <si>
    <t>島　　　　　 根</t>
    <phoneticPr fontId="2"/>
  </si>
  <si>
    <t>岡　　　　　 山</t>
    <phoneticPr fontId="2"/>
  </si>
  <si>
    <t>広　　　　　 島</t>
    <phoneticPr fontId="2"/>
  </si>
  <si>
    <t>山　　　　　 口</t>
    <phoneticPr fontId="2"/>
  </si>
  <si>
    <t>徳　　　　　 島</t>
    <phoneticPr fontId="2"/>
  </si>
  <si>
    <t>香　　　　　 川</t>
    <phoneticPr fontId="2"/>
  </si>
  <si>
    <t>愛　　　　　 媛</t>
    <phoneticPr fontId="2"/>
  </si>
  <si>
    <t>高　　　　　 知</t>
    <phoneticPr fontId="2"/>
  </si>
  <si>
    <t>福　　　　　 岡</t>
    <phoneticPr fontId="2"/>
  </si>
  <si>
    <t>佐　　　　　 賀</t>
    <phoneticPr fontId="2"/>
  </si>
  <si>
    <t>長　　　　　 崎</t>
    <phoneticPr fontId="2"/>
  </si>
  <si>
    <t>熊　　　　　 本</t>
    <phoneticPr fontId="2"/>
  </si>
  <si>
    <t>大　　　　　 分</t>
    <phoneticPr fontId="2"/>
  </si>
  <si>
    <t>宮　　　　　 崎</t>
    <phoneticPr fontId="2"/>
  </si>
  <si>
    <t>鹿　　児　　島</t>
    <phoneticPr fontId="2"/>
  </si>
  <si>
    <t>沖　　　　　 縄</t>
    <phoneticPr fontId="2"/>
  </si>
  <si>
    <t>請　　求　　窓　　口　　数　　（保 険 者 等 数）</t>
    <rPh sb="0" eb="4">
      <t>セイキュウ</t>
    </rPh>
    <rPh sb="6" eb="10">
      <t>マドグチ</t>
    </rPh>
    <rPh sb="12" eb="13">
      <t>スウ</t>
    </rPh>
    <rPh sb="16" eb="21">
      <t>ホケンシャ</t>
    </rPh>
    <rPh sb="22" eb="23">
      <t>トウ</t>
    </rPh>
    <rPh sb="24" eb="25">
      <t>スウ</t>
    </rPh>
    <phoneticPr fontId="2"/>
  </si>
  <si>
    <t>平成19年4月</t>
    <rPh sb="0" eb="2">
      <t>ヘイセイ</t>
    </rPh>
    <rPh sb="4" eb="5">
      <t>ネン</t>
    </rPh>
    <phoneticPr fontId="2"/>
  </si>
  <si>
    <t>支　　払　　窓　　口　　数　　（医 療 機 関 等 数）</t>
    <rPh sb="0" eb="4">
      <t>シハライ</t>
    </rPh>
    <rPh sb="6" eb="10">
      <t>マドグチ</t>
    </rPh>
    <rPh sb="12" eb="13">
      <t>スウ</t>
    </rPh>
    <rPh sb="16" eb="19">
      <t>イリョウ</t>
    </rPh>
    <rPh sb="20" eb="23">
      <t>キカン</t>
    </rPh>
    <rPh sb="24" eb="25">
      <t>トウ</t>
    </rPh>
    <rPh sb="26" eb="27">
      <t>スウ</t>
    </rPh>
    <phoneticPr fontId="2"/>
  </si>
  <si>
    <t>総計</t>
  </si>
  <si>
    <t>件数</t>
  </si>
  <si>
    <t>金額</t>
  </si>
  <si>
    <t>件</t>
  </si>
  <si>
    <t>件</t>
    <rPh sb="0" eb="1">
      <t>ケン</t>
    </rPh>
    <phoneticPr fontId="2"/>
  </si>
  <si>
    <t>千円</t>
  </si>
  <si>
    <t>医療保険合計</t>
  </si>
  <si>
    <t>計</t>
  </si>
  <si>
    <t>船員保険</t>
  </si>
  <si>
    <t>戦傷病者</t>
  </si>
  <si>
    <t>育成医療</t>
  </si>
  <si>
    <t>療育給付</t>
  </si>
  <si>
    <t>自衛官等</t>
  </si>
  <si>
    <t>原爆医療</t>
  </si>
  <si>
    <t>認定医療</t>
  </si>
  <si>
    <t>精神保健</t>
  </si>
  <si>
    <t>措置患者</t>
  </si>
  <si>
    <t>麻薬取締</t>
  </si>
  <si>
    <t>母子保健</t>
  </si>
  <si>
    <t>小児慢性</t>
  </si>
  <si>
    <t>老人被爆</t>
  </si>
  <si>
    <t>一類感染症等</t>
  </si>
  <si>
    <t>新感染症</t>
  </si>
  <si>
    <t>医科診療</t>
  </si>
  <si>
    <t>日数</t>
  </si>
  <si>
    <t>点数</t>
  </si>
  <si>
    <t>日</t>
  </si>
  <si>
    <t>点</t>
  </si>
  <si>
    <t>入院</t>
  </si>
  <si>
    <t>入院外</t>
  </si>
  <si>
    <t>処方せん受付回数</t>
  </si>
  <si>
    <t>基準額</t>
  </si>
  <si>
    <t>訪問看護療養費</t>
  </si>
  <si>
    <t>訪問看護療養費</t>
    <rPh sb="0" eb="2">
      <t>ホウモン</t>
    </rPh>
    <rPh sb="2" eb="4">
      <t>カンゴ</t>
    </rPh>
    <rPh sb="4" eb="7">
      <t>リョウヨウヒ</t>
    </rPh>
    <phoneticPr fontId="2"/>
  </si>
  <si>
    <t>看護費用</t>
  </si>
  <si>
    <t>管　　掌　　別</t>
  </si>
  <si>
    <t>歯科診療</t>
  </si>
  <si>
    <t>第１表　診療報酬等請求及び支払窓口数</t>
    <rPh sb="0" eb="1">
      <t>ダイ</t>
    </rPh>
    <rPh sb="2" eb="3">
      <t>ヒョウ</t>
    </rPh>
    <rPh sb="4" eb="6">
      <t>シンリョウ</t>
    </rPh>
    <rPh sb="6" eb="8">
      <t>ホウシュウ</t>
    </rPh>
    <rPh sb="8" eb="9">
      <t>トウ</t>
    </rPh>
    <rPh sb="9" eb="11">
      <t>セイキュウ</t>
    </rPh>
    <rPh sb="11" eb="12">
      <t>オヨ</t>
    </rPh>
    <rPh sb="13" eb="15">
      <t>シハライ</t>
    </rPh>
    <rPh sb="15" eb="17">
      <t>マドグチ</t>
    </rPh>
    <rPh sb="17" eb="18">
      <t>スウ</t>
    </rPh>
    <phoneticPr fontId="2"/>
  </si>
  <si>
    <t>回</t>
  </si>
  <si>
    <t>％</t>
  </si>
  <si>
    <t>支部別</t>
  </si>
  <si>
    <t>北　　海　　道</t>
  </si>
  <si>
    <t>青　　　　   森</t>
  </si>
  <si>
    <t>岩　　　　　 手</t>
  </si>
  <si>
    <t>宮　　　　　 城</t>
  </si>
  <si>
    <t>秋　　　　　 田</t>
  </si>
  <si>
    <t>山　　　　　 形</t>
  </si>
  <si>
    <t>福　　　　　 島</t>
  </si>
  <si>
    <t>茨　　　　　 城</t>
  </si>
  <si>
    <t>栃　　　　　 木</t>
  </si>
  <si>
    <t>群　　　　　 馬</t>
  </si>
  <si>
    <t>埼　　　　　 玉</t>
  </si>
  <si>
    <t>千　　　　　 葉</t>
  </si>
  <si>
    <t>東　　　　　 京</t>
  </si>
  <si>
    <t>神　　奈　　川</t>
  </si>
  <si>
    <t>新　　　　　 潟</t>
  </si>
  <si>
    <t>富　　　　　 山</t>
  </si>
  <si>
    <t>石　　　　　 川</t>
  </si>
  <si>
    <t>福　　　　　 井</t>
  </si>
  <si>
    <t>山　　　　　 梨</t>
  </si>
  <si>
    <t>長　　　　　 野</t>
  </si>
  <si>
    <t>岐　　　　　 阜</t>
  </si>
  <si>
    <t>静　　　　　 岡</t>
  </si>
  <si>
    <t>愛　　　　　 知</t>
  </si>
  <si>
    <t>三　　　　　 重</t>
  </si>
  <si>
    <t>滋　　　　　 賀</t>
  </si>
  <si>
    <t>京　　　　　 都</t>
  </si>
  <si>
    <t>大　　　　　 阪</t>
  </si>
  <si>
    <t>兵　　　　　 庫</t>
  </si>
  <si>
    <t>奈　　　　　 良</t>
  </si>
  <si>
    <t>和　　歌　　山</t>
  </si>
  <si>
    <t>鳥　　　　　 取</t>
  </si>
  <si>
    <t>島　　　　　 根</t>
  </si>
  <si>
    <t>岡　　　　　 山</t>
  </si>
  <si>
    <t>広　　　　　 島</t>
  </si>
  <si>
    <t>山　　　　　 口</t>
  </si>
  <si>
    <t>徳　　　　　 島</t>
  </si>
  <si>
    <t>香　　　　　 川</t>
  </si>
  <si>
    <t>愛　　　　　 媛</t>
  </si>
  <si>
    <t>高　　　　　 知</t>
  </si>
  <si>
    <t>福　　　　　 岡</t>
  </si>
  <si>
    <t>佐　　　　　 賀</t>
  </si>
  <si>
    <t>長　　　　　 崎</t>
  </si>
  <si>
    <t>熊　　　　　 本</t>
  </si>
  <si>
    <t>大　　　　　 分</t>
  </si>
  <si>
    <t>宮　　　　　 崎</t>
  </si>
  <si>
    <t>鹿　　児　　島</t>
  </si>
  <si>
    <t>沖　　　　　 縄</t>
  </si>
  <si>
    <t xml:space="preserve"> </t>
  </si>
  <si>
    <t>１件当たり点数</t>
  </si>
  <si>
    <t>１件当たり基準額</t>
  </si>
  <si>
    <t>１件当たり看護費用</t>
  </si>
  <si>
    <t>１件当たり日数（回数）</t>
  </si>
  <si>
    <t>１日（回）当たり点数</t>
  </si>
  <si>
    <t>円</t>
  </si>
  <si>
    <t>１日当たり看護費用</t>
  </si>
  <si>
    <t>１件当たり金額</t>
  </si>
  <si>
    <t>第８表（続）　支部別医療保険分診療報酬等諸率</t>
  </si>
  <si>
    <t>医科</t>
  </si>
  <si>
    <t>歯科</t>
  </si>
  <si>
    <t>％</t>
    <phoneticPr fontId="2"/>
  </si>
  <si>
    <t>医科・歯科合計</t>
  </si>
  <si>
    <t>請求点数</t>
  </si>
  <si>
    <t>確定点数</t>
  </si>
  <si>
    <t>千点</t>
  </si>
  <si>
    <t>請求基準額</t>
  </si>
  <si>
    <t>確定基準額</t>
  </si>
  <si>
    <t>請求看護費用</t>
  </si>
  <si>
    <t>確定看護費用</t>
  </si>
  <si>
    <t>受付件数</t>
  </si>
  <si>
    <t>受付件数</t>
    <rPh sb="0" eb="2">
      <t>ウケツケ</t>
    </rPh>
    <rPh sb="2" eb="4">
      <t>ケンスウ</t>
    </rPh>
    <phoneticPr fontId="2"/>
  </si>
  <si>
    <t>返戻件数</t>
  </si>
  <si>
    <t>返戻件数</t>
    <rPh sb="0" eb="2">
      <t>ヘンレイ</t>
    </rPh>
    <rPh sb="2" eb="4">
      <t>ケンスウ</t>
    </rPh>
    <phoneticPr fontId="2"/>
  </si>
  <si>
    <t>返戻率</t>
  </si>
  <si>
    <t>受付医療機関等数</t>
    <rPh sb="0" eb="2">
      <t>ウケツケ</t>
    </rPh>
    <rPh sb="2" eb="4">
      <t>イリョウ</t>
    </rPh>
    <rPh sb="4" eb="6">
      <t>キカン</t>
    </rPh>
    <rPh sb="6" eb="7">
      <t>トウ</t>
    </rPh>
    <rPh sb="7" eb="8">
      <t>スウ</t>
    </rPh>
    <phoneticPr fontId="2"/>
  </si>
  <si>
    <t>総計</t>
    <rPh sb="0" eb="2">
      <t>ソウケイ</t>
    </rPh>
    <phoneticPr fontId="2"/>
  </si>
  <si>
    <t>医科診療</t>
    <rPh sb="0" eb="2">
      <t>イカ</t>
    </rPh>
    <rPh sb="2" eb="4">
      <t>シンリョウ</t>
    </rPh>
    <phoneticPr fontId="2"/>
  </si>
  <si>
    <t>歯科診療</t>
    <rPh sb="0" eb="2">
      <t>シカ</t>
    </rPh>
    <rPh sb="2" eb="4">
      <t>シンリョウ</t>
    </rPh>
    <phoneticPr fontId="2"/>
  </si>
  <si>
    <t>調剤</t>
    <rPh sb="0" eb="2">
      <t>チョウザイ</t>
    </rPh>
    <phoneticPr fontId="2"/>
  </si>
  <si>
    <t>返戻率</t>
    <rPh sb="0" eb="2">
      <t>ヘンレイ</t>
    </rPh>
    <rPh sb="2" eb="3">
      <t>リツ</t>
    </rPh>
    <phoneticPr fontId="2"/>
  </si>
  <si>
    <t>受付件数</t>
    <rPh sb="0" eb="2">
      <t>ウケツケ</t>
    </rPh>
    <rPh sb="2" eb="4">
      <t>ケンスウ</t>
    </rPh>
    <phoneticPr fontId="2"/>
  </si>
  <si>
    <t>返戻件数</t>
    <rPh sb="0" eb="2">
      <t>ヘンレイ</t>
    </rPh>
    <rPh sb="2" eb="4">
      <t>ケンスウ</t>
    </rPh>
    <phoneticPr fontId="2"/>
  </si>
  <si>
    <t>件</t>
    <rPh sb="0" eb="1">
      <t>ケン</t>
    </rPh>
    <phoneticPr fontId="2"/>
  </si>
  <si>
    <t>％</t>
    <phoneticPr fontId="2"/>
  </si>
  <si>
    <t>件</t>
    <rPh sb="0" eb="1">
      <t>ケン</t>
    </rPh>
    <phoneticPr fontId="2"/>
  </si>
  <si>
    <t>全管掌</t>
    <rPh sb="0" eb="1">
      <t>ゼン</t>
    </rPh>
    <rPh sb="1" eb="3">
      <t>カンショウ</t>
    </rPh>
    <phoneticPr fontId="2"/>
  </si>
  <si>
    <t>　備考　１.　受付件数は、確定件数に返戻件数を加えたものである。</t>
    <rPh sb="7" eb="9">
      <t>ウケツケ</t>
    </rPh>
    <rPh sb="9" eb="11">
      <t>ケンスウ</t>
    </rPh>
    <rPh sb="13" eb="15">
      <t>カクテイ</t>
    </rPh>
    <rPh sb="15" eb="17">
      <t>ケンスウ</t>
    </rPh>
    <rPh sb="18" eb="20">
      <t>ヘンレイ</t>
    </rPh>
    <rPh sb="20" eb="22">
      <t>ケンスウ</t>
    </rPh>
    <rPh sb="23" eb="24">
      <t>クワ</t>
    </rPh>
    <phoneticPr fontId="2"/>
  </si>
  <si>
    <t>老人保健</t>
    <rPh sb="0" eb="2">
      <t>ロウジン</t>
    </rPh>
    <rPh sb="2" eb="4">
      <t>ホケン</t>
    </rPh>
    <phoneticPr fontId="2"/>
  </si>
  <si>
    <t>確定率</t>
    <rPh sb="0" eb="2">
      <t>カクテイ</t>
    </rPh>
    <phoneticPr fontId="2"/>
  </si>
  <si>
    <t>返戻率</t>
    <rPh sb="0" eb="2">
      <t>ヘンレイ</t>
    </rPh>
    <rPh sb="2" eb="3">
      <t>リツ</t>
    </rPh>
    <phoneticPr fontId="2"/>
  </si>
  <si>
    <t>第13表　支部別医療保険分診療報酬等返戻状況</t>
    <rPh sb="8" eb="10">
      <t>イリョウ</t>
    </rPh>
    <rPh sb="10" eb="12">
      <t>ホケン</t>
    </rPh>
    <rPh sb="12" eb="13">
      <t>ブン</t>
    </rPh>
    <phoneticPr fontId="2"/>
  </si>
  <si>
    <t xml:space="preserve">  備考   受付件数は、確定件数に返戻件数を加えたものである。</t>
  </si>
  <si>
    <t xml:space="preserve">  備考   受付件数は、確定件数に返戻件数を加えたものである。</t>
    <rPh sb="2" eb="4">
      <t>ビコウ</t>
    </rPh>
    <rPh sb="7" eb="9">
      <t>ウケツケ</t>
    </rPh>
    <rPh sb="9" eb="11">
      <t>ケンスウ</t>
    </rPh>
    <rPh sb="13" eb="15">
      <t>カクテイ</t>
    </rPh>
    <rPh sb="15" eb="17">
      <t>ケンスウ</t>
    </rPh>
    <rPh sb="18" eb="20">
      <t>ヘンレイ</t>
    </rPh>
    <rPh sb="20" eb="22">
      <t>ケンスウ</t>
    </rPh>
    <rPh sb="23" eb="24">
      <t>クワ</t>
    </rPh>
    <phoneticPr fontId="2"/>
  </si>
  <si>
    <t>第13表の２　支部別老人保健分診療報酬等返戻状況</t>
    <rPh sb="10" eb="12">
      <t>ロウジン</t>
    </rPh>
    <rPh sb="12" eb="14">
      <t>ホケン</t>
    </rPh>
    <phoneticPr fontId="2"/>
  </si>
  <si>
    <t>受付医数</t>
    <rPh sb="0" eb="2">
      <t>ウケツケ</t>
    </rPh>
    <rPh sb="2" eb="3">
      <t>イ</t>
    </rPh>
    <rPh sb="3" eb="4">
      <t>ケンスウ</t>
    </rPh>
    <phoneticPr fontId="2"/>
  </si>
  <si>
    <t>返戻医数</t>
    <rPh sb="0" eb="2">
      <t>ヘンレイ</t>
    </rPh>
    <rPh sb="2" eb="3">
      <t>イ</t>
    </rPh>
    <rPh sb="3" eb="4">
      <t>ケンスウ</t>
    </rPh>
    <phoneticPr fontId="2"/>
  </si>
  <si>
    <t>受付薬局数</t>
    <rPh sb="0" eb="2">
      <t>ウケツケ</t>
    </rPh>
    <rPh sb="2" eb="3">
      <t>ヤク</t>
    </rPh>
    <rPh sb="3" eb="4">
      <t>キョク</t>
    </rPh>
    <rPh sb="4" eb="5">
      <t>ケンスウ</t>
    </rPh>
    <phoneticPr fontId="2"/>
  </si>
  <si>
    <t>返戻薬局数</t>
    <rPh sb="0" eb="2">
      <t>ヘンレイ</t>
    </rPh>
    <rPh sb="2" eb="4">
      <t>ヤッキョク</t>
    </rPh>
    <rPh sb="4" eb="5">
      <t>ケンスウ</t>
    </rPh>
    <phoneticPr fontId="2"/>
  </si>
  <si>
    <t>支部別</t>
    <rPh sb="0" eb="2">
      <t>シブ</t>
    </rPh>
    <phoneticPr fontId="2"/>
  </si>
  <si>
    <t>第４表　支部別管掌別診療報酬等確定件数及び金額</t>
  </si>
  <si>
    <t>第４表（続）　支部別管掌別診療報酬等確定件数及び金額</t>
  </si>
  <si>
    <t>支　部　別</t>
  </si>
  <si>
    <t>自治体医療</t>
  </si>
  <si>
    <t>対前年比（総計）</t>
  </si>
  <si>
    <t>１件当たり日数</t>
  </si>
  <si>
    <t>１日当たり点数</t>
  </si>
  <si>
    <t>その他</t>
  </si>
  <si>
    <t>備考　確定率は、確定点数（金額）を請求点数（金額）で除したものである。</t>
    <rPh sb="0" eb="2">
      <t>ビコウ</t>
    </rPh>
    <rPh sb="3" eb="5">
      <t>カクテイ</t>
    </rPh>
    <rPh sb="5" eb="6">
      <t>テイリツ</t>
    </rPh>
    <rPh sb="8" eb="10">
      <t>カクテイ</t>
    </rPh>
    <rPh sb="10" eb="12">
      <t>テンスウ</t>
    </rPh>
    <rPh sb="13" eb="15">
      <t>キンガク</t>
    </rPh>
    <rPh sb="17" eb="19">
      <t>セイキュウ</t>
    </rPh>
    <rPh sb="19" eb="21">
      <t>テンスウ</t>
    </rPh>
    <rPh sb="22" eb="24">
      <t>キンガク</t>
    </rPh>
    <rPh sb="26" eb="27">
      <t>ジョ</t>
    </rPh>
    <phoneticPr fontId="2"/>
  </si>
  <si>
    <t>　〃 27年度</t>
  </si>
  <si>
    <t>　〃 27年度</t>
    <rPh sb="6" eb="7">
      <t>ド</t>
    </rPh>
    <phoneticPr fontId="2"/>
  </si>
  <si>
    <t>平成27年4月</t>
    <rPh sb="0" eb="2">
      <t>ヘイセイ</t>
    </rPh>
    <rPh sb="4" eb="5">
      <t>ネン</t>
    </rPh>
    <phoneticPr fontId="2"/>
  </si>
  <si>
    <t>　〃 　　　　　5月</t>
    <phoneticPr fontId="2"/>
  </si>
  <si>
    <t>　〃 　　　　　6月</t>
    <phoneticPr fontId="2"/>
  </si>
  <si>
    <t>平成28年1月</t>
    <phoneticPr fontId="2"/>
  </si>
  <si>
    <t>　〃 　　　　　2月</t>
    <phoneticPr fontId="2"/>
  </si>
  <si>
    <t>　〃 　　　　　3月</t>
    <phoneticPr fontId="2"/>
  </si>
  <si>
    <t>平成29年1月</t>
  </si>
  <si>
    <t>　〃 28年度</t>
    <phoneticPr fontId="2"/>
  </si>
  <si>
    <t>　〃 28年度</t>
    <phoneticPr fontId="2"/>
  </si>
  <si>
    <t>　〃 28年度</t>
    <rPh sb="6" eb="7">
      <t>ド</t>
    </rPh>
    <phoneticPr fontId="2"/>
  </si>
  <si>
    <t>受付ステー
ション数</t>
    <rPh sb="0" eb="1">
      <t>ウケツケ</t>
    </rPh>
    <rPh sb="1" eb="2">
      <t>ツ</t>
    </rPh>
    <rPh sb="9" eb="10">
      <t>ケンスウ</t>
    </rPh>
    <phoneticPr fontId="2"/>
  </si>
  <si>
    <t>返戻ステー
ション数</t>
    <rPh sb="0" eb="2">
      <t>ヘンレイ</t>
    </rPh>
    <phoneticPr fontId="2"/>
  </si>
  <si>
    <t>年度別、管掌別診療報酬等確定件数・日数・点数及び金額　　　　　　　</t>
    <phoneticPr fontId="2"/>
  </si>
  <si>
    <t>　〃 29年度</t>
    <phoneticPr fontId="2"/>
  </si>
  <si>
    <t>　〃 29年度</t>
    <rPh sb="6" eb="7">
      <t>ド</t>
    </rPh>
    <phoneticPr fontId="2"/>
  </si>
  <si>
    <t>平成30年1月</t>
  </si>
  <si>
    <t xml:space="preserve">  備考 　件数・日数は、医科・歯科・訪問看護療養費の合計、点数・金額は、医科・歯科・調剤・食事・生活療養費・訪問看護療養費の合計である。  </t>
  </si>
  <si>
    <t>肝炎等治療</t>
    <rPh sb="0" eb="2">
      <t>カンエン</t>
    </rPh>
    <rPh sb="2" eb="3">
      <t>トウ</t>
    </rPh>
    <rPh sb="3" eb="5">
      <t>チリョウ</t>
    </rPh>
    <phoneticPr fontId="2"/>
  </si>
  <si>
    <t>　〃 30年度</t>
  </si>
  <si>
    <t>　〃 30年度</t>
    <phoneticPr fontId="2"/>
  </si>
  <si>
    <t>　〃 30年度</t>
    <rPh sb="6" eb="7">
      <t>ド</t>
    </rPh>
    <phoneticPr fontId="2"/>
  </si>
  <si>
    <t>平成31年1月</t>
  </si>
  <si>
    <t>肝炎等治療</t>
    <rPh sb="2" eb="3">
      <t>トウ</t>
    </rPh>
    <phoneticPr fontId="6"/>
  </si>
  <si>
    <t>令和元年度</t>
    <rPh sb="0" eb="2">
      <t>レイワ</t>
    </rPh>
    <rPh sb="2" eb="3">
      <t>モト</t>
    </rPh>
    <phoneticPr fontId="2"/>
  </si>
  <si>
    <t>平成31年4月</t>
    <rPh sb="0" eb="2">
      <t>ヘイセイ</t>
    </rPh>
    <rPh sb="4" eb="5">
      <t>ネン</t>
    </rPh>
    <phoneticPr fontId="2"/>
  </si>
  <si>
    <t>令和元年5月</t>
    <rPh sb="0" eb="2">
      <t>レイワ</t>
    </rPh>
    <rPh sb="2" eb="3">
      <t>モト</t>
    </rPh>
    <phoneticPr fontId="2"/>
  </si>
  <si>
    <t>令和2年1月</t>
    <rPh sb="0" eb="2">
      <t>レイワ</t>
    </rPh>
    <phoneticPr fontId="2"/>
  </si>
  <si>
    <t>令和3年1月</t>
    <rPh sb="0" eb="2">
      <t>レイワ</t>
    </rPh>
    <phoneticPr fontId="2"/>
  </si>
  <si>
    <t>令和4年1月</t>
    <rPh sb="0" eb="2">
      <t>レイワ</t>
    </rPh>
    <phoneticPr fontId="2"/>
  </si>
  <si>
    <t>令和5年1月</t>
    <rPh sb="0" eb="2">
      <t>レイワ</t>
    </rPh>
    <phoneticPr fontId="2"/>
  </si>
  <si>
    <t>　〃  8年度</t>
    <phoneticPr fontId="2"/>
  </si>
  <si>
    <t>　〃  ２年度</t>
    <phoneticPr fontId="2"/>
  </si>
  <si>
    <r>
      <t xml:space="preserve">　〃 </t>
    </r>
    <r>
      <rPr>
        <sz val="11"/>
        <color theme="0"/>
        <rFont val="ＭＳ Ｐ明朝"/>
        <family val="1"/>
        <charset val="128"/>
      </rPr>
      <t>0</t>
    </r>
    <r>
      <rPr>
        <sz val="11"/>
        <rFont val="ＭＳ Ｐ明朝"/>
        <family val="1"/>
        <charset val="128"/>
      </rPr>
      <t>2年度</t>
    </r>
    <phoneticPr fontId="2"/>
  </si>
  <si>
    <t>（令和2年度）</t>
  </si>
  <si>
    <t>平成30年度</t>
  </si>
  <si>
    <t>令和元年度</t>
  </si>
  <si>
    <t>令和2年度</t>
  </si>
  <si>
    <t>-</t>
  </si>
  <si>
    <t>…</t>
  </si>
  <si>
    <t>（2年月診療分）</t>
  </si>
  <si>
    <t>第９表　令和2年度管掌別診療報酬等累計件数・金額及び対前年度比</t>
  </si>
  <si>
    <t>第９表（続）　令和2年度管掌別診療報酬等累計件数・金額及び対前年度比</t>
  </si>
  <si>
    <t>元年度</t>
  </si>
  <si>
    <t>2年度</t>
  </si>
  <si>
    <t>3年度</t>
  </si>
  <si>
    <t>令和2年度管掌別診療報酬等累計件数・金額及び対前年度比</t>
  </si>
  <si>
    <t>（令和2年度）</t>
    <phoneticPr fontId="44"/>
  </si>
  <si>
    <t>耳鼻咽喉科</t>
    <rPh sb="2" eb="4">
      <t>インコウ</t>
    </rPh>
    <phoneticPr fontId="2"/>
  </si>
  <si>
    <t>産    婦    人    科</t>
    <phoneticPr fontId="2"/>
  </si>
  <si>
    <t>耳　鼻　咽　喉　科</t>
    <rPh sb="4" eb="5">
      <t>ノド</t>
    </rPh>
    <rPh sb="6" eb="7">
      <t>ノド</t>
    </rPh>
    <rPh sb="8" eb="9">
      <t>カ</t>
    </rPh>
    <phoneticPr fontId="2"/>
  </si>
  <si>
    <t>備考１  本表は、再審査分等を調整する前の「算定件数」等の数値である。これに対し、他の統計表は再審査分等を調整後の「確定件数」等の数値である。</t>
    <rPh sb="41" eb="42">
      <t>タ</t>
    </rPh>
    <phoneticPr fontId="44"/>
  </si>
  <si>
    <t xml:space="preserve">    ２  本表は、医療保険に「医療保険単独分」と「医療保険と各法の併用」を合算した数値を計上し、各法に「各法単独分」と「各法と各法の併用」（紙請求分は第1公費に限る。）を合算した数値を計上したものである。</t>
    <rPh sb="46" eb="48">
      <t>ケイジョウ</t>
    </rPh>
    <rPh sb="72" eb="73">
      <t>カミ</t>
    </rPh>
    <rPh sb="73" eb="75">
      <t>セイキュウ</t>
    </rPh>
    <rPh sb="75" eb="76">
      <t>ブン</t>
    </rPh>
    <rPh sb="77" eb="78">
      <t>ダイ</t>
    </rPh>
    <rPh sb="79" eb="81">
      <t>コウヒ</t>
    </rPh>
    <rPh sb="82" eb="83">
      <t>カギ</t>
    </rPh>
    <rPh sb="94" eb="96">
      <t>ケイジョウ</t>
    </rPh>
    <phoneticPr fontId="44"/>
  </si>
  <si>
    <t xml:space="preserve">        これに対し、他の統計表は「医療保険と各法の併用」等の併用分に係る数値を、医療保険、各法それぞれに計上した数値である。</t>
    <rPh sb="14" eb="15">
      <t>タ</t>
    </rPh>
    <phoneticPr fontId="44"/>
  </si>
  <si>
    <t xml:space="preserve">    ３  上記１及び２から、本表と他の統計表の数値とは一致しない。</t>
    <rPh sb="19" eb="20">
      <t>タ</t>
    </rPh>
    <phoneticPr fontId="44"/>
  </si>
  <si>
    <t>※　令和4年7月1日</t>
    <rPh sb="2" eb="4">
      <t>レイワ</t>
    </rPh>
    <rPh sb="5" eb="6">
      <t>ネン</t>
    </rPh>
    <rPh sb="7" eb="8">
      <t>ガツ</t>
    </rPh>
    <rPh sb="9" eb="10">
      <t>ヒ</t>
    </rPh>
    <phoneticPr fontId="44"/>
  </si>
  <si>
    <t>備考２　本表は、医療保険に「医療保険単独分」と「医療保険と各法の併用」を合算した数値を示し、各法に「各法単独分」と「各法と各法の併用」等（「医療保険と各法の併用」は除く。）の第１公費を合算した数値を示したものである。</t>
    <phoneticPr fontId="44"/>
  </si>
  <si>
    <t>　　↓</t>
    <phoneticPr fontId="44"/>
  </si>
  <si>
    <t>備考２　本表は、医療保険に「医療保険単独分」と「医療保険と各法の併用」を合算した数値を計上し、各法に「各法単独分」と「各法と各法の併用」（紙請求分は第1公費に限る。）を合算した数値を計上したものである。</t>
    <rPh sb="43" eb="45">
      <t>ケイジョウ</t>
    </rPh>
    <rPh sb="69" eb="70">
      <t>カミ</t>
    </rPh>
    <rPh sb="70" eb="72">
      <t>セイキュウ</t>
    </rPh>
    <rPh sb="72" eb="73">
      <t>ブン</t>
    </rPh>
    <rPh sb="74" eb="75">
      <t>ダイ</t>
    </rPh>
    <rPh sb="76" eb="78">
      <t>コウヒ</t>
    </rPh>
    <rPh sb="79" eb="80">
      <t>カギ</t>
    </rPh>
    <rPh sb="91" eb="93">
      <t>ケイジョウ</t>
    </rPh>
    <phoneticPr fontId="4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</si>
</sst>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_(* #,##0_);_(* \(#,##0\);_(* &quot;-&quot;_);_(@_)"/>
    <numFmt numFmtId="177" formatCode="_ * #,##0;_ * \-#,##0;_ * &quot;-&quot;_ ;_ @_ "/>
    <numFmt numFmtId="178" formatCode="_ * #,##0.0;_ * &quot;△&quot;#,##0.0;_ * &quot;-&quot;_ ;_ @_ "/>
    <numFmt numFmtId="179" formatCode="_ * #,##0;_ * &quot;△&quot;#,##0;_ * &quot;-&quot;_ ;_ @_ "/>
    <numFmt numFmtId="180" formatCode="#,##0.0;&quot;△ &quot;#,##0.0"/>
    <numFmt numFmtId="181" formatCode="_ * #,##0.00;_ * &quot;△&quot;#,##0.00;_ * &quot;-&quot;_ ;_ @_ "/>
    <numFmt numFmtId="182" formatCode="0.000"/>
    <numFmt numFmtId="183" formatCode="#,##0.0;[Red]\-#,##0.0"/>
    <numFmt numFmtId="184" formatCode="_ * #,##0.000;_ * &quot;△&quot;#,##0.000;_ * &quot;-&quot;_ ;_ @_ "/>
    <numFmt numFmtId="185" formatCode="#,##0;\-#,##0;&quot;－&quot;"/>
    <numFmt numFmtId="186" formatCode="#,##0.0;\-#,##0.0;&quot;－&quot;"/>
    <numFmt numFmtId="187" formatCode="#,##0;&quot;△ &quot;#,##0"/>
  </numFmts>
  <fonts count="45">
    <font>
      <sz val="11"/>
      <name val="ＭＳ Ｐゴシック"/>
      <family val="3"/>
      <charset val="128"/>
    </font>
    <font>
      <sz val="11"/>
      <name val="ＭＳ Ｐゴシック"/>
      <family val="3"/>
      <charset val="128"/>
    </font>
    <font>
      <sz val="6"/>
      <name val="ＭＳ Ｐゴシック"/>
      <family val="3"/>
      <charset val="128"/>
    </font>
    <font>
      <sz val="16"/>
      <name val="ＭＳ 明朝"/>
      <family val="1"/>
      <charset val="128"/>
    </font>
    <font>
      <sz val="11"/>
      <name val="ＭＳ 明朝"/>
      <family val="1"/>
      <charset val="128"/>
    </font>
    <font>
      <sz val="16"/>
      <name val="ＭＳ Ｐ明朝"/>
      <family val="1"/>
      <charset val="128"/>
    </font>
    <font>
      <sz val="11"/>
      <name val="ＭＳ Ｐ明朝"/>
      <family val="1"/>
      <charset val="128"/>
    </font>
    <font>
      <sz val="9"/>
      <name val="ＭＳ 明朝"/>
      <family val="1"/>
      <charset val="128"/>
    </font>
    <font>
      <sz val="8"/>
      <name val="ＭＳ 明朝"/>
      <family val="1"/>
      <charset val="128"/>
    </font>
    <font>
      <sz val="11"/>
      <name val="ＭＳ ゴシック"/>
      <family val="3"/>
      <charset val="128"/>
    </font>
    <font>
      <sz val="6"/>
      <name val="ＭＳ 明朝"/>
      <family val="1"/>
      <charset val="128"/>
    </font>
    <font>
      <sz val="10"/>
      <name val="ＭＳ 明朝"/>
      <family val="1"/>
      <charset val="128"/>
    </font>
    <font>
      <sz val="10"/>
      <name val="ＭＳ Ｐゴシック"/>
      <family val="3"/>
      <charset val="128"/>
    </font>
    <font>
      <u/>
      <sz val="11"/>
      <color indexed="12"/>
      <name val="ＭＳ Ｐゴシック"/>
      <family val="3"/>
      <charset val="128"/>
    </font>
    <font>
      <sz val="11"/>
      <color indexed="8"/>
      <name val="ＭＳ Ｐゴシック"/>
      <family val="3"/>
      <charset val="128"/>
    </font>
    <font>
      <sz val="14"/>
      <name val="ＭＳ 明朝"/>
      <family val="1"/>
      <charset val="128"/>
    </font>
    <font>
      <sz val="12"/>
      <name val="ＭＳ 明朝"/>
      <family val="1"/>
      <charset val="128"/>
    </font>
    <font>
      <sz val="12"/>
      <name val="ＭＳ Ｐゴシック"/>
      <family val="3"/>
      <charset val="128"/>
    </font>
    <font>
      <sz val="10"/>
      <name val="ＭＳ Ｐ明朝"/>
      <family val="1"/>
      <charset val="128"/>
    </font>
    <font>
      <sz val="10"/>
      <name val="ＭＳ ゴシック"/>
      <family val="3"/>
      <charset val="128"/>
    </font>
    <font>
      <sz val="14"/>
      <name val="明朝"/>
      <family val="1"/>
      <charset val="128"/>
    </font>
    <font>
      <sz val="11"/>
      <name val="明朝"/>
      <family val="1"/>
      <charset val="128"/>
    </font>
    <font>
      <sz val="9"/>
      <name val="明朝"/>
      <family val="1"/>
      <charset val="128"/>
    </font>
    <font>
      <b/>
      <sz val="18"/>
      <name val="ＭＳ 明朝"/>
      <family val="1"/>
      <charset val="128"/>
    </font>
    <font>
      <b/>
      <sz val="12"/>
      <name val="ＭＳ 明朝"/>
      <family val="1"/>
      <charset val="128"/>
    </font>
    <font>
      <b/>
      <sz val="14"/>
      <name val="ＭＳ Ｐゴシック"/>
      <family val="3"/>
      <charset val="128"/>
    </font>
    <font>
      <sz val="18"/>
      <name val="ＭＳ 明朝"/>
      <family val="1"/>
      <charset val="128"/>
    </font>
    <font>
      <sz val="9"/>
      <color indexed="8"/>
      <name val="ＭＳ Ｐ明朝"/>
      <family val="1"/>
      <charset val="128"/>
    </font>
    <font>
      <sz val="9"/>
      <name val="ＭＳ Ｐ明朝"/>
      <family val="1"/>
      <charset val="128"/>
    </font>
    <font>
      <sz val="10"/>
      <color indexed="8"/>
      <name val="ＭＳ Ｐ明朝"/>
      <family val="1"/>
      <charset val="128"/>
    </font>
    <font>
      <sz val="11"/>
      <name val="ＭＳ Ｐゴシック"/>
      <family val="3"/>
      <charset val="128"/>
    </font>
    <font>
      <sz val="20"/>
      <name val="ＭＳ 明朝"/>
      <family val="1"/>
      <charset val="128"/>
    </font>
    <font>
      <sz val="12"/>
      <name val="ＭＳ ゴシック"/>
      <family val="3"/>
      <charset val="128"/>
    </font>
    <font>
      <sz val="11"/>
      <color indexed="10"/>
      <name val="ＭＳ Ｐ明朝"/>
      <family val="1"/>
      <charset val="128"/>
    </font>
    <font>
      <sz val="14"/>
      <name val="ＭＳ Ｐ明朝"/>
      <family val="1"/>
      <charset val="128"/>
    </font>
    <font>
      <sz val="8"/>
      <name val="ＭＳ Ｐ明朝"/>
      <family val="1"/>
      <charset val="128"/>
    </font>
    <font>
      <sz val="12"/>
      <name val="明朝"/>
      <family val="1"/>
      <charset val="128"/>
    </font>
    <font>
      <sz val="16"/>
      <name val="明朝"/>
      <family val="1"/>
      <charset val="128"/>
    </font>
    <font>
      <sz val="10"/>
      <name val="明朝"/>
      <family val="1"/>
      <charset val="128"/>
    </font>
    <font>
      <sz val="10.5"/>
      <name val="明朝"/>
      <family val="1"/>
      <charset val="128"/>
    </font>
    <font>
      <sz val="13.5"/>
      <name val="ＭＳ Ｐ明朝"/>
      <family val="1"/>
      <charset val="128"/>
    </font>
    <font>
      <sz val="11"/>
      <color indexed="9"/>
      <name val="ＭＳ Ｐ明朝"/>
      <family val="1"/>
      <charset val="128"/>
    </font>
    <font>
      <sz val="9"/>
      <name val="ＭＳ Ｐゴシック"/>
      <family val="3"/>
      <charset val="128"/>
    </font>
    <font>
      <sz val="11"/>
      <color theme="0"/>
      <name val="ＭＳ Ｐ明朝"/>
      <family val="1"/>
      <charset val="128"/>
    </font>
    <font>
      <sz val="6"/>
      <name val="ＭＳ Ｐゴシック"/>
      <family val="3"/>
      <charset val="128"/>
      <scheme val="minor"/>
    </font>
  </fonts>
  <fills count="2">
    <fill>
      <patternFill patternType="none"/>
    </fill>
    <fill>
      <patternFill patternType="gray125"/>
    </fill>
  </fills>
  <borders count="82">
    <border>
      <left/>
      <right/>
      <top/>
      <bottom/>
      <diagonal/>
    </border>
    <border>
      <left/>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right/>
      <top style="medium">
        <color indexed="64"/>
      </top>
      <bottom/>
      <diagonal/>
    </border>
    <border>
      <left style="medium">
        <color indexed="64"/>
      </left>
      <right style="thin">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medium">
        <color indexed="64"/>
      </left>
      <right style="thin">
        <color indexed="64"/>
      </right>
      <top/>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style="medium">
        <color indexed="64"/>
      </left>
      <right/>
      <top/>
      <bottom style="thin">
        <color indexed="64"/>
      </bottom>
      <diagonal/>
    </border>
    <border>
      <left/>
      <right/>
      <top/>
      <bottom style="thin">
        <color indexed="64"/>
      </bottom>
      <diagonal/>
    </border>
    <border>
      <left style="medium">
        <color indexed="64"/>
      </left>
      <right/>
      <top style="thin">
        <color indexed="64"/>
      </top>
      <bottom style="medium">
        <color indexed="64"/>
      </bottom>
      <diagonal/>
    </border>
    <border>
      <left/>
      <right/>
      <top style="thin">
        <color indexed="64"/>
      </top>
      <bottom/>
      <diagonal/>
    </border>
    <border>
      <left style="thin">
        <color indexed="64"/>
      </left>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double">
        <color indexed="64"/>
      </bottom>
      <diagonal/>
    </border>
    <border>
      <left style="medium">
        <color indexed="64"/>
      </left>
      <right style="medium">
        <color indexed="64"/>
      </right>
      <top style="thin">
        <color indexed="64"/>
      </top>
      <bottom/>
      <diagonal/>
    </border>
    <border>
      <left/>
      <right/>
      <top/>
      <bottom style="double">
        <color indexed="64"/>
      </bottom>
      <diagonal/>
    </border>
    <border>
      <left/>
      <right style="thin">
        <color indexed="64"/>
      </right>
      <top/>
      <bottom style="double">
        <color indexed="64"/>
      </bottom>
      <diagonal/>
    </border>
    <border>
      <left style="thin">
        <color indexed="64"/>
      </left>
      <right/>
      <top style="double">
        <color indexed="64"/>
      </top>
      <bottom/>
      <diagonal/>
    </border>
    <border>
      <left style="thin">
        <color indexed="64"/>
      </left>
      <right style="thin">
        <color indexed="64"/>
      </right>
      <top style="double">
        <color indexed="64"/>
      </top>
      <bottom/>
      <diagonal/>
    </border>
    <border>
      <left style="thin">
        <color indexed="64"/>
      </left>
      <right style="thin">
        <color indexed="64"/>
      </right>
      <top style="double">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s>
  <cellStyleXfs count="11">
    <xf numFmtId="0" fontId="0" fillId="0" borderId="0"/>
    <xf numFmtId="0" fontId="13" fillId="0" borderId="0" applyNumberFormat="0" applyFill="0" applyBorder="0" applyAlignment="0" applyProtection="0">
      <alignment vertical="top"/>
      <protection locked="0"/>
    </xf>
    <xf numFmtId="38" fontId="1" fillId="0" borderId="0" applyFont="0" applyFill="0" applyBorder="0" applyAlignment="0" applyProtection="0"/>
    <xf numFmtId="0" fontId="1" fillId="0" borderId="0"/>
    <xf numFmtId="0" fontId="11" fillId="0" borderId="0"/>
    <xf numFmtId="0" fontId="14" fillId="0" borderId="0"/>
    <xf numFmtId="0" fontId="30" fillId="0" borderId="0"/>
    <xf numFmtId="0" fontId="11" fillId="0" borderId="0"/>
    <xf numFmtId="0" fontId="12" fillId="0" borderId="0"/>
    <xf numFmtId="0" fontId="1" fillId="0" borderId="0"/>
    <xf numFmtId="38" fontId="1" fillId="0" borderId="0" applyFont="0" applyFill="0" applyBorder="0" applyAlignment="0" applyProtection="0"/>
  </cellStyleXfs>
  <cellXfs count="978">
    <xf numFmtId="0" fontId="0" fillId="0" borderId="0" xfId="0"/>
    <xf numFmtId="0" fontId="7" fillId="0" borderId="0" xfId="4" applyNumberFormat="1" applyFont="1" applyFill="1" applyAlignment="1"/>
    <xf numFmtId="179" fontId="4" fillId="0" borderId="0" xfId="4" applyNumberFormat="1" applyFont="1" applyFill="1" applyAlignment="1"/>
    <xf numFmtId="0" fontId="3" fillId="0" borderId="0" xfId="0" applyFont="1" applyFill="1" applyAlignment="1">
      <alignment horizontal="centerContinuous" vertical="center"/>
    </xf>
    <xf numFmtId="0" fontId="0" fillId="0" borderId="0" xfId="0" applyFill="1" applyAlignment="1">
      <alignment horizontal="centerContinuous" vertical="center"/>
    </xf>
    <xf numFmtId="0" fontId="4" fillId="0" borderId="0" xfId="0" applyFont="1" applyFill="1"/>
    <xf numFmtId="0" fontId="4" fillId="0" borderId="0" xfId="0" applyFont="1" applyFill="1" applyAlignment="1">
      <alignment horizontal="center" vertical="center"/>
    </xf>
    <xf numFmtId="0" fontId="4" fillId="0" borderId="0" xfId="0" applyFont="1" applyFill="1" applyAlignment="1">
      <alignment horizontal="left"/>
    </xf>
    <xf numFmtId="0" fontId="4" fillId="0" borderId="0" xfId="0" applyFont="1" applyFill="1" applyAlignment="1">
      <alignment horizontal="right" vertical="center"/>
    </xf>
    <xf numFmtId="0" fontId="4" fillId="0" borderId="66" xfId="0" applyFont="1" applyFill="1" applyBorder="1" applyAlignment="1">
      <alignment horizontal="center" vertical="center"/>
    </xf>
    <xf numFmtId="0" fontId="4" fillId="0" borderId="67" xfId="0" applyFont="1" applyFill="1" applyBorder="1" applyAlignment="1">
      <alignment horizontal="center" vertical="center"/>
    </xf>
    <xf numFmtId="0" fontId="4" fillId="0" borderId="21" xfId="0" applyFont="1" applyFill="1" applyBorder="1" applyAlignment="1">
      <alignment horizontal="distributed" vertical="center" justifyLastLine="1"/>
    </xf>
    <xf numFmtId="0" fontId="4" fillId="0" borderId="50" xfId="0" applyFont="1" applyFill="1" applyBorder="1" applyAlignment="1">
      <alignment horizontal="distributed" vertical="center" justifyLastLine="1"/>
    </xf>
    <xf numFmtId="0" fontId="4" fillId="0" borderId="30" xfId="0" applyFont="1" applyFill="1" applyBorder="1" applyAlignment="1">
      <alignment horizontal="distributed" vertical="center" justifyLastLine="1"/>
    </xf>
    <xf numFmtId="0" fontId="8" fillId="0" borderId="37" xfId="0" applyFont="1" applyFill="1" applyBorder="1" applyAlignment="1">
      <alignment horizontal="right" vertical="top"/>
    </xf>
    <xf numFmtId="0" fontId="8" fillId="0" borderId="0" xfId="0" applyFont="1" applyFill="1" applyAlignment="1">
      <alignment horizontal="right" vertical="top"/>
    </xf>
    <xf numFmtId="0" fontId="8" fillId="0" borderId="68" xfId="0" applyFont="1" applyFill="1" applyBorder="1" applyAlignment="1">
      <alignment horizontal="right" vertical="top"/>
    </xf>
    <xf numFmtId="0" fontId="9" fillId="0" borderId="37" xfId="0" applyFont="1" applyFill="1" applyBorder="1" applyAlignment="1">
      <alignment horizontal="centerContinuous" vertical="center"/>
    </xf>
    <xf numFmtId="0" fontId="9" fillId="0" borderId="36" xfId="0" applyFont="1" applyFill="1" applyBorder="1" applyAlignment="1">
      <alignment horizontal="centerContinuous" vertical="center"/>
    </xf>
    <xf numFmtId="0" fontId="9" fillId="0" borderId="0" xfId="0" applyFont="1" applyFill="1"/>
    <xf numFmtId="0" fontId="9" fillId="0" borderId="69" xfId="0" applyFont="1" applyFill="1" applyBorder="1" applyAlignment="1">
      <alignment horizontal="centerContinuous" vertical="center"/>
    </xf>
    <xf numFmtId="0" fontId="9" fillId="0" borderId="70" xfId="0" applyFont="1" applyFill="1" applyBorder="1" applyAlignment="1">
      <alignment horizontal="centerContinuous" vertical="center"/>
    </xf>
    <xf numFmtId="0" fontId="4" fillId="0" borderId="37" xfId="0" applyFont="1" applyFill="1" applyBorder="1" applyAlignment="1">
      <alignment horizontal="center" vertical="center"/>
    </xf>
    <xf numFmtId="0" fontId="4" fillId="0" borderId="68" xfId="0" applyFont="1" applyFill="1" applyBorder="1" applyAlignment="1">
      <alignment horizontal="center" vertical="center"/>
    </xf>
    <xf numFmtId="0" fontId="4" fillId="0" borderId="37" xfId="0" applyFont="1" applyFill="1" applyBorder="1" applyAlignment="1">
      <alignment horizontal="center" vertical="center" shrinkToFit="1"/>
    </xf>
    <xf numFmtId="0" fontId="4" fillId="0" borderId="37" xfId="0" applyFont="1" applyFill="1" applyBorder="1" applyAlignment="1">
      <alignment horizontal="distributed" vertical="center" justifyLastLine="1"/>
    </xf>
    <xf numFmtId="0" fontId="8" fillId="0" borderId="37" xfId="0" applyFont="1" applyFill="1" applyBorder="1" applyAlignment="1">
      <alignment horizontal="center" vertical="center" shrinkToFit="1"/>
    </xf>
    <xf numFmtId="0" fontId="4" fillId="0" borderId="37" xfId="0" applyFont="1" applyFill="1" applyBorder="1" applyAlignment="1">
      <alignment horizontal="distributed" vertical="center"/>
    </xf>
    <xf numFmtId="0" fontId="11" fillId="0" borderId="37" xfId="0" applyFont="1" applyFill="1" applyBorder="1" applyAlignment="1">
      <alignment horizontal="center" vertical="center"/>
    </xf>
    <xf numFmtId="0" fontId="11" fillId="0" borderId="69" xfId="0" applyFont="1" applyFill="1" applyBorder="1" applyAlignment="1">
      <alignment horizontal="center" vertical="center"/>
    </xf>
    <xf numFmtId="0" fontId="4" fillId="0" borderId="68" xfId="0" applyFont="1" applyFill="1" applyBorder="1" applyAlignment="1">
      <alignment horizontal="distributed" vertical="center"/>
    </xf>
    <xf numFmtId="0" fontId="4" fillId="0" borderId="69" xfId="0" applyFont="1" applyFill="1" applyBorder="1" applyAlignment="1">
      <alignment horizontal="distributed" vertical="center"/>
    </xf>
    <xf numFmtId="0" fontId="4" fillId="0" borderId="71" xfId="0" applyFont="1" applyFill="1" applyBorder="1" applyAlignment="1">
      <alignment horizontal="distributed" vertical="center"/>
    </xf>
    <xf numFmtId="0" fontId="4" fillId="0" borderId="38" xfId="0" applyFont="1" applyFill="1" applyBorder="1" applyAlignment="1">
      <alignment horizontal="distributed" vertical="center" justifyLastLine="1"/>
    </xf>
    <xf numFmtId="0" fontId="4" fillId="0" borderId="0" xfId="0" applyFont="1" applyFill="1" applyAlignment="1"/>
    <xf numFmtId="0" fontId="4" fillId="0" borderId="69" xfId="0" applyFont="1" applyFill="1" applyBorder="1" applyAlignment="1">
      <alignment horizontal="center" vertical="center"/>
    </xf>
    <xf numFmtId="178" fontId="4" fillId="0" borderId="0" xfId="0" applyNumberFormat="1" applyFont="1" applyFill="1"/>
    <xf numFmtId="0" fontId="3" fillId="0" borderId="0" xfId="0" applyFont="1" applyFill="1" applyAlignment="1">
      <alignment horizontal="center" vertical="center"/>
    </xf>
    <xf numFmtId="0" fontId="10" fillId="0" borderId="21" xfId="0" applyFont="1" applyFill="1" applyBorder="1" applyAlignment="1">
      <alignment horizontal="distributed" vertical="center" justifyLastLine="1"/>
    </xf>
    <xf numFmtId="0" fontId="7" fillId="0" borderId="30" xfId="0" applyFont="1" applyFill="1" applyBorder="1" applyAlignment="1">
      <alignment horizontal="distributed" vertical="center" justifyLastLine="1"/>
    </xf>
    <xf numFmtId="178" fontId="9" fillId="0" borderId="37" xfId="0" applyNumberFormat="1" applyFont="1" applyFill="1" applyBorder="1" applyAlignment="1">
      <alignment vertical="center"/>
    </xf>
    <xf numFmtId="178" fontId="9" fillId="0" borderId="0" xfId="0" applyNumberFormat="1" applyFont="1" applyFill="1" applyBorder="1" applyAlignment="1">
      <alignment vertical="center"/>
    </xf>
    <xf numFmtId="179" fontId="9" fillId="0" borderId="37" xfId="0" applyNumberFormat="1" applyFont="1" applyFill="1" applyBorder="1" applyAlignment="1">
      <alignment vertical="center"/>
    </xf>
    <xf numFmtId="179" fontId="9" fillId="0" borderId="0" xfId="0" applyNumberFormat="1" applyFont="1" applyFill="1" applyBorder="1" applyAlignment="1">
      <alignment vertical="center"/>
    </xf>
    <xf numFmtId="181" fontId="9" fillId="0" borderId="37" xfId="0" applyNumberFormat="1" applyFont="1" applyFill="1" applyBorder="1" applyAlignment="1">
      <alignment vertical="center"/>
    </xf>
    <xf numFmtId="178" fontId="9" fillId="0" borderId="69" xfId="0" applyNumberFormat="1" applyFont="1" applyFill="1" applyBorder="1" applyAlignment="1">
      <alignment vertical="center"/>
    </xf>
    <xf numFmtId="178" fontId="9" fillId="0" borderId="41" xfId="0" applyNumberFormat="1" applyFont="1" applyFill="1" applyBorder="1" applyAlignment="1">
      <alignment vertical="center"/>
    </xf>
    <xf numFmtId="179" fontId="9" fillId="0" borderId="69" xfId="0" applyNumberFormat="1" applyFont="1" applyFill="1" applyBorder="1" applyAlignment="1">
      <alignment vertical="center"/>
    </xf>
    <xf numFmtId="179" fontId="9" fillId="0" borderId="41" xfId="0" applyNumberFormat="1" applyFont="1" applyFill="1" applyBorder="1" applyAlignment="1">
      <alignment vertical="center"/>
    </xf>
    <xf numFmtId="181" fontId="9" fillId="0" borderId="69" xfId="0" applyNumberFormat="1" applyFont="1" applyFill="1" applyBorder="1" applyAlignment="1">
      <alignment vertical="center"/>
    </xf>
    <xf numFmtId="178" fontId="4" fillId="0" borderId="37" xfId="0" applyNumberFormat="1" applyFont="1" applyFill="1" applyBorder="1" applyAlignment="1">
      <alignment vertical="center"/>
    </xf>
    <xf numFmtId="178" fontId="4" fillId="0" borderId="0" xfId="0" applyNumberFormat="1" applyFont="1" applyFill="1" applyAlignment="1">
      <alignment vertical="center"/>
    </xf>
    <xf numFmtId="179" fontId="4" fillId="0" borderId="37" xfId="0" applyNumberFormat="1" applyFont="1" applyFill="1" applyBorder="1" applyAlignment="1">
      <alignment vertical="center"/>
    </xf>
    <xf numFmtId="179" fontId="4" fillId="0" borderId="0" xfId="0" applyNumberFormat="1" applyFont="1" applyFill="1" applyAlignment="1">
      <alignment vertical="center"/>
    </xf>
    <xf numFmtId="181" fontId="4" fillId="0" borderId="37" xfId="0" applyNumberFormat="1" applyFont="1" applyFill="1" applyBorder="1" applyAlignment="1">
      <alignment vertical="center"/>
    </xf>
    <xf numFmtId="181" fontId="4" fillId="0" borderId="0" xfId="0" applyNumberFormat="1" applyFont="1" applyFill="1" applyAlignment="1">
      <alignment vertical="center"/>
    </xf>
    <xf numFmtId="178" fontId="4" fillId="0" borderId="0" xfId="0" applyNumberFormat="1" applyFont="1" applyFill="1" applyBorder="1" applyAlignment="1">
      <alignment vertical="center"/>
    </xf>
    <xf numFmtId="179" fontId="4" fillId="0" borderId="0" xfId="0" applyNumberFormat="1" applyFont="1" applyFill="1" applyBorder="1" applyAlignment="1">
      <alignment vertical="center"/>
    </xf>
    <xf numFmtId="181" fontId="4" fillId="0" borderId="0" xfId="0" applyNumberFormat="1" applyFont="1" applyFill="1" applyBorder="1" applyAlignment="1">
      <alignment vertical="center"/>
    </xf>
    <xf numFmtId="178" fontId="4" fillId="0" borderId="69" xfId="0" applyNumberFormat="1" applyFont="1" applyFill="1" applyBorder="1" applyAlignment="1">
      <alignment vertical="center"/>
    </xf>
    <xf numFmtId="178" fontId="4" fillId="0" borderId="41" xfId="0" applyNumberFormat="1" applyFont="1" applyFill="1" applyBorder="1" applyAlignment="1">
      <alignment vertical="center"/>
    </xf>
    <xf numFmtId="179" fontId="4" fillId="0" borderId="69" xfId="0" applyNumberFormat="1" applyFont="1" applyFill="1" applyBorder="1" applyAlignment="1">
      <alignment vertical="center"/>
    </xf>
    <xf numFmtId="179" fontId="4" fillId="0" borderId="41" xfId="0" applyNumberFormat="1" applyFont="1" applyFill="1" applyBorder="1" applyAlignment="1">
      <alignment vertical="center"/>
    </xf>
    <xf numFmtId="181" fontId="4" fillId="0" borderId="69" xfId="0" applyNumberFormat="1" applyFont="1" applyFill="1" applyBorder="1" applyAlignment="1">
      <alignment vertical="center"/>
    </xf>
    <xf numFmtId="181" fontId="4" fillId="0" borderId="41" xfId="0" applyNumberFormat="1" applyFont="1" applyFill="1" applyBorder="1" applyAlignment="1">
      <alignment vertical="center"/>
    </xf>
    <xf numFmtId="178" fontId="4" fillId="0" borderId="68" xfId="0" applyNumberFormat="1" applyFont="1" applyFill="1" applyBorder="1" applyAlignment="1">
      <alignment vertical="center"/>
    </xf>
    <xf numFmtId="178" fontId="4" fillId="0" borderId="66" xfId="0" applyNumberFormat="1" applyFont="1" applyFill="1" applyBorder="1" applyAlignment="1">
      <alignment vertical="center"/>
    </xf>
    <xf numFmtId="178" fontId="4" fillId="0" borderId="43" xfId="0" applyNumberFormat="1" applyFont="1" applyFill="1" applyBorder="1" applyAlignment="1">
      <alignment vertical="center"/>
    </xf>
    <xf numFmtId="179" fontId="4" fillId="0" borderId="68" xfId="0" applyNumberFormat="1" applyFont="1" applyFill="1" applyBorder="1" applyAlignment="1">
      <alignment vertical="center"/>
    </xf>
    <xf numFmtId="179" fontId="4" fillId="0" borderId="43" xfId="0" applyNumberFormat="1" applyFont="1" applyFill="1" applyBorder="1" applyAlignment="1">
      <alignment vertical="center"/>
    </xf>
    <xf numFmtId="181" fontId="4" fillId="0" borderId="68" xfId="0" applyNumberFormat="1" applyFont="1" applyFill="1" applyBorder="1" applyAlignment="1">
      <alignment vertical="center"/>
    </xf>
    <xf numFmtId="181" fontId="4" fillId="0" borderId="43" xfId="0" applyNumberFormat="1" applyFont="1" applyFill="1" applyBorder="1" applyAlignment="1">
      <alignment vertical="center"/>
    </xf>
    <xf numFmtId="178" fontId="4" fillId="0" borderId="65" xfId="0" applyNumberFormat="1" applyFont="1" applyFill="1" applyBorder="1" applyAlignment="1">
      <alignment vertical="center"/>
    </xf>
    <xf numFmtId="179" fontId="4" fillId="0" borderId="65" xfId="0" applyNumberFormat="1" applyFont="1" applyFill="1" applyBorder="1" applyAlignment="1">
      <alignment vertical="center"/>
    </xf>
    <xf numFmtId="178" fontId="4" fillId="0" borderId="21" xfId="0" applyNumberFormat="1" applyFont="1" applyFill="1" applyBorder="1" applyAlignment="1">
      <alignment vertical="center"/>
    </xf>
    <xf numFmtId="178" fontId="4" fillId="0" borderId="30" xfId="0" applyNumberFormat="1" applyFont="1" applyFill="1" applyBorder="1" applyAlignment="1">
      <alignment vertical="center"/>
    </xf>
    <xf numFmtId="179" fontId="4" fillId="0" borderId="21" xfId="0" applyNumberFormat="1" applyFont="1" applyFill="1" applyBorder="1" applyAlignment="1">
      <alignment vertical="center"/>
    </xf>
    <xf numFmtId="179" fontId="4" fillId="0" borderId="30" xfId="0" applyNumberFormat="1" applyFont="1" applyFill="1" applyBorder="1" applyAlignment="1">
      <alignment vertical="center"/>
    </xf>
    <xf numFmtId="181" fontId="4" fillId="0" borderId="21" xfId="0" applyNumberFormat="1" applyFont="1" applyFill="1" applyBorder="1" applyAlignment="1">
      <alignment vertical="center"/>
    </xf>
    <xf numFmtId="181" fontId="4" fillId="0" borderId="30" xfId="0" applyNumberFormat="1" applyFont="1" applyFill="1" applyBorder="1" applyAlignment="1">
      <alignment vertical="center"/>
    </xf>
    <xf numFmtId="0" fontId="4" fillId="0" borderId="0" xfId="0" applyFont="1" applyFill="1" applyAlignment="1">
      <alignment horizontal="left" vertical="center"/>
    </xf>
    <xf numFmtId="38" fontId="21" fillId="0" borderId="0" xfId="2" applyFont="1" applyFill="1"/>
    <xf numFmtId="176" fontId="11" fillId="0" borderId="0" xfId="7" applyNumberFormat="1" applyFont="1" applyFill="1" applyBorder="1" applyAlignment="1" applyProtection="1">
      <alignment vertical="center"/>
      <protection locked="0"/>
    </xf>
    <xf numFmtId="38" fontId="21" fillId="0" borderId="37" xfId="2" applyFont="1" applyFill="1" applyBorder="1"/>
    <xf numFmtId="183" fontId="21" fillId="0" borderId="0" xfId="2" applyNumberFormat="1" applyFont="1" applyFill="1" applyBorder="1"/>
    <xf numFmtId="183" fontId="21" fillId="0" borderId="37" xfId="2" applyNumberFormat="1" applyFont="1" applyFill="1" applyBorder="1"/>
    <xf numFmtId="38" fontId="21" fillId="0" borderId="38" xfId="2" applyFont="1" applyFill="1" applyBorder="1"/>
    <xf numFmtId="38" fontId="21" fillId="0" borderId="0" xfId="2" applyFont="1" applyFill="1" applyBorder="1"/>
    <xf numFmtId="183" fontId="21" fillId="0" borderId="36" xfId="2" applyNumberFormat="1" applyFont="1" applyFill="1" applyBorder="1"/>
    <xf numFmtId="0" fontId="4" fillId="0" borderId="38" xfId="0" applyFont="1" applyFill="1" applyBorder="1" applyAlignment="1">
      <alignment horizontal="center" vertical="center"/>
    </xf>
    <xf numFmtId="0" fontId="4" fillId="0" borderId="65" xfId="0" applyFont="1" applyFill="1" applyBorder="1" applyAlignment="1">
      <alignment horizontal="center" vertical="center"/>
    </xf>
    <xf numFmtId="0" fontId="4" fillId="0" borderId="66" xfId="0" applyFont="1" applyFill="1" applyBorder="1" applyAlignment="1">
      <alignment horizontal="distributed" vertical="center" justifyLastLine="1"/>
    </xf>
    <xf numFmtId="0" fontId="4" fillId="0" borderId="65" xfId="0" applyFont="1" applyFill="1" applyBorder="1" applyAlignment="1">
      <alignment horizontal="distributed" vertical="center" justifyLastLine="1"/>
    </xf>
    <xf numFmtId="0" fontId="4" fillId="0" borderId="0" xfId="0" applyFont="1" applyFill="1" applyBorder="1" applyAlignment="1">
      <alignment horizontal="distributed" vertical="center"/>
    </xf>
    <xf numFmtId="0" fontId="4" fillId="0" borderId="36" xfId="0" applyFont="1" applyFill="1" applyBorder="1" applyAlignment="1">
      <alignment horizontal="distributed" vertical="center"/>
    </xf>
    <xf numFmtId="0" fontId="4" fillId="0" borderId="41" xfId="0" applyFont="1" applyFill="1" applyBorder="1" applyAlignment="1">
      <alignment horizontal="distributed" vertical="center"/>
    </xf>
    <xf numFmtId="0" fontId="4" fillId="0" borderId="70" xfId="0" applyFont="1" applyFill="1" applyBorder="1" applyAlignment="1">
      <alignment horizontal="distributed" vertical="center"/>
    </xf>
    <xf numFmtId="0" fontId="4" fillId="0" borderId="43" xfId="0" applyFont="1" applyFill="1" applyBorder="1" applyAlignment="1">
      <alignment horizontal="distributed" vertical="center"/>
    </xf>
    <xf numFmtId="0" fontId="4" fillId="0" borderId="67" xfId="0" applyFont="1" applyFill="1" applyBorder="1" applyAlignment="1">
      <alignment horizontal="distributed" vertical="center"/>
    </xf>
    <xf numFmtId="0" fontId="4" fillId="0" borderId="51" xfId="0" applyFont="1" applyFill="1" applyBorder="1" applyAlignment="1">
      <alignment horizontal="distributed" vertical="center" justifyLastLine="1"/>
    </xf>
    <xf numFmtId="0" fontId="4" fillId="0" borderId="68" xfId="0" applyFont="1" applyFill="1" applyBorder="1" applyAlignment="1">
      <alignment horizontal="distributed" vertical="center" justifyLastLine="1"/>
    </xf>
    <xf numFmtId="176" fontId="15" fillId="0" borderId="0" xfId="7" applyNumberFormat="1" applyFont="1" applyFill="1" applyBorder="1" applyAlignment="1" applyProtection="1">
      <alignment vertical="center"/>
      <protection locked="0"/>
    </xf>
    <xf numFmtId="0" fontId="6" fillId="0" borderId="0" xfId="0" applyFont="1" applyFill="1" applyAlignment="1">
      <alignment vertical="center"/>
    </xf>
    <xf numFmtId="0" fontId="6" fillId="0" borderId="21" xfId="0" applyFont="1" applyFill="1" applyBorder="1" applyAlignment="1">
      <alignment horizontal="distributed" vertical="center" justifyLastLine="1"/>
    </xf>
    <xf numFmtId="0" fontId="28" fillId="0" borderId="68" xfId="0" applyFont="1" applyFill="1" applyBorder="1" applyAlignment="1">
      <alignment horizontal="distributed" vertical="center" justifyLastLine="1"/>
    </xf>
    <xf numFmtId="176" fontId="6" fillId="0" borderId="68" xfId="7" applyNumberFormat="1" applyFont="1" applyFill="1" applyBorder="1" applyAlignment="1">
      <alignment horizontal="right" vertical="center"/>
    </xf>
    <xf numFmtId="176" fontId="6" fillId="0" borderId="38" xfId="7" applyNumberFormat="1" applyFont="1" applyFill="1" applyBorder="1" applyAlignment="1">
      <alignment horizontal="right" vertical="center"/>
    </xf>
    <xf numFmtId="176" fontId="6" fillId="0" borderId="0" xfId="7" applyNumberFormat="1" applyFont="1" applyFill="1" applyBorder="1" applyAlignment="1">
      <alignment horizontal="right" vertical="center"/>
    </xf>
    <xf numFmtId="0" fontId="28" fillId="0" borderId="0" xfId="0" applyFont="1" applyFill="1" applyAlignment="1">
      <alignment vertical="center"/>
    </xf>
    <xf numFmtId="176" fontId="9" fillId="0" borderId="37" xfId="0" applyNumberFormat="1" applyFont="1" applyFill="1" applyBorder="1" applyAlignment="1">
      <alignment vertical="center"/>
    </xf>
    <xf numFmtId="176" fontId="9" fillId="0" borderId="69" xfId="0" applyNumberFormat="1" applyFont="1" applyFill="1" applyBorder="1" applyAlignment="1">
      <alignment vertical="center"/>
    </xf>
    <xf numFmtId="0" fontId="6" fillId="0" borderId="37" xfId="0" applyFont="1" applyFill="1" applyBorder="1" applyAlignment="1">
      <alignment horizontal="center" vertical="center"/>
    </xf>
    <xf numFmtId="176" fontId="4" fillId="0" borderId="37" xfId="0" applyNumberFormat="1" applyFont="1" applyFill="1" applyBorder="1" applyAlignment="1">
      <alignment vertical="center"/>
    </xf>
    <xf numFmtId="0" fontId="6" fillId="0" borderId="37" xfId="0" applyFont="1" applyFill="1" applyBorder="1" applyAlignment="1">
      <alignment horizontal="distributed" vertical="center" justifyLastLine="1"/>
    </xf>
    <xf numFmtId="0" fontId="6" fillId="0" borderId="69" xfId="0" applyFont="1" applyFill="1" applyBorder="1" applyAlignment="1">
      <alignment horizontal="distributed" vertical="center" justifyLastLine="1"/>
    </xf>
    <xf numFmtId="176" fontId="4" fillId="0" borderId="69" xfId="0" applyNumberFormat="1" applyFont="1" applyFill="1" applyBorder="1" applyAlignment="1">
      <alignment vertical="center"/>
    </xf>
    <xf numFmtId="176" fontId="6" fillId="0" borderId="0" xfId="0" applyNumberFormat="1" applyFont="1" applyFill="1" applyAlignment="1">
      <alignment vertical="center"/>
    </xf>
    <xf numFmtId="0" fontId="11" fillId="0" borderId="0" xfId="7" applyNumberFormat="1" applyFont="1" applyFill="1" applyBorder="1" applyAlignment="1" applyProtection="1">
      <alignment horizontal="center" vertical="center"/>
      <protection locked="0"/>
    </xf>
    <xf numFmtId="176" fontId="11" fillId="0" borderId="0" xfId="7" applyNumberFormat="1" applyFont="1" applyFill="1" applyAlignment="1" applyProtection="1">
      <alignment vertical="center"/>
      <protection locked="0"/>
    </xf>
    <xf numFmtId="176" fontId="6" fillId="0" borderId="0" xfId="7" applyNumberFormat="1" applyFont="1" applyFill="1" applyBorder="1" applyAlignment="1" applyProtection="1">
      <alignment vertical="center"/>
      <protection locked="0"/>
    </xf>
    <xf numFmtId="0" fontId="6" fillId="0" borderId="0" xfId="7" applyNumberFormat="1" applyFont="1" applyFill="1" applyBorder="1" applyAlignment="1" applyProtection="1">
      <alignment horizontal="center" vertical="center"/>
      <protection locked="0"/>
    </xf>
    <xf numFmtId="176" fontId="6" fillId="0" borderId="0" xfId="7" applyNumberFormat="1" applyFont="1" applyFill="1" applyAlignment="1" applyProtection="1">
      <alignment vertical="center"/>
      <protection locked="0"/>
    </xf>
    <xf numFmtId="0" fontId="27" fillId="0" borderId="66" xfId="5" applyNumberFormat="1" applyFont="1" applyFill="1" applyBorder="1" applyAlignment="1" applyProtection="1">
      <alignment horizontal="center" vertical="center"/>
    </xf>
    <xf numFmtId="0" fontId="27" fillId="0" borderId="67" xfId="5" applyNumberFormat="1" applyFont="1" applyFill="1" applyBorder="1" applyAlignment="1" applyProtection="1">
      <alignment horizontal="distributed" vertical="center" justifyLastLine="1"/>
    </xf>
    <xf numFmtId="176" fontId="28" fillId="0" borderId="68" xfId="7" applyNumberFormat="1" applyFont="1" applyFill="1" applyBorder="1" applyAlignment="1" applyProtection="1">
      <alignment horizontal="right" vertical="center"/>
    </xf>
    <xf numFmtId="176" fontId="28" fillId="0" borderId="0" xfId="7" applyNumberFormat="1" applyFont="1" applyFill="1" applyBorder="1" applyAlignment="1" applyProtection="1">
      <alignment horizontal="right" vertical="center"/>
    </xf>
    <xf numFmtId="0" fontId="9" fillId="0" borderId="38" xfId="0" applyFont="1" applyFill="1" applyBorder="1" applyAlignment="1">
      <alignment horizontal="distributed" vertical="center" justifyLastLine="1"/>
    </xf>
    <xf numFmtId="0" fontId="9" fillId="0" borderId="65" xfId="0" applyFont="1" applyFill="1" applyBorder="1" applyAlignment="1">
      <alignment horizontal="distributed" vertical="center" justifyLastLine="1"/>
    </xf>
    <xf numFmtId="0" fontId="29" fillId="0" borderId="0" xfId="5" applyNumberFormat="1" applyFont="1" applyFill="1" applyBorder="1" applyAlignment="1" applyProtection="1">
      <alignment horizontal="distributed" vertical="center" justifyLastLine="1"/>
    </xf>
    <xf numFmtId="0" fontId="0" fillId="0" borderId="0" xfId="0" applyFill="1"/>
    <xf numFmtId="38" fontId="20" fillId="0" borderId="0" xfId="2" applyFont="1" applyFill="1"/>
    <xf numFmtId="183" fontId="21" fillId="0" borderId="21" xfId="2" applyNumberFormat="1" applyFont="1" applyFill="1" applyBorder="1" applyAlignment="1">
      <alignment horizontal="center" vertical="center"/>
    </xf>
    <xf numFmtId="38" fontId="22" fillId="0" borderId="37" xfId="2" applyFont="1" applyFill="1" applyBorder="1" applyAlignment="1">
      <alignment horizontal="right" vertical="top"/>
    </xf>
    <xf numFmtId="183" fontId="22" fillId="0" borderId="0" xfId="2" applyNumberFormat="1" applyFont="1" applyFill="1" applyBorder="1" applyAlignment="1">
      <alignment horizontal="right" vertical="top"/>
    </xf>
    <xf numFmtId="183" fontId="22" fillId="0" borderId="37" xfId="2" applyNumberFormat="1" applyFont="1" applyFill="1" applyBorder="1" applyAlignment="1">
      <alignment horizontal="right" vertical="top"/>
    </xf>
    <xf numFmtId="38" fontId="22" fillId="0" borderId="38" xfId="2" applyFont="1" applyFill="1" applyBorder="1" applyAlignment="1">
      <alignment horizontal="right" vertical="top"/>
    </xf>
    <xf numFmtId="38" fontId="22" fillId="0" borderId="0" xfId="2" applyFont="1" applyFill="1" applyBorder="1" applyAlignment="1">
      <alignment horizontal="right" vertical="top"/>
    </xf>
    <xf numFmtId="183" fontId="22" fillId="0" borderId="36" xfId="2" applyNumberFormat="1" applyFont="1" applyFill="1" applyBorder="1" applyAlignment="1">
      <alignment horizontal="right" vertical="top"/>
    </xf>
    <xf numFmtId="38" fontId="21" fillId="0" borderId="69" xfId="2" applyFont="1" applyFill="1" applyBorder="1"/>
    <xf numFmtId="183" fontId="21" fillId="0" borderId="41" xfId="2" applyNumberFormat="1" applyFont="1" applyFill="1" applyBorder="1"/>
    <xf numFmtId="183" fontId="21" fillId="0" borderId="69" xfId="2" applyNumberFormat="1" applyFont="1" applyFill="1" applyBorder="1"/>
    <xf numFmtId="38" fontId="21" fillId="0" borderId="65" xfId="2" applyFont="1" applyFill="1" applyBorder="1"/>
    <xf numFmtId="38" fontId="21" fillId="0" borderId="41" xfId="2" applyFont="1" applyFill="1" applyBorder="1"/>
    <xf numFmtId="183" fontId="21" fillId="0" borderId="70" xfId="2" applyNumberFormat="1" applyFont="1" applyFill="1" applyBorder="1"/>
    <xf numFmtId="183" fontId="21" fillId="0" borderId="0" xfId="2" applyNumberFormat="1" applyFont="1" applyFill="1"/>
    <xf numFmtId="0" fontId="4" fillId="0" borderId="0" xfId="0" applyFont="1" applyFill="1" applyAlignment="1">
      <alignment horizontal="centerContinuous" vertical="center"/>
    </xf>
    <xf numFmtId="0" fontId="4" fillId="0" borderId="0" xfId="0" applyFont="1" applyFill="1" applyBorder="1" applyAlignment="1">
      <alignment horizontal="right"/>
    </xf>
    <xf numFmtId="0" fontId="4" fillId="0" borderId="21" xfId="0" applyFont="1" applyFill="1" applyBorder="1" applyAlignment="1">
      <alignment horizontal="center" vertical="center"/>
    </xf>
    <xf numFmtId="0" fontId="4" fillId="0" borderId="50" xfId="0" applyFont="1" applyFill="1" applyBorder="1" applyAlignment="1">
      <alignment horizontal="center" vertical="center"/>
    </xf>
    <xf numFmtId="0" fontId="4" fillId="0" borderId="30" xfId="0" applyFont="1" applyFill="1" applyBorder="1" applyAlignment="1">
      <alignment horizontal="center" vertical="center"/>
    </xf>
    <xf numFmtId="0" fontId="8" fillId="0" borderId="66" xfId="0" applyFont="1" applyFill="1" applyBorder="1" applyAlignment="1">
      <alignment horizontal="right" vertical="top"/>
    </xf>
    <xf numFmtId="0" fontId="8" fillId="0" borderId="43" xfId="0" applyFont="1" applyFill="1" applyBorder="1" applyAlignment="1">
      <alignment horizontal="right" vertical="top"/>
    </xf>
    <xf numFmtId="0" fontId="9" fillId="0" borderId="37" xfId="0" applyFont="1" applyFill="1" applyBorder="1" applyAlignment="1">
      <alignment horizontal="center" vertical="center"/>
    </xf>
    <xf numFmtId="179" fontId="9" fillId="0" borderId="38" xfId="0" applyNumberFormat="1" applyFont="1" applyFill="1" applyBorder="1"/>
    <xf numFmtId="179" fontId="9" fillId="0" borderId="37" xfId="0" applyNumberFormat="1" applyFont="1" applyFill="1" applyBorder="1"/>
    <xf numFmtId="181" fontId="9" fillId="0" borderId="37" xfId="0" applyNumberFormat="1" applyFont="1" applyFill="1" applyBorder="1"/>
    <xf numFmtId="179" fontId="9" fillId="0" borderId="0" xfId="0" applyNumberFormat="1" applyFont="1" applyFill="1" applyBorder="1"/>
    <xf numFmtId="0" fontId="9" fillId="0" borderId="69" xfId="0" applyFont="1" applyFill="1" applyBorder="1" applyAlignment="1">
      <alignment horizontal="center" vertical="center"/>
    </xf>
    <xf numFmtId="179" fontId="9" fillId="0" borderId="65" xfId="0" applyNumberFormat="1" applyFont="1" applyFill="1" applyBorder="1"/>
    <xf numFmtId="179" fontId="9" fillId="0" borderId="69" xfId="0" applyNumberFormat="1" applyFont="1" applyFill="1" applyBorder="1"/>
    <xf numFmtId="181" fontId="9" fillId="0" borderId="69" xfId="0" applyNumberFormat="1" applyFont="1" applyFill="1" applyBorder="1"/>
    <xf numFmtId="179" fontId="9" fillId="0" borderId="41" xfId="0" applyNumberFormat="1" applyFont="1" applyFill="1" applyBorder="1"/>
    <xf numFmtId="179" fontId="4" fillId="0" borderId="66" xfId="2" applyNumberFormat="1" applyFont="1" applyFill="1" applyBorder="1"/>
    <xf numFmtId="179" fontId="4" fillId="0" borderId="68" xfId="2" applyNumberFormat="1" applyFont="1" applyFill="1" applyBorder="1"/>
    <xf numFmtId="181" fontId="4" fillId="0" borderId="68" xfId="2" applyNumberFormat="1" applyFont="1" applyFill="1" applyBorder="1"/>
    <xf numFmtId="179" fontId="4" fillId="0" borderId="43" xfId="2" applyNumberFormat="1" applyFont="1" applyFill="1" applyBorder="1"/>
    <xf numFmtId="179" fontId="4" fillId="0" borderId="38" xfId="2" applyNumberFormat="1" applyFont="1" applyFill="1" applyBorder="1"/>
    <xf numFmtId="179" fontId="4" fillId="0" borderId="37" xfId="2" applyNumberFormat="1" applyFont="1" applyFill="1" applyBorder="1"/>
    <xf numFmtId="181" fontId="4" fillId="0" borderId="37" xfId="2" applyNumberFormat="1" applyFont="1" applyFill="1" applyBorder="1"/>
    <xf numFmtId="179" fontId="4" fillId="0" borderId="0" xfId="2" applyNumberFormat="1" applyFont="1" applyFill="1" applyBorder="1"/>
    <xf numFmtId="0" fontId="6" fillId="0" borderId="69" xfId="0" applyFont="1" applyFill="1" applyBorder="1" applyAlignment="1">
      <alignment horizontal="center" vertical="center"/>
    </xf>
    <xf numFmtId="179" fontId="4" fillId="0" borderId="65" xfId="2" applyNumberFormat="1" applyFont="1" applyFill="1" applyBorder="1"/>
    <xf numFmtId="179" fontId="4" fillId="0" borderId="69" xfId="2" applyNumberFormat="1" applyFont="1" applyFill="1" applyBorder="1"/>
    <xf numFmtId="181" fontId="4" fillId="0" borderId="69" xfId="2" applyNumberFormat="1" applyFont="1" applyFill="1" applyBorder="1"/>
    <xf numFmtId="179" fontId="4" fillId="0" borderId="41" xfId="2" applyNumberFormat="1" applyFont="1" applyFill="1" applyBorder="1"/>
    <xf numFmtId="179" fontId="4" fillId="0" borderId="0" xfId="2" applyNumberFormat="1" applyFont="1" applyFill="1"/>
    <xf numFmtId="0" fontId="4" fillId="0" borderId="0" xfId="0" applyFont="1" applyFill="1" applyAlignment="1">
      <alignment horizontal="centerContinuous"/>
    </xf>
    <xf numFmtId="0" fontId="8" fillId="0" borderId="67" xfId="0" applyFont="1" applyFill="1" applyBorder="1" applyAlignment="1">
      <alignment horizontal="right" vertical="top"/>
    </xf>
    <xf numFmtId="38" fontId="9" fillId="0" borderId="37" xfId="2" applyFont="1" applyFill="1" applyBorder="1" applyAlignment="1">
      <alignment vertical="center"/>
    </xf>
    <xf numFmtId="38" fontId="9" fillId="0" borderId="0" xfId="2" applyFont="1" applyFill="1" applyBorder="1" applyAlignment="1">
      <alignment vertical="center"/>
    </xf>
    <xf numFmtId="2" fontId="9" fillId="0" borderId="37" xfId="0" applyNumberFormat="1" applyFont="1" applyFill="1" applyBorder="1" applyAlignment="1">
      <alignment vertical="center"/>
    </xf>
    <xf numFmtId="38" fontId="9" fillId="0" borderId="69" xfId="2" applyFont="1" applyFill="1" applyBorder="1" applyAlignment="1">
      <alignment vertical="center"/>
    </xf>
    <xf numFmtId="38" fontId="9" fillId="0" borderId="41" xfId="2" applyFont="1" applyFill="1" applyBorder="1" applyAlignment="1">
      <alignment vertical="center"/>
    </xf>
    <xf numFmtId="2" fontId="9" fillId="0" borderId="69" xfId="0" applyNumberFormat="1" applyFont="1" applyFill="1" applyBorder="1" applyAlignment="1">
      <alignment vertical="center"/>
    </xf>
    <xf numFmtId="38" fontId="4" fillId="0" borderId="37" xfId="2" applyFont="1" applyFill="1" applyBorder="1" applyAlignment="1">
      <alignment vertical="center"/>
    </xf>
    <xf numFmtId="38" fontId="4" fillId="0" borderId="0" xfId="2" applyFont="1" applyFill="1" applyBorder="1" applyAlignment="1">
      <alignment vertical="center"/>
    </xf>
    <xf numFmtId="2" fontId="4" fillId="0" borderId="37" xfId="0" applyNumberFormat="1" applyFont="1" applyFill="1" applyBorder="1" applyAlignment="1">
      <alignment vertical="center"/>
    </xf>
    <xf numFmtId="2" fontId="4" fillId="0" borderId="0" xfId="0" applyNumberFormat="1" applyFont="1" applyFill="1" applyBorder="1" applyAlignment="1">
      <alignment vertical="center"/>
    </xf>
    <xf numFmtId="2" fontId="4" fillId="0" borderId="36" xfId="0" applyNumberFormat="1" applyFont="1" applyFill="1" applyBorder="1" applyAlignment="1">
      <alignment vertical="center"/>
    </xf>
    <xf numFmtId="38" fontId="4" fillId="0" borderId="69" xfId="2" applyFont="1" applyFill="1" applyBorder="1" applyAlignment="1">
      <alignment vertical="center"/>
    </xf>
    <xf numFmtId="38" fontId="4" fillId="0" borderId="41" xfId="2" applyFont="1" applyFill="1" applyBorder="1" applyAlignment="1">
      <alignment vertical="center"/>
    </xf>
    <xf numFmtId="2" fontId="4" fillId="0" borderId="69" xfId="0" applyNumberFormat="1" applyFont="1" applyFill="1" applyBorder="1" applyAlignment="1">
      <alignment vertical="center"/>
    </xf>
    <xf numFmtId="2" fontId="4" fillId="0" borderId="41" xfId="0" applyNumberFormat="1" applyFont="1" applyFill="1" applyBorder="1" applyAlignment="1">
      <alignment vertical="center"/>
    </xf>
    <xf numFmtId="2" fontId="4" fillId="0" borderId="70" xfId="0" applyNumberFormat="1" applyFont="1" applyFill="1" applyBorder="1" applyAlignment="1">
      <alignment vertical="center"/>
    </xf>
    <xf numFmtId="38" fontId="4" fillId="0" borderId="71" xfId="2" applyFont="1" applyFill="1" applyBorder="1" applyAlignment="1">
      <alignment vertical="center"/>
    </xf>
    <xf numFmtId="38" fontId="4" fillId="0" borderId="73" xfId="2" applyFont="1" applyFill="1" applyBorder="1" applyAlignment="1">
      <alignment vertical="center"/>
    </xf>
    <xf numFmtId="2" fontId="4" fillId="0" borderId="71" xfId="0" applyNumberFormat="1" applyFont="1" applyFill="1" applyBorder="1" applyAlignment="1">
      <alignment vertical="center"/>
    </xf>
    <xf numFmtId="2" fontId="4" fillId="0" borderId="73" xfId="0" applyNumberFormat="1" applyFont="1" applyFill="1" applyBorder="1" applyAlignment="1">
      <alignment vertical="center"/>
    </xf>
    <xf numFmtId="2" fontId="4" fillId="0" borderId="74" xfId="0" applyNumberFormat="1" applyFont="1" applyFill="1" applyBorder="1" applyAlignment="1">
      <alignment vertical="center"/>
    </xf>
    <xf numFmtId="0" fontId="4" fillId="0" borderId="75" xfId="0" applyFont="1" applyFill="1" applyBorder="1" applyAlignment="1">
      <alignment horizontal="distributed"/>
    </xf>
    <xf numFmtId="0" fontId="4" fillId="0" borderId="68" xfId="0" applyFont="1" applyFill="1" applyBorder="1" applyAlignment="1">
      <alignment horizontal="center"/>
    </xf>
    <xf numFmtId="0" fontId="4" fillId="0" borderId="68" xfId="0" applyFont="1" applyFill="1" applyBorder="1" applyAlignment="1">
      <alignment horizontal="center" wrapText="1"/>
    </xf>
    <xf numFmtId="0" fontId="4" fillId="0" borderId="76" xfId="0" applyFont="1" applyFill="1" applyBorder="1" applyAlignment="1">
      <alignment horizontal="center"/>
    </xf>
    <xf numFmtId="0" fontId="4" fillId="0" borderId="67" xfId="0" applyFont="1" applyFill="1" applyBorder="1" applyAlignment="1">
      <alignment horizontal="center"/>
    </xf>
    <xf numFmtId="0" fontId="4" fillId="0" borderId="43" xfId="0" applyFont="1" applyFill="1" applyBorder="1" applyAlignment="1">
      <alignment horizontal="center"/>
    </xf>
    <xf numFmtId="0" fontId="8" fillId="0" borderId="69" xfId="0" applyFont="1" applyFill="1" applyBorder="1" applyAlignment="1">
      <alignment horizontal="right" vertical="top"/>
    </xf>
    <xf numFmtId="0" fontId="8" fillId="0" borderId="65" xfId="0" applyFont="1" applyFill="1" applyBorder="1" applyAlignment="1">
      <alignment horizontal="right" vertical="top"/>
    </xf>
    <xf numFmtId="0" fontId="8" fillId="0" borderId="41" xfId="0" applyFont="1" applyFill="1" applyBorder="1" applyAlignment="1">
      <alignment horizontal="right" vertical="top"/>
    </xf>
    <xf numFmtId="0" fontId="8" fillId="0" borderId="70" xfId="0" applyFont="1" applyFill="1" applyBorder="1" applyAlignment="1">
      <alignment horizontal="right" vertical="top"/>
    </xf>
    <xf numFmtId="0" fontId="0" fillId="0" borderId="0" xfId="0" applyFill="1" applyAlignment="1">
      <alignment horizontal="centerContinuous"/>
    </xf>
    <xf numFmtId="0" fontId="0" fillId="0" borderId="0" xfId="0" applyFill="1" applyAlignment="1"/>
    <xf numFmtId="0" fontId="4" fillId="0" borderId="0" xfId="0" applyNumberFormat="1" applyFont="1" applyFill="1" applyAlignment="1">
      <alignment vertical="center"/>
    </xf>
    <xf numFmtId="0" fontId="4" fillId="0" borderId="41" xfId="0" applyFont="1" applyFill="1" applyBorder="1" applyAlignment="1">
      <alignment horizontal="distributed" vertical="center" justifyLastLine="1"/>
    </xf>
    <xf numFmtId="0" fontId="4" fillId="0" borderId="21" xfId="0" applyFont="1" applyFill="1" applyBorder="1" applyAlignment="1">
      <alignment horizontal="center" vertical="center" shrinkToFit="1"/>
    </xf>
    <xf numFmtId="0" fontId="4" fillId="0" borderId="30" xfId="0" applyFont="1" applyFill="1" applyBorder="1" applyAlignment="1">
      <alignment horizontal="center" vertical="center" shrinkToFit="1"/>
    </xf>
    <xf numFmtId="184" fontId="9" fillId="0" borderId="37" xfId="0" applyNumberFormat="1" applyFont="1" applyFill="1" applyBorder="1"/>
    <xf numFmtId="184" fontId="9" fillId="0" borderId="69" xfId="0" applyNumberFormat="1" applyFont="1" applyFill="1" applyBorder="1"/>
    <xf numFmtId="184" fontId="4" fillId="0" borderId="68" xfId="2" applyNumberFormat="1" applyFont="1" applyFill="1" applyBorder="1"/>
    <xf numFmtId="182" fontId="0" fillId="0" borderId="0" xfId="0" applyNumberFormat="1" applyFill="1"/>
    <xf numFmtId="184" fontId="4" fillId="0" borderId="37" xfId="2" applyNumberFormat="1" applyFont="1" applyFill="1" applyBorder="1"/>
    <xf numFmtId="184" fontId="4" fillId="0" borderId="69" xfId="2" applyNumberFormat="1" applyFont="1" applyFill="1" applyBorder="1"/>
    <xf numFmtId="0" fontId="3" fillId="0" borderId="0" xfId="0" applyFont="1" applyFill="1" applyAlignment="1">
      <alignment horizontal="centerContinuous" vertical="top"/>
    </xf>
    <xf numFmtId="0" fontId="0" fillId="0" borderId="0" xfId="0" applyFill="1" applyAlignment="1">
      <alignment horizontal="centerContinuous" vertical="top"/>
    </xf>
    <xf numFmtId="38" fontId="4" fillId="0" borderId="0" xfId="2" applyFont="1" applyFill="1" applyAlignment="1">
      <alignment horizontal="left" vertical="center"/>
    </xf>
    <xf numFmtId="38" fontId="4" fillId="0" borderId="0" xfId="2" applyFont="1" applyFill="1"/>
    <xf numFmtId="0" fontId="4" fillId="0" borderId="43" xfId="0" applyFont="1" applyFill="1" applyBorder="1" applyAlignment="1">
      <alignment horizontal="center" vertical="center"/>
    </xf>
    <xf numFmtId="0" fontId="8" fillId="0" borderId="0" xfId="0" applyFont="1" applyFill="1" applyBorder="1" applyAlignment="1">
      <alignment horizontal="right" vertical="top"/>
    </xf>
    <xf numFmtId="184" fontId="9" fillId="0" borderId="0" xfId="0" applyNumberFormat="1" applyFont="1" applyFill="1" applyBorder="1" applyAlignment="1">
      <alignment horizontal="right"/>
    </xf>
    <xf numFmtId="184" fontId="9" fillId="0" borderId="36" xfId="0" applyNumberFormat="1" applyFont="1" applyFill="1" applyBorder="1" applyAlignment="1">
      <alignment horizontal="right"/>
    </xf>
    <xf numFmtId="184" fontId="4" fillId="0" borderId="70" xfId="0" applyNumberFormat="1" applyFont="1" applyFill="1" applyBorder="1" applyAlignment="1">
      <alignment horizontal="right"/>
    </xf>
    <xf numFmtId="184" fontId="9" fillId="0" borderId="41" xfId="0" applyNumberFormat="1" applyFont="1" applyFill="1" applyBorder="1" applyAlignment="1">
      <alignment horizontal="right"/>
    </xf>
    <xf numFmtId="184" fontId="9" fillId="0" borderId="70" xfId="0" applyNumberFormat="1" applyFont="1" applyFill="1" applyBorder="1" applyAlignment="1">
      <alignment horizontal="right"/>
    </xf>
    <xf numFmtId="179" fontId="4" fillId="0" borderId="38" xfId="0" applyNumberFormat="1" applyFont="1" applyFill="1" applyBorder="1"/>
    <xf numFmtId="179" fontId="4" fillId="0" borderId="37" xfId="0" applyNumberFormat="1" applyFont="1" applyFill="1" applyBorder="1"/>
    <xf numFmtId="184" fontId="4" fillId="0" borderId="0" xfId="0" applyNumberFormat="1" applyFont="1" applyFill="1" applyAlignment="1">
      <alignment horizontal="right"/>
    </xf>
    <xf numFmtId="184" fontId="4" fillId="0" borderId="36" xfId="0" applyNumberFormat="1" applyFont="1" applyFill="1" applyBorder="1" applyAlignment="1">
      <alignment horizontal="right"/>
    </xf>
    <xf numFmtId="184" fontId="4" fillId="0" borderId="0" xfId="0" applyNumberFormat="1" applyFont="1" applyFill="1" applyBorder="1" applyAlignment="1">
      <alignment horizontal="right"/>
    </xf>
    <xf numFmtId="179" fontId="4" fillId="0" borderId="65" xfId="0" applyNumberFormat="1" applyFont="1" applyFill="1" applyBorder="1"/>
    <xf numFmtId="179" fontId="4" fillId="0" borderId="69" xfId="0" applyNumberFormat="1" applyFont="1" applyFill="1" applyBorder="1"/>
    <xf numFmtId="184" fontId="4" fillId="0" borderId="41" xfId="0" applyNumberFormat="1" applyFont="1" applyFill="1" applyBorder="1" applyAlignment="1">
      <alignment horizontal="right"/>
    </xf>
    <xf numFmtId="179" fontId="4" fillId="0" borderId="71" xfId="0" applyNumberFormat="1" applyFont="1" applyFill="1" applyBorder="1"/>
    <xf numFmtId="184" fontId="4" fillId="0" borderId="73" xfId="0" applyNumberFormat="1" applyFont="1" applyFill="1" applyBorder="1" applyAlignment="1">
      <alignment horizontal="right"/>
    </xf>
    <xf numFmtId="184" fontId="4" fillId="0" borderId="74" xfId="0" applyNumberFormat="1" applyFont="1" applyFill="1" applyBorder="1" applyAlignment="1">
      <alignment horizontal="right"/>
    </xf>
    <xf numFmtId="179" fontId="4" fillId="0" borderId="21" xfId="0" applyNumberFormat="1" applyFont="1" applyFill="1" applyBorder="1"/>
    <xf numFmtId="184" fontId="4" fillId="0" borderId="30" xfId="0" applyNumberFormat="1" applyFont="1" applyFill="1" applyBorder="1" applyAlignment="1">
      <alignment horizontal="right"/>
    </xf>
    <xf numFmtId="184" fontId="4" fillId="0" borderId="51" xfId="0" applyNumberFormat="1" applyFont="1" applyFill="1" applyBorder="1" applyAlignment="1">
      <alignment horizontal="right"/>
    </xf>
    <xf numFmtId="179" fontId="4" fillId="0" borderId="68" xfId="0" applyNumberFormat="1" applyFont="1" applyFill="1" applyBorder="1"/>
    <xf numFmtId="184" fontId="4" fillId="0" borderId="43" xfId="0" applyNumberFormat="1" applyFont="1" applyFill="1" applyBorder="1" applyAlignment="1">
      <alignment horizontal="right"/>
    </xf>
    <xf numFmtId="184" fontId="4" fillId="0" borderId="67" xfId="0" applyNumberFormat="1" applyFont="1" applyFill="1" applyBorder="1" applyAlignment="1">
      <alignment horizontal="right"/>
    </xf>
    <xf numFmtId="0" fontId="4" fillId="0" borderId="68" xfId="0" applyFont="1" applyFill="1" applyBorder="1" applyAlignment="1">
      <alignment horizontal="center" vertical="center" justifyLastLine="1"/>
    </xf>
    <xf numFmtId="184" fontId="4" fillId="0" borderId="21" xfId="0" applyNumberFormat="1" applyFont="1" applyFill="1" applyBorder="1"/>
    <xf numFmtId="184" fontId="4" fillId="0" borderId="69" xfId="0" applyNumberFormat="1" applyFont="1" applyFill="1" applyBorder="1"/>
    <xf numFmtId="184" fontId="4" fillId="0" borderId="21" xfId="0" applyNumberFormat="1" applyFont="1" applyFill="1" applyBorder="1" applyAlignment="1">
      <alignment horizontal="right"/>
    </xf>
    <xf numFmtId="0" fontId="4" fillId="0" borderId="0" xfId="0" applyFont="1" applyFill="1" applyBorder="1" applyAlignment="1">
      <alignment horizontal="center" vertical="center"/>
    </xf>
    <xf numFmtId="0" fontId="4" fillId="0" borderId="43" xfId="0" applyFont="1" applyFill="1" applyBorder="1"/>
    <xf numFmtId="0" fontId="4" fillId="0" borderId="0" xfId="0" applyFont="1" applyFill="1" applyBorder="1"/>
    <xf numFmtId="0" fontId="4" fillId="0" borderId="67" xfId="0" applyFont="1" applyFill="1" applyBorder="1"/>
    <xf numFmtId="0" fontId="4" fillId="0" borderId="0" xfId="0" applyFont="1" applyFill="1" applyBorder="1" applyAlignment="1">
      <alignment horizontal="distributed" vertical="center" justifyLastLine="1"/>
    </xf>
    <xf numFmtId="179" fontId="4" fillId="0" borderId="38" xfId="0" applyNumberFormat="1" applyFont="1" applyFill="1" applyBorder="1" applyAlignment="1">
      <alignment horizontal="right"/>
    </xf>
    <xf numFmtId="179" fontId="4" fillId="0" borderId="37" xfId="0" applyNumberFormat="1" applyFont="1" applyFill="1" applyBorder="1" applyAlignment="1">
      <alignment horizontal="right"/>
    </xf>
    <xf numFmtId="0" fontId="0" fillId="0" borderId="38" xfId="0" applyFill="1" applyBorder="1" applyAlignment="1">
      <alignment horizontal="distributed" vertical="center" justifyLastLine="1"/>
    </xf>
    <xf numFmtId="179" fontId="4" fillId="0" borderId="65" xfId="0" applyNumberFormat="1" applyFont="1" applyFill="1" applyBorder="1" applyAlignment="1">
      <alignment horizontal="right"/>
    </xf>
    <xf numFmtId="179" fontId="4" fillId="0" borderId="69" xfId="0" applyNumberFormat="1" applyFont="1" applyFill="1" applyBorder="1" applyAlignment="1">
      <alignment horizontal="right"/>
    </xf>
    <xf numFmtId="0" fontId="0" fillId="0" borderId="38" xfId="0" applyFill="1" applyBorder="1" applyAlignment="1">
      <alignment horizontal="center" vertical="center"/>
    </xf>
    <xf numFmtId="0" fontId="0" fillId="0" borderId="65" xfId="0" applyFill="1" applyBorder="1" applyAlignment="1">
      <alignment horizontal="center" vertical="center"/>
    </xf>
    <xf numFmtId="0" fontId="8" fillId="0" borderId="38" xfId="0" applyFont="1" applyFill="1" applyBorder="1" applyAlignment="1">
      <alignment horizontal="right" vertical="top"/>
    </xf>
    <xf numFmtId="0" fontId="4" fillId="0" borderId="38" xfId="0" applyFont="1" applyFill="1" applyBorder="1"/>
    <xf numFmtId="0" fontId="4" fillId="0" borderId="37" xfId="0" applyFont="1" applyFill="1" applyBorder="1"/>
    <xf numFmtId="0" fontId="3" fillId="0" borderId="0" xfId="0" applyFont="1" applyFill="1" applyAlignment="1">
      <alignment vertical="center"/>
    </xf>
    <xf numFmtId="0" fontId="7" fillId="0" borderId="21" xfId="0" applyFont="1" applyFill="1" applyBorder="1" applyAlignment="1">
      <alignment horizontal="distributed" vertical="center" justifyLastLine="1"/>
    </xf>
    <xf numFmtId="0" fontId="8" fillId="0" borderId="21" xfId="0" applyFont="1" applyFill="1" applyBorder="1" applyAlignment="1">
      <alignment horizontal="distributed" vertical="center" justifyLastLine="1"/>
    </xf>
    <xf numFmtId="181" fontId="4" fillId="0" borderId="36" xfId="0" applyNumberFormat="1" applyFont="1" applyFill="1" applyBorder="1" applyAlignment="1">
      <alignment vertical="center"/>
    </xf>
    <xf numFmtId="181" fontId="4" fillId="0" borderId="70" xfId="0" applyNumberFormat="1" applyFont="1" applyFill="1" applyBorder="1" applyAlignment="1">
      <alignment vertical="center"/>
    </xf>
    <xf numFmtId="0" fontId="11" fillId="0" borderId="0" xfId="0" quotePrefix="1" applyNumberFormat="1" applyFont="1" applyFill="1" applyAlignment="1">
      <alignment vertical="center" wrapText="1"/>
    </xf>
    <xf numFmtId="0" fontId="4" fillId="0" borderId="0" xfId="0" applyFont="1" applyFill="1" applyAlignment="1">
      <alignment horizontal="right"/>
    </xf>
    <xf numFmtId="0" fontId="8" fillId="0" borderId="36" xfId="0" applyFont="1" applyFill="1" applyBorder="1" applyAlignment="1">
      <alignment horizontal="right" vertical="top"/>
    </xf>
    <xf numFmtId="0" fontId="9" fillId="0" borderId="0" xfId="0" applyFont="1" applyFill="1" applyBorder="1"/>
    <xf numFmtId="0" fontId="9" fillId="0" borderId="0" xfId="0" applyFont="1" applyFill="1" applyBorder="1" applyAlignment="1">
      <alignment horizontal="center" vertical="center"/>
    </xf>
    <xf numFmtId="0" fontId="9" fillId="0" borderId="0" xfId="0" applyFont="1" applyFill="1" applyBorder="1" applyAlignment="1">
      <alignment horizontal="distributed" vertical="center" justifyLastLine="1"/>
    </xf>
    <xf numFmtId="178" fontId="4" fillId="0" borderId="38" xfId="0" applyNumberFormat="1" applyFont="1" applyFill="1" applyBorder="1" applyAlignment="1">
      <alignment vertical="center"/>
    </xf>
    <xf numFmtId="180" fontId="9" fillId="0" borderId="38" xfId="0" applyNumberFormat="1" applyFont="1" applyFill="1" applyBorder="1" applyAlignment="1">
      <alignment vertical="center"/>
    </xf>
    <xf numFmtId="180" fontId="9" fillId="0" borderId="37" xfId="0" applyNumberFormat="1" applyFont="1" applyFill="1" applyBorder="1" applyAlignment="1">
      <alignment vertical="center"/>
    </xf>
    <xf numFmtId="180" fontId="9" fillId="0" borderId="0" xfId="0" applyNumberFormat="1" applyFont="1" applyFill="1" applyBorder="1" applyAlignment="1">
      <alignment vertical="center"/>
    </xf>
    <xf numFmtId="180" fontId="9" fillId="0" borderId="41" xfId="0" applyNumberFormat="1" applyFont="1" applyFill="1" applyBorder="1" applyAlignment="1">
      <alignment vertical="center"/>
    </xf>
    <xf numFmtId="180" fontId="9" fillId="0" borderId="69" xfId="0" applyNumberFormat="1" applyFont="1" applyFill="1" applyBorder="1" applyAlignment="1">
      <alignment vertical="center"/>
    </xf>
    <xf numFmtId="180" fontId="4" fillId="0" borderId="0" xfId="0" applyNumberFormat="1" applyFont="1" applyFill="1" applyBorder="1" applyAlignment="1">
      <alignment vertical="center"/>
    </xf>
    <xf numFmtId="180" fontId="4" fillId="0" borderId="37" xfId="0" applyNumberFormat="1" applyFont="1" applyFill="1" applyBorder="1" applyAlignment="1">
      <alignment vertical="center"/>
    </xf>
    <xf numFmtId="180" fontId="4" fillId="0" borderId="41" xfId="0" applyNumberFormat="1" applyFont="1" applyFill="1" applyBorder="1" applyAlignment="1">
      <alignment vertical="center"/>
    </xf>
    <xf numFmtId="180" fontId="4" fillId="0" borderId="69" xfId="0" applyNumberFormat="1" applyFont="1" applyFill="1" applyBorder="1" applyAlignment="1">
      <alignment vertical="center"/>
    </xf>
    <xf numFmtId="180" fontId="4" fillId="0" borderId="37" xfId="0" applyNumberFormat="1" applyFont="1" applyFill="1" applyBorder="1" applyAlignment="1">
      <alignment horizontal="right" vertical="center"/>
    </xf>
    <xf numFmtId="38" fontId="9" fillId="0" borderId="38" xfId="2" applyFont="1" applyFill="1" applyBorder="1" applyAlignment="1">
      <alignment vertical="center"/>
    </xf>
    <xf numFmtId="187" fontId="4" fillId="0" borderId="0" xfId="2" applyNumberFormat="1" applyFont="1" applyFill="1" applyBorder="1" applyAlignment="1">
      <alignment vertical="center"/>
    </xf>
    <xf numFmtId="187" fontId="4" fillId="0" borderId="37" xfId="2" applyNumberFormat="1" applyFont="1" applyFill="1" applyBorder="1" applyAlignment="1">
      <alignment vertical="center"/>
    </xf>
    <xf numFmtId="187" fontId="4" fillId="0" borderId="41" xfId="2" applyNumberFormat="1" applyFont="1" applyFill="1" applyBorder="1" applyAlignment="1">
      <alignment vertical="center"/>
    </xf>
    <xf numFmtId="187" fontId="4" fillId="0" borderId="69" xfId="2" applyNumberFormat="1" applyFont="1" applyFill="1" applyBorder="1" applyAlignment="1">
      <alignment vertical="center"/>
    </xf>
    <xf numFmtId="38" fontId="4" fillId="0" borderId="0" xfId="0" applyNumberFormat="1" applyFont="1" applyFill="1"/>
    <xf numFmtId="0" fontId="3" fillId="0" borderId="0" xfId="3" applyFont="1" applyFill="1" applyAlignment="1">
      <alignment horizontal="centerContinuous" vertical="center"/>
    </xf>
    <xf numFmtId="0" fontId="1" fillId="0" borderId="0" xfId="3" applyFill="1" applyAlignment="1">
      <alignment horizontal="centerContinuous" vertical="center"/>
    </xf>
    <xf numFmtId="0" fontId="1" fillId="0" borderId="0" xfId="3" applyFill="1"/>
    <xf numFmtId="0" fontId="4" fillId="0" borderId="0" xfId="3" applyFont="1" applyFill="1"/>
    <xf numFmtId="0" fontId="4" fillId="0" borderId="0" xfId="3" applyFont="1" applyFill="1" applyAlignment="1">
      <alignment horizontal="center" vertical="center"/>
    </xf>
    <xf numFmtId="0" fontId="18" fillId="0" borderId="0" xfId="0" applyFont="1" applyFill="1" applyAlignment="1">
      <alignment vertical="center"/>
    </xf>
    <xf numFmtId="0" fontId="6" fillId="0" borderId="65" xfId="0" applyFont="1" applyFill="1" applyBorder="1" applyAlignment="1">
      <alignment horizontal="center" vertical="center"/>
    </xf>
    <xf numFmtId="0" fontId="6" fillId="0" borderId="21" xfId="0" applyFont="1" applyFill="1" applyBorder="1" applyAlignment="1">
      <alignment horizontal="center" vertical="center"/>
    </xf>
    <xf numFmtId="0" fontId="18" fillId="0" borderId="0" xfId="0" applyFont="1" applyFill="1" applyAlignment="1">
      <alignment horizontal="center" vertical="center"/>
    </xf>
    <xf numFmtId="0" fontId="8" fillId="0" borderId="37" xfId="3" applyFont="1" applyFill="1" applyBorder="1" applyAlignment="1">
      <alignment horizontal="right" vertical="top"/>
    </xf>
    <xf numFmtId="0" fontId="8" fillId="0" borderId="36" xfId="3" applyFont="1" applyFill="1" applyBorder="1" applyAlignment="1">
      <alignment horizontal="right" vertical="top"/>
    </xf>
    <xf numFmtId="179" fontId="9" fillId="0" borderId="37" xfId="3" applyNumberFormat="1" applyFont="1" applyFill="1" applyBorder="1" applyAlignment="1">
      <alignment vertical="center"/>
    </xf>
    <xf numFmtId="179" fontId="9" fillId="0" borderId="0" xfId="3" applyNumberFormat="1" applyFont="1" applyFill="1" applyBorder="1" applyAlignment="1">
      <alignment vertical="center"/>
    </xf>
    <xf numFmtId="179" fontId="9" fillId="0" borderId="36" xfId="3" applyNumberFormat="1" applyFont="1" applyFill="1" applyBorder="1" applyAlignment="1">
      <alignment vertical="center"/>
    </xf>
    <xf numFmtId="0" fontId="9" fillId="0" borderId="0" xfId="3" applyFont="1" applyFill="1"/>
    <xf numFmtId="179" fontId="9" fillId="0" borderId="69" xfId="3" applyNumberFormat="1" applyFont="1" applyFill="1" applyBorder="1" applyAlignment="1">
      <alignment vertical="center"/>
    </xf>
    <xf numFmtId="179" fontId="9" fillId="0" borderId="41" xfId="3" applyNumberFormat="1" applyFont="1" applyFill="1" applyBorder="1" applyAlignment="1">
      <alignment vertical="center"/>
    </xf>
    <xf numFmtId="179" fontId="9" fillId="0" borderId="70" xfId="3" applyNumberFormat="1" applyFont="1" applyFill="1" applyBorder="1" applyAlignment="1">
      <alignment vertical="center"/>
    </xf>
    <xf numFmtId="0" fontId="6" fillId="0" borderId="37" xfId="3" applyFont="1" applyFill="1" applyBorder="1" applyAlignment="1">
      <alignment horizontal="center" vertical="center"/>
    </xf>
    <xf numFmtId="179" fontId="4" fillId="0" borderId="37" xfId="3" applyNumberFormat="1" applyFont="1" applyFill="1" applyBorder="1" applyAlignment="1">
      <alignment vertical="center"/>
    </xf>
    <xf numFmtId="0" fontId="6" fillId="0" borderId="0" xfId="3" applyFont="1" applyFill="1" applyAlignment="1">
      <alignment vertical="center"/>
    </xf>
    <xf numFmtId="0" fontId="6" fillId="0" borderId="69" xfId="3" applyFont="1" applyFill="1" applyBorder="1" applyAlignment="1">
      <alignment horizontal="center" vertical="center"/>
    </xf>
    <xf numFmtId="179" fontId="4" fillId="0" borderId="69" xfId="3" applyNumberFormat="1" applyFont="1" applyFill="1" applyBorder="1" applyAlignment="1">
      <alignment vertical="center"/>
    </xf>
    <xf numFmtId="0" fontId="4" fillId="0" borderId="0" xfId="0" applyFont="1" applyFill="1" applyAlignment="1">
      <alignment vertical="center"/>
    </xf>
    <xf numFmtId="0" fontId="3" fillId="0" borderId="0" xfId="0" applyFont="1" applyFill="1" applyBorder="1" applyAlignment="1">
      <alignment horizontal="centerContinuous" vertical="center"/>
    </xf>
    <xf numFmtId="0" fontId="6" fillId="0" borderId="38" xfId="0" applyFont="1" applyFill="1" applyBorder="1" applyAlignment="1">
      <alignment horizontal="center" vertical="center"/>
    </xf>
    <xf numFmtId="179" fontId="4" fillId="0" borderId="38" xfId="0" applyNumberFormat="1" applyFont="1" applyFill="1" applyBorder="1" applyAlignment="1">
      <alignment vertical="center"/>
    </xf>
    <xf numFmtId="0" fontId="3" fillId="0" borderId="0" xfId="0" applyFont="1" applyFill="1" applyAlignment="1"/>
    <xf numFmtId="0" fontId="3" fillId="0" borderId="0" xfId="0" applyFont="1" applyFill="1" applyAlignment="1">
      <alignment horizontal="centerContinuous"/>
    </xf>
    <xf numFmtId="179" fontId="9" fillId="0" borderId="41" xfId="2" applyNumberFormat="1" applyFont="1" applyFill="1" applyBorder="1" applyAlignment="1">
      <alignment vertical="center"/>
    </xf>
    <xf numFmtId="0" fontId="4" fillId="0" borderId="41" xfId="0" applyFont="1" applyFill="1" applyBorder="1" applyAlignment="1">
      <alignment horizontal="right"/>
    </xf>
    <xf numFmtId="179" fontId="9" fillId="0" borderId="69" xfId="2" applyNumberFormat="1" applyFont="1" applyFill="1" applyBorder="1" applyAlignment="1">
      <alignment vertical="center"/>
    </xf>
    <xf numFmtId="179" fontId="4" fillId="0" borderId="37" xfId="2" applyNumberFormat="1" applyFont="1" applyFill="1" applyBorder="1" applyAlignment="1">
      <alignment vertical="center"/>
    </xf>
    <xf numFmtId="179" fontId="4" fillId="0" borderId="69" xfId="2" applyNumberFormat="1" applyFont="1" applyFill="1" applyBorder="1" applyAlignment="1">
      <alignment vertical="center"/>
    </xf>
    <xf numFmtId="179" fontId="4" fillId="0" borderId="0" xfId="0" applyNumberFormat="1" applyFont="1" applyFill="1"/>
    <xf numFmtId="0" fontId="5" fillId="0" borderId="0" xfId="0" applyFont="1" applyFill="1" applyAlignment="1">
      <alignment horizontal="centerContinuous" vertical="center"/>
    </xf>
    <xf numFmtId="0" fontId="6" fillId="0" borderId="68" xfId="0" applyFont="1" applyFill="1" applyBorder="1" applyAlignment="1">
      <alignment vertical="center"/>
    </xf>
    <xf numFmtId="0" fontId="6" fillId="0" borderId="37" xfId="0" applyFont="1" applyFill="1" applyBorder="1" applyAlignment="1">
      <alignment vertical="center"/>
    </xf>
    <xf numFmtId="0" fontId="6" fillId="0" borderId="0" xfId="0" applyFont="1" applyFill="1" applyBorder="1" applyAlignment="1">
      <alignment vertical="center"/>
    </xf>
    <xf numFmtId="0" fontId="9" fillId="0" borderId="37" xfId="0" applyFont="1" applyFill="1" applyBorder="1" applyAlignment="1">
      <alignment vertical="center"/>
    </xf>
    <xf numFmtId="38" fontId="9" fillId="0" borderId="0" xfId="2" applyFont="1" applyFill="1" applyAlignment="1">
      <alignment vertical="center"/>
    </xf>
    <xf numFmtId="0" fontId="9" fillId="0" borderId="69" xfId="0" applyFont="1" applyFill="1" applyBorder="1" applyAlignment="1">
      <alignment vertical="center"/>
    </xf>
    <xf numFmtId="0" fontId="4" fillId="0" borderId="37" xfId="0" applyFont="1" applyFill="1" applyBorder="1" applyAlignment="1">
      <alignment vertical="center"/>
    </xf>
    <xf numFmtId="0" fontId="4" fillId="0" borderId="0" xfId="0" applyFont="1" applyFill="1" applyBorder="1" applyAlignment="1">
      <alignment vertical="center"/>
    </xf>
    <xf numFmtId="0" fontId="4" fillId="0" borderId="69" xfId="0" applyFont="1" applyFill="1" applyBorder="1" applyAlignment="1">
      <alignment vertical="center"/>
    </xf>
    <xf numFmtId="0" fontId="4" fillId="0" borderId="41" xfId="0" applyFont="1" applyFill="1" applyBorder="1" applyAlignment="1">
      <alignment vertical="center"/>
    </xf>
    <xf numFmtId="179" fontId="6" fillId="0" borderId="0" xfId="0" applyNumberFormat="1" applyFont="1" applyFill="1" applyAlignment="1">
      <alignment vertical="center"/>
    </xf>
    <xf numFmtId="3" fontId="6" fillId="0" borderId="0" xfId="0" applyNumberFormat="1" applyFont="1" applyFill="1" applyAlignment="1">
      <alignment vertical="center"/>
    </xf>
    <xf numFmtId="0" fontId="13" fillId="0" borderId="0" xfId="1" applyFill="1" applyAlignment="1" applyProtection="1">
      <alignment vertical="center"/>
    </xf>
    <xf numFmtId="0" fontId="33" fillId="0" borderId="0" xfId="0" applyFont="1" applyFill="1" applyAlignment="1">
      <alignment vertical="center"/>
    </xf>
    <xf numFmtId="0" fontId="6" fillId="0" borderId="50" xfId="0" applyFont="1" applyFill="1" applyBorder="1" applyAlignment="1">
      <alignment horizontal="centerContinuous" vertical="center"/>
    </xf>
    <xf numFmtId="0" fontId="6" fillId="0" borderId="30" xfId="0" applyFont="1" applyFill="1" applyBorder="1" applyAlignment="1">
      <alignment horizontal="centerContinuous" vertical="center"/>
    </xf>
    <xf numFmtId="0" fontId="6" fillId="0" borderId="51" xfId="0" applyFont="1" applyFill="1" applyBorder="1" applyAlignment="1">
      <alignment horizontal="centerContinuous" vertical="center"/>
    </xf>
    <xf numFmtId="179" fontId="9" fillId="0" borderId="37" xfId="2" applyNumberFormat="1" applyFont="1" applyFill="1" applyBorder="1" applyAlignment="1">
      <alignment vertical="center"/>
    </xf>
    <xf numFmtId="0" fontId="19" fillId="0" borderId="37" xfId="0" applyFont="1" applyFill="1" applyBorder="1" applyAlignment="1">
      <alignment horizontal="centerContinuous" vertical="center"/>
    </xf>
    <xf numFmtId="0" fontId="19" fillId="0" borderId="36" xfId="0" applyFont="1" applyFill="1" applyBorder="1" applyAlignment="1">
      <alignment horizontal="centerContinuous" vertical="center"/>
    </xf>
    <xf numFmtId="0" fontId="19" fillId="0" borderId="69" xfId="0" applyFont="1" applyFill="1" applyBorder="1" applyAlignment="1">
      <alignment horizontal="centerContinuous" vertical="center"/>
    </xf>
    <xf numFmtId="0" fontId="19" fillId="0" borderId="70" xfId="0" applyFont="1" applyFill="1" applyBorder="1" applyAlignment="1">
      <alignment horizontal="centerContinuous" vertical="center"/>
    </xf>
    <xf numFmtId="0" fontId="11" fillId="0" borderId="68" xfId="0" applyFont="1" applyFill="1" applyBorder="1" applyAlignment="1">
      <alignment horizontal="center" vertical="center"/>
    </xf>
    <xf numFmtId="0" fontId="11" fillId="0" borderId="37" xfId="0" applyFont="1" applyFill="1" applyBorder="1" applyAlignment="1">
      <alignment horizontal="center" vertical="center" shrinkToFit="1"/>
    </xf>
    <xf numFmtId="0" fontId="11" fillId="0" borderId="37" xfId="0" applyFont="1" applyFill="1" applyBorder="1" applyAlignment="1">
      <alignment horizontal="distributed" vertical="center" justifyLastLine="1"/>
    </xf>
    <xf numFmtId="0" fontId="11" fillId="0" borderId="37" xfId="0" applyFont="1" applyFill="1" applyBorder="1" applyAlignment="1">
      <alignment horizontal="distributed" vertical="center"/>
    </xf>
    <xf numFmtId="0" fontId="11" fillId="0" borderId="38" xfId="0" applyFont="1" applyFill="1" applyBorder="1" applyAlignment="1">
      <alignment horizontal="distributed" vertical="center" justifyLastLine="1"/>
    </xf>
    <xf numFmtId="0" fontId="11" fillId="0" borderId="21" xfId="0" applyFont="1" applyFill="1" applyBorder="1" applyAlignment="1">
      <alignment horizontal="distributed" vertical="center" justifyLastLine="1"/>
    </xf>
    <xf numFmtId="0" fontId="11" fillId="0" borderId="68" xfId="0" applyFont="1" applyFill="1" applyBorder="1" applyAlignment="1">
      <alignment horizontal="center" vertical="center" justifyLastLine="1"/>
    </xf>
    <xf numFmtId="0" fontId="11" fillId="0" borderId="50" xfId="0" applyFont="1" applyFill="1" applyBorder="1" applyAlignment="1">
      <alignment horizontal="distributed" vertical="center" justifyLastLine="1"/>
    </xf>
    <xf numFmtId="0" fontId="11" fillId="0" borderId="51" xfId="0" applyFont="1" applyFill="1" applyBorder="1" applyAlignment="1">
      <alignment horizontal="distributed" vertical="center" justifyLastLine="1"/>
    </xf>
    <xf numFmtId="0" fontId="11" fillId="0" borderId="66" xfId="0" applyFont="1" applyFill="1" applyBorder="1" applyAlignment="1">
      <alignment horizontal="center" vertical="center"/>
    </xf>
    <xf numFmtId="0" fontId="11" fillId="0" borderId="67" xfId="0" applyFont="1" applyFill="1" applyBorder="1" applyAlignment="1">
      <alignment horizontal="center" vertical="center"/>
    </xf>
    <xf numFmtId="0" fontId="11" fillId="0" borderId="30" xfId="0" applyFont="1" applyFill="1" applyBorder="1" applyAlignment="1">
      <alignment horizontal="distributed" vertical="center" justifyLastLine="1"/>
    </xf>
    <xf numFmtId="0" fontId="11" fillId="0" borderId="0" xfId="0" applyFont="1" applyFill="1"/>
    <xf numFmtId="0" fontId="11" fillId="0" borderId="30" xfId="0" applyFont="1" applyFill="1" applyBorder="1" applyAlignment="1">
      <alignment horizontal="center" vertical="center" shrinkToFit="1"/>
    </xf>
    <xf numFmtId="0" fontId="11" fillId="0" borderId="37" xfId="0" applyFont="1" applyFill="1" applyBorder="1" applyAlignment="1">
      <alignment horizontal="right" vertical="top"/>
    </xf>
    <xf numFmtId="0" fontId="11" fillId="0" borderId="0" xfId="0" applyFont="1" applyFill="1" applyAlignment="1">
      <alignment horizontal="right" vertical="top"/>
    </xf>
    <xf numFmtId="0" fontId="11" fillId="0" borderId="68" xfId="0" applyFont="1" applyFill="1" applyBorder="1" applyAlignment="1">
      <alignment horizontal="right" vertical="top"/>
    </xf>
    <xf numFmtId="0" fontId="19" fillId="0" borderId="0" xfId="0" applyFont="1" applyFill="1"/>
    <xf numFmtId="0" fontId="11" fillId="0" borderId="0" xfId="0" applyFont="1" applyFill="1" applyAlignment="1"/>
    <xf numFmtId="0" fontId="11" fillId="0" borderId="68" xfId="0" applyFont="1" applyFill="1" applyBorder="1" applyAlignment="1">
      <alignment horizontal="distributed" vertical="center" justifyLastLine="1"/>
    </xf>
    <xf numFmtId="178" fontId="9" fillId="0" borderId="37" xfId="0" applyNumberFormat="1" applyFont="1" applyFill="1" applyBorder="1" applyAlignment="1">
      <alignment horizontal="right" vertical="center"/>
    </xf>
    <xf numFmtId="178" fontId="9" fillId="0" borderId="69" xfId="0" applyNumberFormat="1" applyFont="1" applyFill="1" applyBorder="1" applyAlignment="1">
      <alignment horizontal="right" vertical="center"/>
    </xf>
    <xf numFmtId="178" fontId="4" fillId="0" borderId="37" xfId="0" applyNumberFormat="1" applyFont="1" applyFill="1" applyBorder="1" applyAlignment="1">
      <alignment horizontal="right" vertical="center"/>
    </xf>
    <xf numFmtId="178" fontId="4" fillId="0" borderId="69" xfId="0" applyNumberFormat="1" applyFont="1" applyFill="1" applyBorder="1" applyAlignment="1">
      <alignment horizontal="right" vertical="center"/>
    </xf>
    <xf numFmtId="178" fontId="4" fillId="0" borderId="21" xfId="0" applyNumberFormat="1" applyFont="1" applyFill="1" applyBorder="1" applyAlignment="1">
      <alignment horizontal="right" vertical="center"/>
    </xf>
    <xf numFmtId="178" fontId="4" fillId="0" borderId="68" xfId="0" applyNumberFormat="1" applyFont="1" applyFill="1" applyBorder="1" applyAlignment="1">
      <alignment horizontal="right" vertical="center"/>
    </xf>
    <xf numFmtId="178" fontId="9" fillId="0" borderId="0" xfId="0" applyNumberFormat="1" applyFont="1" applyFill="1" applyBorder="1" applyAlignment="1">
      <alignment horizontal="right" vertical="center"/>
    </xf>
    <xf numFmtId="178" fontId="9" fillId="0" borderId="36" xfId="0" applyNumberFormat="1" applyFont="1" applyFill="1" applyBorder="1" applyAlignment="1">
      <alignment horizontal="right" vertical="center"/>
    </xf>
    <xf numFmtId="177" fontId="9" fillId="0" borderId="37" xfId="2" applyNumberFormat="1" applyFont="1" applyFill="1" applyBorder="1" applyAlignment="1">
      <alignment vertical="center"/>
    </xf>
    <xf numFmtId="177" fontId="9" fillId="0" borderId="0" xfId="2" applyNumberFormat="1" applyFont="1" applyFill="1" applyBorder="1" applyAlignment="1">
      <alignment vertical="center"/>
    </xf>
    <xf numFmtId="177" fontId="9" fillId="0" borderId="36" xfId="2" applyNumberFormat="1" applyFont="1" applyFill="1" applyBorder="1" applyAlignment="1">
      <alignment vertical="center"/>
    </xf>
    <xf numFmtId="179" fontId="4" fillId="0" borderId="68" xfId="2" applyNumberFormat="1" applyFont="1" applyFill="1" applyBorder="1" applyAlignment="1">
      <alignment vertical="center"/>
    </xf>
    <xf numFmtId="179" fontId="4" fillId="0" borderId="21" xfId="2" applyNumberFormat="1" applyFont="1" applyFill="1" applyBorder="1" applyAlignment="1">
      <alignment vertical="center"/>
    </xf>
    <xf numFmtId="0" fontId="11" fillId="0" borderId="30" xfId="0" applyFont="1" applyFill="1" applyBorder="1" applyAlignment="1">
      <alignment horizontal="center" vertical="center"/>
    </xf>
    <xf numFmtId="0" fontId="11" fillId="0" borderId="51" xfId="0" applyFont="1" applyFill="1" applyBorder="1" applyAlignment="1">
      <alignment horizontal="center" vertical="center"/>
    </xf>
    <xf numFmtId="184" fontId="4" fillId="0" borderId="68" xfId="0" applyNumberFormat="1" applyFont="1" applyFill="1" applyBorder="1" applyAlignment="1">
      <alignment horizontal="right"/>
    </xf>
    <xf numFmtId="0" fontId="11" fillId="0" borderId="21" xfId="0" applyFont="1" applyFill="1" applyBorder="1" applyAlignment="1">
      <alignment horizontal="center" vertical="center"/>
    </xf>
    <xf numFmtId="0" fontId="18" fillId="0" borderId="0" xfId="7" applyNumberFormat="1" applyFont="1" applyFill="1" applyBorder="1" applyAlignment="1" applyProtection="1">
      <alignment horizontal="distributed" vertical="center" justifyLastLine="1"/>
    </xf>
    <xf numFmtId="0" fontId="18" fillId="0" borderId="68" xfId="7" applyNumberFormat="1" applyFont="1" applyFill="1" applyBorder="1" applyAlignment="1" applyProtection="1">
      <alignment horizontal="distributed" vertical="center" justifyLastLine="1"/>
    </xf>
    <xf numFmtId="0" fontId="11" fillId="0" borderId="37" xfId="0" applyFont="1" applyFill="1" applyBorder="1" applyAlignment="1">
      <alignment horizontal="distributed" vertical="center" justifyLastLine="1" shrinkToFit="1"/>
    </xf>
    <xf numFmtId="0" fontId="29" fillId="0" borderId="68" xfId="5" applyNumberFormat="1" applyFont="1" applyFill="1" applyBorder="1" applyAlignment="1" applyProtection="1">
      <alignment horizontal="distributed" vertical="center" wrapText="1" justifyLastLine="1"/>
    </xf>
    <xf numFmtId="0" fontId="29" fillId="0" borderId="21" xfId="5" applyNumberFormat="1" applyFont="1" applyFill="1" applyBorder="1" applyAlignment="1" applyProtection="1">
      <alignment horizontal="distributed" vertical="center" justifyLastLine="1"/>
    </xf>
    <xf numFmtId="0" fontId="29" fillId="0" borderId="51" xfId="5" applyNumberFormat="1" applyFont="1" applyFill="1" applyBorder="1" applyAlignment="1" applyProtection="1">
      <alignment horizontal="distributed" vertical="center" justifyLastLine="1"/>
    </xf>
    <xf numFmtId="0" fontId="29" fillId="0" borderId="38" xfId="5" applyNumberFormat="1" applyFont="1" applyFill="1" applyBorder="1" applyAlignment="1" applyProtection="1">
      <alignment horizontal="distributed" vertical="center" justifyLastLine="1"/>
    </xf>
    <xf numFmtId="176" fontId="19" fillId="0" borderId="37" xfId="7" applyNumberFormat="1" applyFont="1" applyFill="1" applyBorder="1" applyAlignment="1" applyProtection="1">
      <alignment horizontal="right" vertical="center"/>
      <protection locked="0"/>
    </xf>
    <xf numFmtId="176" fontId="18" fillId="0" borderId="0" xfId="7" applyNumberFormat="1" applyFont="1" applyFill="1" applyBorder="1" applyAlignment="1" applyProtection="1">
      <alignment horizontal="right" vertical="center"/>
      <protection locked="0"/>
    </xf>
    <xf numFmtId="176" fontId="18" fillId="0" borderId="0" xfId="7" applyNumberFormat="1" applyFont="1" applyFill="1" applyBorder="1" applyAlignment="1" applyProtection="1">
      <alignment horizontal="right" vertical="center"/>
    </xf>
    <xf numFmtId="176" fontId="11" fillId="0" borderId="37" xfId="7" applyNumberFormat="1" applyFont="1" applyFill="1" applyBorder="1" applyAlignment="1" applyProtection="1">
      <alignment vertical="center"/>
    </xf>
    <xf numFmtId="176" fontId="18" fillId="0" borderId="0" xfId="7" applyNumberFormat="1" applyFont="1" applyFill="1" applyBorder="1" applyAlignment="1" applyProtection="1">
      <alignment vertical="center"/>
    </xf>
    <xf numFmtId="176" fontId="11" fillId="0" borderId="69" xfId="7" applyNumberFormat="1" applyFont="1" applyFill="1" applyBorder="1" applyAlignment="1" applyProtection="1">
      <alignment vertical="center"/>
    </xf>
    <xf numFmtId="176" fontId="18" fillId="0" borderId="0" xfId="7" applyNumberFormat="1" applyFont="1" applyFill="1" applyBorder="1" applyAlignment="1" applyProtection="1">
      <alignment vertical="center"/>
      <protection locked="0"/>
    </xf>
    <xf numFmtId="0" fontId="18" fillId="0" borderId="0" xfId="7" applyNumberFormat="1" applyFont="1" applyFill="1" applyBorder="1" applyAlignment="1" applyProtection="1">
      <alignment horizontal="center" vertical="center"/>
      <protection locked="0"/>
    </xf>
    <xf numFmtId="0" fontId="4" fillId="0" borderId="69" xfId="0" applyFont="1" applyFill="1" applyBorder="1" applyAlignment="1">
      <alignment horizontal="center" vertical="center" shrinkToFit="1"/>
    </xf>
    <xf numFmtId="0" fontId="11" fillId="0" borderId="0" xfId="0" applyFont="1" applyFill="1" applyAlignment="1">
      <alignment horizontal="left" vertical="center"/>
    </xf>
    <xf numFmtId="0" fontId="4" fillId="0" borderId="0" xfId="0" applyFont="1" applyFill="1" applyBorder="1" applyAlignment="1">
      <alignment vertical="center" shrinkToFit="1"/>
    </xf>
    <xf numFmtId="0" fontId="11" fillId="0" borderId="69" xfId="0" applyFont="1" applyFill="1" applyBorder="1" applyAlignment="1">
      <alignment horizontal="center" vertical="center" shrinkToFit="1"/>
    </xf>
    <xf numFmtId="184" fontId="4" fillId="0" borderId="37" xfId="0" applyNumberFormat="1" applyFont="1" applyFill="1" applyBorder="1" applyAlignment="1">
      <alignment horizontal="right"/>
    </xf>
    <xf numFmtId="184" fontId="4" fillId="0" borderId="69" xfId="0" applyNumberFormat="1" applyFont="1" applyFill="1" applyBorder="1" applyAlignment="1">
      <alignment horizontal="right"/>
    </xf>
    <xf numFmtId="176" fontId="34" fillId="0" borderId="0" xfId="7" applyNumberFormat="1" applyFont="1" applyFill="1" applyBorder="1" applyAlignment="1" applyProtection="1">
      <alignment vertical="center"/>
      <protection locked="0"/>
    </xf>
    <xf numFmtId="0" fontId="6" fillId="0" borderId="0" xfId="0" applyFont="1" applyFill="1" applyAlignment="1">
      <alignment horizontal="right" vertical="center"/>
    </xf>
    <xf numFmtId="176" fontId="6" fillId="0" borderId="37" xfId="7" applyNumberFormat="1" applyFont="1" applyFill="1" applyBorder="1" applyAlignment="1">
      <alignment horizontal="right" vertical="center"/>
    </xf>
    <xf numFmtId="176" fontId="6" fillId="0" borderId="69" xfId="7" applyNumberFormat="1" applyFont="1" applyFill="1" applyBorder="1" applyAlignment="1">
      <alignment horizontal="right" vertical="center"/>
    </xf>
    <xf numFmtId="176" fontId="6" fillId="0" borderId="37" xfId="0" applyNumberFormat="1" applyFont="1" applyFill="1" applyBorder="1" applyAlignment="1">
      <alignment vertical="center"/>
    </xf>
    <xf numFmtId="176" fontId="6" fillId="0" borderId="69" xfId="0" applyNumberFormat="1" applyFont="1" applyFill="1" applyBorder="1" applyAlignment="1">
      <alignment vertical="center"/>
    </xf>
    <xf numFmtId="0" fontId="6" fillId="0" borderId="50" xfId="0" applyFont="1" applyFill="1" applyBorder="1" applyAlignment="1">
      <alignment horizontal="distributed" vertical="center" justifyLastLine="1"/>
    </xf>
    <xf numFmtId="0" fontId="6" fillId="0" borderId="66" xfId="0" applyFont="1" applyFill="1" applyBorder="1" applyAlignment="1">
      <alignment horizontal="center" vertical="center"/>
    </xf>
    <xf numFmtId="0" fontId="6" fillId="0" borderId="30" xfId="0" applyFont="1" applyFill="1" applyBorder="1" applyAlignment="1">
      <alignment horizontal="distributed" vertical="center" justifyLastLine="1"/>
    </xf>
    <xf numFmtId="0" fontId="6" fillId="0" borderId="51" xfId="0" applyFont="1" applyFill="1" applyBorder="1" applyAlignment="1">
      <alignment horizontal="distributed" vertical="center" justifyLastLine="1"/>
    </xf>
    <xf numFmtId="0" fontId="6" fillId="0" borderId="0" xfId="0" applyFont="1" applyFill="1" applyAlignment="1">
      <alignment horizontal="center" vertical="center"/>
    </xf>
    <xf numFmtId="0" fontId="28" fillId="0" borderId="0" xfId="0" applyFont="1" applyFill="1"/>
    <xf numFmtId="0" fontId="6" fillId="0" borderId="0" xfId="0" applyFont="1" applyFill="1"/>
    <xf numFmtId="0" fontId="5" fillId="0" borderId="0" xfId="0" applyFont="1" applyFill="1" applyAlignment="1">
      <alignment vertical="center"/>
    </xf>
    <xf numFmtId="0" fontId="28" fillId="0" borderId="21" xfId="0" applyFont="1" applyFill="1" applyBorder="1" applyAlignment="1">
      <alignment horizontal="distributed" vertical="center" justifyLastLine="1"/>
    </xf>
    <xf numFmtId="0" fontId="35" fillId="0" borderId="37" xfId="0" applyFont="1" applyFill="1" applyBorder="1" applyAlignment="1">
      <alignment horizontal="right" vertical="top"/>
    </xf>
    <xf numFmtId="0" fontId="35" fillId="0" borderId="0" xfId="0" applyFont="1" applyFill="1" applyAlignment="1">
      <alignment horizontal="right" vertical="top"/>
    </xf>
    <xf numFmtId="0" fontId="35" fillId="0" borderId="36" xfId="0" applyFont="1" applyFill="1" applyBorder="1" applyAlignment="1">
      <alignment horizontal="right" vertical="top"/>
    </xf>
    <xf numFmtId="0" fontId="28" fillId="0" borderId="37" xfId="0" applyFont="1" applyFill="1" applyBorder="1" applyAlignment="1">
      <alignment horizontal="right" vertical="top"/>
    </xf>
    <xf numFmtId="0" fontId="6" fillId="0" borderId="0" xfId="0" applyFont="1" applyFill="1" applyBorder="1"/>
    <xf numFmtId="179" fontId="6" fillId="0" borderId="37" xfId="0" applyNumberFormat="1" applyFont="1" applyFill="1" applyBorder="1" applyAlignment="1">
      <alignment vertical="center"/>
    </xf>
    <xf numFmtId="179" fontId="6" fillId="0" borderId="36" xfId="0" applyNumberFormat="1" applyFont="1" applyFill="1" applyBorder="1" applyAlignment="1">
      <alignment vertical="center"/>
    </xf>
    <xf numFmtId="38" fontId="6" fillId="0" borderId="37" xfId="2" applyFont="1" applyFill="1" applyBorder="1" applyAlignment="1">
      <alignment vertical="center"/>
    </xf>
    <xf numFmtId="176" fontId="6" fillId="0" borderId="0" xfId="7" applyNumberFormat="1" applyFont="1" applyFill="1" applyBorder="1" applyAlignment="1" applyProtection="1">
      <alignment horizontal="left" vertical="center"/>
      <protection locked="0"/>
    </xf>
    <xf numFmtId="0" fontId="6" fillId="0" borderId="37" xfId="0" applyFont="1" applyFill="1" applyBorder="1" applyAlignment="1">
      <alignment horizontal="distributed" vertical="center"/>
    </xf>
    <xf numFmtId="0" fontId="5" fillId="0" borderId="0" xfId="0" applyFont="1" applyFill="1" applyAlignment="1">
      <alignment horizontal="left" vertical="center"/>
    </xf>
    <xf numFmtId="38" fontId="21" fillId="0" borderId="37" xfId="2" applyFont="1" applyFill="1" applyBorder="1" applyAlignment="1">
      <alignment horizontal="distributed" justifyLastLine="1"/>
    </xf>
    <xf numFmtId="0" fontId="21" fillId="0" borderId="37" xfId="2" applyNumberFormat="1" applyFont="1" applyFill="1" applyBorder="1" applyAlignment="1">
      <alignment horizontal="distributed" justifyLastLine="1"/>
    </xf>
    <xf numFmtId="176" fontId="34" fillId="0" borderId="0" xfId="7" applyNumberFormat="1" applyFont="1" applyFill="1" applyBorder="1" applyAlignment="1" applyProtection="1">
      <alignment horizontal="left" vertical="center"/>
      <protection locked="0"/>
    </xf>
    <xf numFmtId="0" fontId="21" fillId="0" borderId="0" xfId="6" applyFont="1" applyFill="1" applyAlignment="1">
      <alignment vertical="center"/>
    </xf>
    <xf numFmtId="0" fontId="36" fillId="0" borderId="0" xfId="6" applyFont="1" applyFill="1" applyAlignment="1">
      <alignment horizontal="left" vertical="center"/>
    </xf>
    <xf numFmtId="0" fontId="37" fillId="0" borderId="0" xfId="6" applyFont="1" applyFill="1" applyAlignment="1">
      <alignment horizontal="center" vertical="center"/>
    </xf>
    <xf numFmtId="0" fontId="21" fillId="0" borderId="0" xfId="6" applyFont="1" applyFill="1" applyAlignment="1">
      <alignment horizontal="distributed" vertical="center"/>
    </xf>
    <xf numFmtId="0" fontId="13" fillId="0" borderId="0" xfId="1" applyFill="1" applyBorder="1" applyAlignment="1" applyProtection="1">
      <alignment vertical="center"/>
    </xf>
    <xf numFmtId="0" fontId="21" fillId="0" borderId="0" xfId="6" applyFont="1" applyFill="1" applyBorder="1" applyAlignment="1">
      <alignment vertical="center"/>
    </xf>
    <xf numFmtId="0" fontId="13" fillId="0" borderId="0" xfId="1" applyAlignment="1" applyProtection="1"/>
    <xf numFmtId="0" fontId="13" fillId="0" borderId="0" xfId="1" applyFill="1" applyBorder="1" applyAlignment="1" applyProtection="1">
      <alignment vertical="top"/>
    </xf>
    <xf numFmtId="0" fontId="21" fillId="0" borderId="0" xfId="6" applyFont="1" applyFill="1" applyBorder="1" applyAlignment="1">
      <alignment vertical="top"/>
    </xf>
    <xf numFmtId="0" fontId="38" fillId="0" borderId="0" xfId="6" applyFont="1" applyFill="1" applyBorder="1" applyAlignment="1">
      <alignment vertical="center"/>
    </xf>
    <xf numFmtId="0" fontId="39" fillId="0" borderId="0" xfId="6" applyFont="1" applyFill="1" applyBorder="1" applyAlignment="1">
      <alignment vertical="center"/>
    </xf>
    <xf numFmtId="176" fontId="40" fillId="0" borderId="0" xfId="7" applyNumberFormat="1" applyFont="1" applyFill="1" applyBorder="1" applyAlignment="1" applyProtection="1">
      <alignment horizontal="left" vertical="center"/>
      <protection locked="0"/>
    </xf>
    <xf numFmtId="178" fontId="4" fillId="0" borderId="38" xfId="0" applyNumberFormat="1" applyFont="1" applyFill="1" applyBorder="1" applyAlignment="1">
      <alignment horizontal="right"/>
    </xf>
    <xf numFmtId="178" fontId="4" fillId="0" borderId="37" xfId="0" applyNumberFormat="1" applyFont="1" applyFill="1" applyBorder="1" applyAlignment="1">
      <alignment horizontal="right"/>
    </xf>
    <xf numFmtId="178" fontId="4" fillId="0" borderId="66" xfId="0" applyNumberFormat="1" applyFont="1" applyFill="1" applyBorder="1" applyAlignment="1">
      <alignment horizontal="right"/>
    </xf>
    <xf numFmtId="178" fontId="4" fillId="0" borderId="68" xfId="0" applyNumberFormat="1" applyFont="1" applyFill="1" applyBorder="1" applyAlignment="1">
      <alignment horizontal="right"/>
    </xf>
    <xf numFmtId="178" fontId="4" fillId="0" borderId="65" xfId="0" applyNumberFormat="1" applyFont="1" applyFill="1" applyBorder="1" applyAlignment="1">
      <alignment horizontal="right"/>
    </xf>
    <xf numFmtId="178" fontId="4" fillId="0" borderId="69" xfId="0" applyNumberFormat="1" applyFont="1" applyFill="1" applyBorder="1" applyAlignment="1">
      <alignment horizontal="right"/>
    </xf>
    <xf numFmtId="0" fontId="11" fillId="0" borderId="0" xfId="0" applyFont="1" applyFill="1" applyBorder="1"/>
    <xf numFmtId="0" fontId="7" fillId="0" borderId="37" xfId="0" applyFont="1" applyFill="1" applyBorder="1" applyAlignment="1">
      <alignment horizontal="center" vertical="center" shrinkToFit="1"/>
    </xf>
    <xf numFmtId="49" fontId="4" fillId="0" borderId="69" xfId="0" applyNumberFormat="1" applyFont="1" applyFill="1" applyBorder="1" applyAlignment="1">
      <alignment vertical="center"/>
    </xf>
    <xf numFmtId="38" fontId="6" fillId="0" borderId="69" xfId="2" applyFont="1" applyFill="1" applyBorder="1" applyAlignment="1">
      <alignment vertical="center"/>
    </xf>
    <xf numFmtId="0" fontId="0" fillId="0" borderId="0" xfId="0" applyFill="1" applyBorder="1" applyAlignment="1">
      <alignment horizontal="distributed" vertical="center" justifyLastLine="1"/>
    </xf>
    <xf numFmtId="179" fontId="4" fillId="0" borderId="0" xfId="0" applyNumberFormat="1" applyFont="1" applyFill="1" applyBorder="1" applyAlignment="1">
      <alignment horizontal="right"/>
    </xf>
    <xf numFmtId="178" fontId="4" fillId="0" borderId="0" xfId="0" applyNumberFormat="1" applyFont="1" applyFill="1" applyBorder="1" applyAlignment="1">
      <alignment horizontal="right"/>
    </xf>
    <xf numFmtId="0" fontId="4" fillId="0" borderId="0" xfId="0" applyFont="1" applyFill="1" applyBorder="1" applyAlignment="1">
      <alignment horizontal="center" vertical="distributed" textRotation="255" justifyLastLine="1"/>
    </xf>
    <xf numFmtId="0" fontId="0" fillId="0" borderId="0" xfId="0" applyFill="1" applyBorder="1" applyAlignment="1">
      <alignment shrinkToFit="1"/>
    </xf>
    <xf numFmtId="0" fontId="11" fillId="0" borderId="71" xfId="0" applyFont="1" applyFill="1" applyBorder="1" applyAlignment="1">
      <alignment horizontal="center" vertical="center" shrinkToFit="1"/>
    </xf>
    <xf numFmtId="49" fontId="16" fillId="0" borderId="21" xfId="8" applyNumberFormat="1" applyFont="1" applyFill="1" applyBorder="1" applyAlignment="1">
      <alignment horizontal="center" vertical="center"/>
    </xf>
    <xf numFmtId="49" fontId="11" fillId="0" borderId="0" xfId="8" applyNumberFormat="1" applyFont="1" applyFill="1" applyAlignment="1">
      <alignment vertical="center"/>
    </xf>
    <xf numFmtId="49" fontId="11" fillId="0" borderId="68" xfId="8" applyNumberFormat="1" applyFont="1" applyFill="1" applyBorder="1" applyAlignment="1">
      <alignment vertical="center"/>
    </xf>
    <xf numFmtId="49" fontId="4" fillId="0" borderId="37" xfId="8" applyNumberFormat="1" applyFont="1" applyFill="1" applyBorder="1" applyAlignment="1">
      <alignment vertical="center"/>
    </xf>
    <xf numFmtId="0" fontId="8" fillId="0" borderId="37" xfId="0" applyFont="1" applyFill="1" applyBorder="1" applyAlignment="1">
      <alignment horizontal="left" vertical="center" wrapText="1" shrinkToFit="1"/>
    </xf>
    <xf numFmtId="0" fontId="4" fillId="0" borderId="0" xfId="0" applyFont="1" applyFill="1" applyBorder="1" applyAlignment="1">
      <alignment horizontal="center" vertical="center" shrinkToFit="1"/>
    </xf>
    <xf numFmtId="0" fontId="3" fillId="0" borderId="0" xfId="3" applyFont="1" applyFill="1" applyAlignment="1">
      <alignment horizontal="left" vertical="center"/>
    </xf>
    <xf numFmtId="0" fontId="1" fillId="0" borderId="0" xfId="3" applyFill="1" applyAlignment="1">
      <alignment horizontal="left" vertical="center"/>
    </xf>
    <xf numFmtId="0" fontId="1" fillId="0" borderId="0" xfId="3" applyFill="1" applyAlignment="1">
      <alignment horizontal="left"/>
    </xf>
    <xf numFmtId="0" fontId="11" fillId="0" borderId="0" xfId="0" applyFont="1" applyFill="1" applyBorder="1" applyAlignment="1">
      <alignment horizontal="distributed" vertical="center" justifyLastLine="1"/>
    </xf>
    <xf numFmtId="176" fontId="11" fillId="0" borderId="0" xfId="7" applyNumberFormat="1" applyFont="1" applyFill="1" applyBorder="1" applyAlignment="1" applyProtection="1">
      <alignment vertical="center"/>
    </xf>
    <xf numFmtId="0" fontId="11" fillId="0" borderId="68" xfId="0" applyFont="1" applyFill="1" applyBorder="1" applyAlignment="1">
      <alignment horizontal="distributed" vertical="center"/>
    </xf>
    <xf numFmtId="0" fontId="4" fillId="0" borderId="71" xfId="0" applyFont="1" applyFill="1" applyBorder="1" applyAlignment="1">
      <alignment horizontal="center" vertical="center"/>
    </xf>
    <xf numFmtId="0" fontId="13" fillId="0" borderId="0" xfId="1" applyFont="1" applyAlignment="1" applyProtection="1"/>
    <xf numFmtId="176" fontId="18" fillId="0" borderId="37" xfId="7" applyNumberFormat="1" applyFont="1" applyFill="1" applyBorder="1" applyAlignment="1" applyProtection="1">
      <alignment vertical="center"/>
    </xf>
    <xf numFmtId="176" fontId="18" fillId="0" borderId="37" xfId="7" applyNumberFormat="1" applyFont="1" applyFill="1" applyBorder="1" applyAlignment="1" applyProtection="1">
      <alignment vertical="center"/>
      <protection locked="0"/>
    </xf>
    <xf numFmtId="178" fontId="4" fillId="0" borderId="77" xfId="0" applyNumberFormat="1" applyFont="1" applyFill="1" applyBorder="1" applyAlignment="1">
      <alignment horizontal="right" vertical="center"/>
    </xf>
    <xf numFmtId="0" fontId="8" fillId="0" borderId="37" xfId="0" applyFont="1" applyFill="1" applyBorder="1" applyAlignment="1">
      <alignment horizontal="center" vertical="center" wrapText="1" shrinkToFit="1"/>
    </xf>
    <xf numFmtId="179" fontId="6" fillId="0" borderId="37" xfId="2" applyNumberFormat="1" applyFont="1" applyFill="1" applyBorder="1" applyAlignment="1">
      <alignment vertical="center"/>
    </xf>
    <xf numFmtId="0" fontId="9" fillId="0" borderId="37" xfId="0" applyFont="1" applyFill="1" applyBorder="1" applyAlignment="1">
      <alignment horizontal="right" vertical="center"/>
    </xf>
    <xf numFmtId="38" fontId="6" fillId="0" borderId="0" xfId="0" applyNumberFormat="1" applyFont="1" applyFill="1"/>
    <xf numFmtId="0" fontId="21" fillId="0" borderId="69" xfId="2" applyNumberFormat="1" applyFont="1" applyFill="1" applyBorder="1" applyAlignment="1">
      <alignment horizontal="distributed" justifyLastLine="1"/>
    </xf>
    <xf numFmtId="0" fontId="13" fillId="0" borderId="0" xfId="1" applyFont="1" applyFill="1" applyBorder="1" applyAlignment="1" applyProtection="1">
      <alignment vertical="center"/>
    </xf>
    <xf numFmtId="187" fontId="6" fillId="0" borderId="37" xfId="0" applyNumberFormat="1" applyFont="1" applyFill="1" applyBorder="1" applyAlignment="1">
      <alignment vertical="center"/>
    </xf>
    <xf numFmtId="187" fontId="6" fillId="0" borderId="37" xfId="2" applyNumberFormat="1" applyFont="1" applyFill="1" applyBorder="1" applyAlignment="1">
      <alignment vertical="center"/>
    </xf>
    <xf numFmtId="187" fontId="6" fillId="0" borderId="69" xfId="2" applyNumberFormat="1" applyFont="1" applyFill="1" applyBorder="1" applyAlignment="1">
      <alignment vertical="center"/>
    </xf>
    <xf numFmtId="0" fontId="6" fillId="0" borderId="0" xfId="0" applyFont="1" applyFill="1" applyBorder="1" applyAlignment="1">
      <alignment horizontal="distributed" vertical="center" justifyLastLine="1"/>
    </xf>
    <xf numFmtId="176" fontId="6" fillId="0" borderId="0" xfId="0" applyNumberFormat="1" applyFont="1" applyFill="1" applyBorder="1" applyAlignment="1">
      <alignment vertical="center"/>
    </xf>
    <xf numFmtId="177" fontId="6" fillId="0" borderId="37" xfId="2" applyNumberFormat="1" applyFont="1" applyFill="1" applyBorder="1" applyAlignment="1">
      <alignment vertical="center"/>
    </xf>
    <xf numFmtId="38" fontId="6" fillId="0" borderId="0" xfId="2" applyFont="1" applyFill="1"/>
    <xf numFmtId="0" fontId="3" fillId="0" borderId="0" xfId="0" applyFont="1" applyFill="1" applyAlignment="1">
      <alignment horizontal="left" vertical="center"/>
    </xf>
    <xf numFmtId="0" fontId="11" fillId="0" borderId="0" xfId="0" applyFont="1" applyFill="1" applyBorder="1" applyAlignment="1">
      <alignment horizontal="center" vertical="center"/>
    </xf>
    <xf numFmtId="3" fontId="4" fillId="0" borderId="0" xfId="0" applyNumberFormat="1" applyFont="1" applyFill="1" applyBorder="1" applyAlignment="1">
      <alignment horizontal="right"/>
    </xf>
    <xf numFmtId="0" fontId="11" fillId="0" borderId="0" xfId="0" applyFont="1" applyFill="1" applyBorder="1" applyAlignment="1">
      <alignment vertical="center" justifyLastLine="1"/>
    </xf>
    <xf numFmtId="0" fontId="11" fillId="0" borderId="0" xfId="0" applyFont="1" applyFill="1" applyBorder="1" applyAlignment="1">
      <alignment vertical="center"/>
    </xf>
    <xf numFmtId="0" fontId="12" fillId="0" borderId="0" xfId="0" applyFont="1" applyFill="1" applyBorder="1" applyAlignment="1">
      <alignment vertical="center" justifyLastLine="1"/>
    </xf>
    <xf numFmtId="0" fontId="4" fillId="0" borderId="0" xfId="0" applyFont="1" applyFill="1" applyBorder="1" applyAlignment="1">
      <alignment vertical="center" justifyLastLine="1"/>
    </xf>
    <xf numFmtId="176" fontId="19" fillId="0" borderId="69" xfId="7" applyNumberFormat="1" applyFont="1" applyFill="1" applyBorder="1" applyAlignment="1" applyProtection="1">
      <alignment vertical="center"/>
    </xf>
    <xf numFmtId="176" fontId="4" fillId="0" borderId="68" xfId="0" applyNumberFormat="1" applyFont="1" applyFill="1" applyBorder="1" applyAlignment="1">
      <alignment vertical="center"/>
    </xf>
    <xf numFmtId="176" fontId="11" fillId="0" borderId="68" xfId="7" applyNumberFormat="1" applyFont="1" applyFill="1" applyBorder="1" applyAlignment="1" applyProtection="1">
      <alignment vertical="center"/>
    </xf>
    <xf numFmtId="176" fontId="19" fillId="0" borderId="37" xfId="7" applyNumberFormat="1" applyFont="1" applyFill="1" applyBorder="1" applyAlignment="1" applyProtection="1">
      <alignment horizontal="right" vertical="center"/>
    </xf>
    <xf numFmtId="0" fontId="6" fillId="0" borderId="69" xfId="0" applyFont="1" applyFill="1" applyBorder="1" applyAlignment="1">
      <alignment horizontal="distributed" vertical="center" justifyLastLine="1"/>
    </xf>
    <xf numFmtId="0" fontId="6" fillId="0" borderId="37" xfId="0" applyFont="1" applyFill="1" applyBorder="1" applyAlignment="1">
      <alignment horizontal="distributed" vertical="center" justifyLastLine="1"/>
    </xf>
    <xf numFmtId="0" fontId="6" fillId="0" borderId="21" xfId="0" applyFont="1" applyFill="1" applyBorder="1" applyAlignment="1">
      <alignment horizontal="distributed" vertical="center" justifyLastLine="1"/>
    </xf>
    <xf numFmtId="0" fontId="6" fillId="0" borderId="69" xfId="0" applyFont="1" applyFill="1" applyBorder="1" applyAlignment="1">
      <alignment horizontal="distributed" vertical="center" justifyLastLine="1"/>
    </xf>
    <xf numFmtId="0" fontId="6" fillId="0" borderId="37" xfId="0" applyFont="1" applyFill="1" applyBorder="1" applyAlignment="1">
      <alignment horizontal="distributed" vertical="center" justifyLastLine="1"/>
    </xf>
    <xf numFmtId="0" fontId="6" fillId="0" borderId="21" xfId="0" applyFont="1" applyFill="1" applyBorder="1" applyAlignment="1">
      <alignment horizontal="distributed" vertical="center" justifyLastLine="1"/>
    </xf>
    <xf numFmtId="0" fontId="4" fillId="0" borderId="68" xfId="0" applyFont="1" applyFill="1" applyBorder="1" applyAlignment="1">
      <alignment horizontal="center" vertical="center"/>
    </xf>
    <xf numFmtId="0" fontId="4" fillId="0" borderId="69" xfId="0" applyFont="1" applyFill="1" applyBorder="1" applyAlignment="1">
      <alignment horizontal="center" vertical="center" shrinkToFit="1"/>
    </xf>
    <xf numFmtId="0" fontId="11" fillId="0" borderId="37" xfId="0" applyFont="1" applyFill="1" applyBorder="1" applyAlignment="1">
      <alignment horizontal="center" vertical="center"/>
    </xf>
    <xf numFmtId="0" fontId="11" fillId="0" borderId="69" xfId="0" applyFont="1" applyFill="1" applyBorder="1" applyAlignment="1">
      <alignment horizontal="distributed" vertical="center" justifyLastLine="1"/>
    </xf>
    <xf numFmtId="0" fontId="11" fillId="0" borderId="38" xfId="0" applyFont="1" applyFill="1" applyBorder="1" applyAlignment="1">
      <alignment horizontal="distributed" vertical="center" justifyLastLine="1"/>
    </xf>
    <xf numFmtId="0" fontId="29" fillId="0" borderId="68" xfId="5" applyNumberFormat="1" applyFont="1" applyFill="1" applyBorder="1" applyAlignment="1" applyProtection="1">
      <alignment horizontal="distributed" vertical="center" justifyLastLine="1"/>
    </xf>
    <xf numFmtId="0" fontId="29" fillId="0" borderId="37" xfId="5" applyNumberFormat="1" applyFont="1" applyFill="1" applyBorder="1" applyAlignment="1" applyProtection="1">
      <alignment horizontal="distributed" vertical="center" justifyLastLine="1"/>
    </xf>
    <xf numFmtId="0" fontId="29" fillId="0" borderId="66" xfId="5" applyNumberFormat="1" applyFont="1" applyFill="1" applyBorder="1" applyAlignment="1" applyProtection="1">
      <alignment horizontal="distributed" vertical="center" justifyLastLine="1"/>
    </xf>
    <xf numFmtId="0" fontId="29" fillId="0" borderId="65" xfId="5" applyNumberFormat="1" applyFont="1" applyFill="1" applyBorder="1" applyAlignment="1" applyProtection="1">
      <alignment horizontal="distributed" vertical="center" justifyLastLine="1"/>
    </xf>
    <xf numFmtId="0" fontId="3" fillId="0" borderId="0" xfId="0" applyFont="1" applyFill="1" applyAlignment="1" applyProtection="1">
      <alignment horizontal="center" vertical="center"/>
      <protection locked="0"/>
    </xf>
    <xf numFmtId="0" fontId="21" fillId="0" borderId="0" xfId="6" applyFont="1" applyFill="1" applyAlignment="1">
      <alignment horizontal="distributed" vertical="center"/>
    </xf>
    <xf numFmtId="0" fontId="21" fillId="0" borderId="0" xfId="6" applyFont="1" applyFill="1" applyAlignment="1">
      <alignment horizontal="center" vertical="center"/>
    </xf>
    <xf numFmtId="0" fontId="20" fillId="0" borderId="0" xfId="6" applyFont="1" applyFill="1" applyAlignment="1">
      <alignment horizontal="center" vertical="center"/>
    </xf>
    <xf numFmtId="0" fontId="6" fillId="0" borderId="37" xfId="0" applyFont="1" applyFill="1" applyBorder="1" applyAlignment="1">
      <alignment horizontal="center" vertical="center"/>
    </xf>
    <xf numFmtId="0" fontId="6" fillId="0" borderId="69" xfId="0" applyFont="1" applyFill="1" applyBorder="1" applyAlignment="1">
      <alignment horizontal="center" vertical="center"/>
    </xf>
    <xf numFmtId="0" fontId="6" fillId="0" borderId="68" xfId="0" applyFont="1" applyFill="1" applyBorder="1" applyAlignment="1">
      <alignment horizontal="distributed" vertical="center" justifyLastLine="1"/>
    </xf>
    <xf numFmtId="0" fontId="6" fillId="0" borderId="69" xfId="0" applyFont="1" applyFill="1" applyBorder="1" applyAlignment="1">
      <alignment horizontal="distributed" vertical="center" justifyLastLine="1"/>
    </xf>
    <xf numFmtId="0" fontId="6" fillId="0" borderId="66" xfId="0" applyFont="1" applyFill="1" applyBorder="1" applyAlignment="1">
      <alignment horizontal="center" vertical="center"/>
    </xf>
    <xf numFmtId="0" fontId="6" fillId="0" borderId="37" xfId="0" applyFont="1" applyFill="1" applyBorder="1" applyAlignment="1">
      <alignment horizontal="center" vertical="center" wrapText="1"/>
    </xf>
    <xf numFmtId="0" fontId="6" fillId="0" borderId="69" xfId="0" applyFont="1" applyFill="1" applyBorder="1" applyAlignment="1">
      <alignment horizontal="center" vertical="center" wrapText="1"/>
    </xf>
    <xf numFmtId="0" fontId="6" fillId="0" borderId="68" xfId="0" applyFont="1" applyFill="1" applyBorder="1" applyAlignment="1">
      <alignment horizontal="center" vertical="center" wrapText="1"/>
    </xf>
    <xf numFmtId="0" fontId="4" fillId="0" borderId="68" xfId="0" applyFont="1" applyFill="1" applyBorder="1" applyAlignment="1">
      <alignment horizontal="distributed" vertical="center"/>
    </xf>
    <xf numFmtId="0" fontId="0" fillId="0" borderId="37" xfId="0" applyBorder="1" applyAlignment="1">
      <alignment horizontal="distributed" vertical="center"/>
    </xf>
    <xf numFmtId="0" fontId="0" fillId="0" borderId="69" xfId="0" applyBorder="1" applyAlignment="1">
      <alignment horizontal="distributed" vertical="center"/>
    </xf>
    <xf numFmtId="0" fontId="4" fillId="0" borderId="68" xfId="0" applyFont="1" applyFill="1" applyBorder="1" applyAlignment="1">
      <alignment horizontal="center" vertical="center" shrinkToFit="1"/>
    </xf>
    <xf numFmtId="0" fontId="0" fillId="0" borderId="37" xfId="0" applyBorder="1" applyAlignment="1">
      <alignment vertical="center"/>
    </xf>
    <xf numFmtId="0" fontId="0" fillId="0" borderId="69" xfId="0" applyBorder="1" applyAlignment="1">
      <alignment vertical="center"/>
    </xf>
    <xf numFmtId="0" fontId="11" fillId="0" borderId="50" xfId="0" applyFont="1" applyFill="1" applyBorder="1" applyAlignment="1">
      <alignment horizontal="distributed" vertical="center" justifyLastLine="1"/>
    </xf>
    <xf numFmtId="0" fontId="11" fillId="0" borderId="30" xfId="0" applyFont="1" applyFill="1" applyBorder="1" applyAlignment="1">
      <alignment horizontal="distributed" vertical="center" justifyLastLine="1"/>
    </xf>
    <xf numFmtId="0" fontId="11" fillId="0" borderId="51" xfId="0" applyFont="1" applyFill="1" applyBorder="1" applyAlignment="1">
      <alignment horizontal="distributed" vertical="center" justifyLastLine="1"/>
    </xf>
    <xf numFmtId="0" fontId="4" fillId="0" borderId="69" xfId="0" applyFont="1" applyFill="1" applyBorder="1" applyAlignment="1">
      <alignment horizontal="distributed" vertical="center"/>
    </xf>
    <xf numFmtId="0" fontId="0" fillId="0" borderId="37" xfId="0" applyBorder="1" applyAlignment="1">
      <alignment horizontal="distributed"/>
    </xf>
    <xf numFmtId="0" fontId="0" fillId="0" borderId="69" xfId="0" applyBorder="1" applyAlignment="1">
      <alignment horizontal="distributed"/>
    </xf>
    <xf numFmtId="0" fontId="12" fillId="0" borderId="30" xfId="0" applyFont="1" applyFill="1" applyBorder="1" applyAlignment="1">
      <alignment horizontal="distributed" vertical="center" justifyLastLine="1"/>
    </xf>
    <xf numFmtId="0" fontId="12" fillId="0" borderId="51" xfId="0" applyFont="1" applyFill="1" applyBorder="1" applyAlignment="1">
      <alignment horizontal="distributed" vertical="center" justifyLastLine="1"/>
    </xf>
    <xf numFmtId="0" fontId="11" fillId="0" borderId="50" xfId="0" applyFont="1" applyFill="1" applyBorder="1" applyAlignment="1">
      <alignment horizontal="center" vertical="center"/>
    </xf>
    <xf numFmtId="0" fontId="11" fillId="0" borderId="30" xfId="0" applyFont="1" applyFill="1" applyBorder="1" applyAlignment="1">
      <alignment horizontal="center" vertical="center"/>
    </xf>
    <xf numFmtId="0" fontId="11" fillId="0" borderId="51" xfId="0" applyFont="1" applyFill="1" applyBorder="1" applyAlignment="1">
      <alignment horizontal="center" vertical="center"/>
    </xf>
    <xf numFmtId="0" fontId="4" fillId="0" borderId="21" xfId="0" applyFont="1" applyFill="1" applyBorder="1" applyAlignment="1">
      <alignment horizontal="distributed" vertical="center" justifyLastLine="1"/>
    </xf>
    <xf numFmtId="0" fontId="4" fillId="0" borderId="50" xfId="0" applyFont="1" applyFill="1" applyBorder="1" applyAlignment="1">
      <alignment horizontal="distributed" vertical="center" justifyLastLine="1"/>
    </xf>
    <xf numFmtId="0" fontId="4" fillId="0" borderId="51" xfId="0" applyFont="1" applyFill="1" applyBorder="1" applyAlignment="1">
      <alignment horizontal="distributed" vertical="center" justifyLastLine="1"/>
    </xf>
    <xf numFmtId="0" fontId="11" fillId="0" borderId="21" xfId="0" applyFont="1" applyFill="1" applyBorder="1" applyAlignment="1">
      <alignment horizontal="distributed" vertical="center" justifyLastLine="1"/>
    </xf>
    <xf numFmtId="0" fontId="4" fillId="0" borderId="69" xfId="0" applyFont="1" applyFill="1" applyBorder="1" applyAlignment="1">
      <alignment horizontal="distributed" vertical="center" justifyLastLine="1"/>
    </xf>
    <xf numFmtId="0" fontId="11" fillId="0" borderId="66" xfId="0" applyFont="1" applyFill="1" applyBorder="1" applyAlignment="1">
      <alignment horizontal="center" vertical="center"/>
    </xf>
    <xf numFmtId="0" fontId="11" fillId="0" borderId="67" xfId="0" applyFont="1" applyFill="1" applyBorder="1" applyAlignment="1">
      <alignment horizontal="center" vertical="center"/>
    </xf>
    <xf numFmtId="0" fontId="11" fillId="0" borderId="38" xfId="0" applyFont="1" applyFill="1" applyBorder="1" applyAlignment="1">
      <alignment horizontal="center" vertical="center"/>
    </xf>
    <xf numFmtId="0" fontId="11" fillId="0" borderId="36" xfId="0" applyFont="1" applyFill="1" applyBorder="1" applyAlignment="1">
      <alignment horizontal="center" vertical="center"/>
    </xf>
    <xf numFmtId="0" fontId="11" fillId="0" borderId="65" xfId="0" applyFont="1" applyFill="1" applyBorder="1" applyAlignment="1">
      <alignment horizontal="center" vertical="center"/>
    </xf>
    <xf numFmtId="0" fontId="11" fillId="0" borderId="70" xfId="0" applyFont="1" applyFill="1" applyBorder="1" applyAlignment="1">
      <alignment horizontal="center" vertical="center"/>
    </xf>
    <xf numFmtId="0" fontId="11" fillId="0" borderId="66" xfId="0" applyFont="1" applyFill="1" applyBorder="1" applyAlignment="1">
      <alignment horizontal="distributed" vertical="center" justifyLastLine="1"/>
    </xf>
    <xf numFmtId="0" fontId="11" fillId="0" borderId="67" xfId="0" applyFont="1" applyFill="1" applyBorder="1" applyAlignment="1">
      <alignment horizontal="distributed" vertical="center" justifyLastLine="1"/>
    </xf>
    <xf numFmtId="0" fontId="11" fillId="0" borderId="65" xfId="0" applyFont="1" applyFill="1" applyBorder="1" applyAlignment="1">
      <alignment horizontal="distributed" vertical="center" justifyLastLine="1"/>
    </xf>
    <xf numFmtId="0" fontId="11" fillId="0" borderId="70" xfId="0" applyFont="1" applyFill="1" applyBorder="1" applyAlignment="1">
      <alignment horizontal="distributed" vertical="center" justifyLastLine="1"/>
    </xf>
    <xf numFmtId="0" fontId="4" fillId="0" borderId="37" xfId="0" applyFont="1" applyFill="1" applyBorder="1" applyAlignment="1">
      <alignment horizontal="distributed" vertical="center"/>
    </xf>
    <xf numFmtId="0" fontId="12" fillId="0" borderId="30" xfId="0" applyFont="1" applyFill="1" applyBorder="1"/>
    <xf numFmtId="0" fontId="12" fillId="0" borderId="51" xfId="0" applyFont="1" applyFill="1" applyBorder="1"/>
    <xf numFmtId="0" fontId="11" fillId="0" borderId="50" xfId="0" applyFont="1" applyFill="1" applyBorder="1" applyAlignment="1">
      <alignment horizontal="center" vertical="center" justifyLastLine="1"/>
    </xf>
    <xf numFmtId="0" fontId="11" fillId="0" borderId="51" xfId="0" applyFont="1" applyFill="1" applyBorder="1" applyAlignment="1">
      <alignment horizontal="center" vertical="center" justifyLastLine="1"/>
    </xf>
    <xf numFmtId="0" fontId="4" fillId="0" borderId="68" xfId="0" applyFont="1" applyFill="1" applyBorder="1" applyAlignment="1">
      <alignment horizontal="center" vertical="center" justifyLastLine="1"/>
    </xf>
    <xf numFmtId="0" fontId="4" fillId="0" borderId="37" xfId="0" applyFont="1" applyFill="1" applyBorder="1" applyAlignment="1">
      <alignment horizontal="center" vertical="center" justifyLastLine="1"/>
    </xf>
    <xf numFmtId="0" fontId="4" fillId="0" borderId="65" xfId="0" applyFont="1" applyFill="1" applyBorder="1" applyAlignment="1">
      <alignment horizontal="center" vertical="center" justifyLastLine="1"/>
    </xf>
    <xf numFmtId="0" fontId="4" fillId="0" borderId="68" xfId="0" applyFont="1" applyFill="1" applyBorder="1" applyAlignment="1">
      <alignment horizontal="center" vertical="center"/>
    </xf>
    <xf numFmtId="0" fontId="4" fillId="0" borderId="69" xfId="0" applyFont="1" applyFill="1" applyBorder="1" applyAlignment="1">
      <alignment horizontal="center" vertical="center"/>
    </xf>
    <xf numFmtId="0" fontId="4" fillId="0" borderId="37" xfId="0" applyFont="1" applyFill="1" applyBorder="1" applyAlignment="1">
      <alignment horizontal="center" vertical="center"/>
    </xf>
    <xf numFmtId="0" fontId="4" fillId="0" borderId="50" xfId="0" applyFont="1" applyFill="1" applyBorder="1" applyAlignment="1">
      <alignment horizontal="center" vertical="center" justifyLastLine="1"/>
    </xf>
    <xf numFmtId="0" fontId="4" fillId="0" borderId="30" xfId="0" applyFont="1" applyFill="1" applyBorder="1" applyAlignment="1">
      <alignment horizontal="center" vertical="center" justifyLastLine="1"/>
    </xf>
    <xf numFmtId="0" fontId="4" fillId="0" borderId="51" xfId="0" applyFont="1" applyFill="1" applyBorder="1" applyAlignment="1">
      <alignment horizontal="center" vertical="center" justifyLastLine="1"/>
    </xf>
    <xf numFmtId="0" fontId="4" fillId="0" borderId="66" xfId="0" applyFont="1" applyFill="1" applyBorder="1" applyAlignment="1">
      <alignment horizontal="distributed" vertical="center" justifyLastLine="1"/>
    </xf>
    <xf numFmtId="0" fontId="4" fillId="0" borderId="67" xfId="0" applyFont="1" applyFill="1" applyBorder="1" applyAlignment="1">
      <alignment horizontal="distributed" vertical="center" justifyLastLine="1"/>
    </xf>
    <xf numFmtId="0" fontId="4" fillId="0" borderId="65" xfId="0" applyFont="1" applyFill="1" applyBorder="1" applyAlignment="1">
      <alignment horizontal="distributed" vertical="center" justifyLastLine="1"/>
    </xf>
    <xf numFmtId="0" fontId="4" fillId="0" borderId="70" xfId="0" applyFont="1" applyFill="1" applyBorder="1" applyAlignment="1">
      <alignment horizontal="distributed" vertical="center" justifyLastLine="1"/>
    </xf>
    <xf numFmtId="0" fontId="4" fillId="0" borderId="30" xfId="0" applyFont="1" applyFill="1" applyBorder="1" applyAlignment="1">
      <alignment horizontal="distributed" vertical="center" justifyLastLine="1"/>
    </xf>
    <xf numFmtId="0" fontId="4" fillId="0" borderId="50" xfId="0" applyFont="1" applyFill="1" applyBorder="1" applyAlignment="1">
      <alignment horizontal="distributed" vertical="center" justifyLastLine="1" shrinkToFit="1"/>
    </xf>
    <xf numFmtId="0" fontId="4" fillId="0" borderId="51" xfId="0" applyFont="1" applyFill="1" applyBorder="1" applyAlignment="1">
      <alignment horizontal="distributed" vertical="center" justifyLastLine="1" shrinkToFit="1"/>
    </xf>
    <xf numFmtId="0" fontId="6" fillId="0" borderId="68" xfId="0" applyFont="1" applyFill="1" applyBorder="1" applyAlignment="1">
      <alignment horizontal="center" vertical="center"/>
    </xf>
    <xf numFmtId="0" fontId="6" fillId="0" borderId="67" xfId="0" applyFont="1" applyFill="1" applyBorder="1" applyAlignment="1">
      <alignment horizontal="center" vertical="center"/>
    </xf>
    <xf numFmtId="0" fontId="6" fillId="0" borderId="65" xfId="0" applyFont="1" applyFill="1" applyBorder="1" applyAlignment="1">
      <alignment horizontal="center" vertical="center"/>
    </xf>
    <xf numFmtId="0" fontId="6" fillId="0" borderId="70" xfId="0" applyFont="1" applyFill="1" applyBorder="1" applyAlignment="1">
      <alignment horizontal="center" vertical="center"/>
    </xf>
    <xf numFmtId="0" fontId="6" fillId="0" borderId="50" xfId="0" applyFont="1" applyFill="1" applyBorder="1" applyAlignment="1">
      <alignment horizontal="distributed" vertical="center" justifyLastLine="1"/>
    </xf>
    <xf numFmtId="0" fontId="6" fillId="0" borderId="30" xfId="0" applyFont="1" applyFill="1" applyBorder="1" applyAlignment="1">
      <alignment horizontal="distributed" vertical="center" justifyLastLine="1"/>
    </xf>
    <xf numFmtId="0" fontId="6" fillId="0" borderId="51" xfId="0" applyFont="1" applyFill="1" applyBorder="1" applyAlignment="1">
      <alignment horizontal="distributed" vertical="center" justifyLastLine="1"/>
    </xf>
    <xf numFmtId="0" fontId="6" fillId="0" borderId="50" xfId="0" applyFont="1" applyFill="1" applyBorder="1" applyAlignment="1">
      <alignment horizontal="center" vertical="center"/>
    </xf>
    <xf numFmtId="0" fontId="6" fillId="0" borderId="51" xfId="0" applyFont="1" applyFill="1" applyBorder="1" applyAlignment="1">
      <alignment horizontal="center" vertical="center"/>
    </xf>
    <xf numFmtId="0" fontId="6" fillId="0" borderId="66" xfId="0" applyFont="1" applyFill="1" applyBorder="1" applyAlignment="1">
      <alignment horizontal="center" vertical="center" wrapText="1" justifyLastLine="1"/>
    </xf>
    <xf numFmtId="0" fontId="6" fillId="0" borderId="43" xfId="0" applyFont="1" applyFill="1" applyBorder="1" applyAlignment="1">
      <alignment horizontal="center" vertical="center" justifyLastLine="1"/>
    </xf>
    <xf numFmtId="0" fontId="6" fillId="0" borderId="65" xfId="0" applyFont="1" applyFill="1" applyBorder="1" applyAlignment="1">
      <alignment horizontal="center" vertical="center" justifyLastLine="1"/>
    </xf>
    <xf numFmtId="0" fontId="6" fillId="0" borderId="41" xfId="0" applyFont="1" applyFill="1" applyBorder="1" applyAlignment="1">
      <alignment horizontal="center" vertical="center" justifyLastLine="1"/>
    </xf>
    <xf numFmtId="0" fontId="6" fillId="0" borderId="66" xfId="0" applyFont="1" applyFill="1" applyBorder="1" applyAlignment="1">
      <alignment horizontal="distributed" vertical="center" justifyLastLine="1"/>
    </xf>
    <xf numFmtId="0" fontId="0" fillId="0" borderId="43" xfId="0" applyFill="1" applyBorder="1" applyAlignment="1">
      <alignment horizontal="distributed" vertical="center" justifyLastLine="1"/>
    </xf>
    <xf numFmtId="0" fontId="0" fillId="0" borderId="67" xfId="0" applyFill="1" applyBorder="1" applyAlignment="1">
      <alignment horizontal="distributed" vertical="center" justifyLastLine="1"/>
    </xf>
    <xf numFmtId="0" fontId="0" fillId="0" borderId="65" xfId="0" applyFill="1" applyBorder="1" applyAlignment="1">
      <alignment horizontal="distributed" vertical="center" justifyLastLine="1"/>
    </xf>
    <xf numFmtId="0" fontId="0" fillId="0" borderId="41" xfId="0" applyFill="1" applyBorder="1" applyAlignment="1">
      <alignment horizontal="distributed" vertical="center" justifyLastLine="1"/>
    </xf>
    <xf numFmtId="0" fontId="0" fillId="0" borderId="70" xfId="0" applyFill="1" applyBorder="1" applyAlignment="1">
      <alignment horizontal="distributed" vertical="center" justifyLastLine="1"/>
    </xf>
    <xf numFmtId="0" fontId="6" fillId="0" borderId="50" xfId="0" applyFont="1" applyFill="1" applyBorder="1" applyAlignment="1">
      <alignment horizontal="distributed" vertical="center" indent="8"/>
    </xf>
    <xf numFmtId="0" fontId="6" fillId="0" borderId="30" xfId="0" applyFont="1" applyFill="1" applyBorder="1" applyAlignment="1">
      <alignment horizontal="distributed" vertical="center" indent="8"/>
    </xf>
    <xf numFmtId="0" fontId="6" fillId="0" borderId="51" xfId="0" applyFont="1" applyFill="1" applyBorder="1" applyAlignment="1">
      <alignment horizontal="distributed" vertical="center" indent="8"/>
    </xf>
    <xf numFmtId="0" fontId="4" fillId="0" borderId="68" xfId="0" applyFont="1" applyFill="1" applyBorder="1" applyAlignment="1">
      <alignment horizontal="distributed" vertical="center" justifyLastLine="1"/>
    </xf>
    <xf numFmtId="0" fontId="4" fillId="0" borderId="37" xfId="0" applyFont="1" applyFill="1" applyBorder="1" applyAlignment="1">
      <alignment horizontal="distributed" vertical="center" justifyLastLine="1"/>
    </xf>
    <xf numFmtId="0" fontId="0" fillId="0" borderId="69" xfId="0" applyFill="1" applyBorder="1" applyAlignment="1">
      <alignment horizontal="center" vertical="center" shrinkToFit="1"/>
    </xf>
    <xf numFmtId="0" fontId="0" fillId="0" borderId="30" xfId="0" applyFill="1" applyBorder="1" applyAlignment="1">
      <alignment horizontal="distributed" vertical="center" justifyLastLine="1"/>
    </xf>
    <xf numFmtId="0" fontId="0" fillId="0" borderId="51" xfId="0" applyFill="1" applyBorder="1" applyAlignment="1">
      <alignment horizontal="distributed" vertical="center" justifyLastLine="1"/>
    </xf>
    <xf numFmtId="0" fontId="0" fillId="0" borderId="69" xfId="0" applyFill="1" applyBorder="1" applyAlignment="1">
      <alignment horizontal="distributed" vertical="center" justifyLastLine="1"/>
    </xf>
    <xf numFmtId="0" fontId="11" fillId="0" borderId="69" xfId="0" applyFont="1" applyFill="1" applyBorder="1" applyAlignment="1">
      <alignment horizontal="distributed" vertical="center" justifyLastLine="1"/>
    </xf>
    <xf numFmtId="0" fontId="4" fillId="0" borderId="68" xfId="0" applyFont="1" applyFill="1" applyBorder="1" applyAlignment="1">
      <alignment horizontal="distributed" vertical="center" wrapText="1" shrinkToFit="1"/>
    </xf>
    <xf numFmtId="0" fontId="11" fillId="0" borderId="68" xfId="0" applyFont="1" applyFill="1" applyBorder="1" applyAlignment="1">
      <alignment horizontal="center" vertical="center"/>
    </xf>
    <xf numFmtId="0" fontId="11" fillId="0" borderId="37" xfId="0" applyFont="1" applyFill="1" applyBorder="1" applyAlignment="1">
      <alignment horizontal="center" vertical="center"/>
    </xf>
    <xf numFmtId="0" fontId="11" fillId="0" borderId="69" xfId="0" applyFont="1" applyFill="1" applyBorder="1" applyAlignment="1">
      <alignment horizontal="center" vertical="center"/>
    </xf>
    <xf numFmtId="0" fontId="11" fillId="0" borderId="38" xfId="0" applyFont="1" applyFill="1" applyBorder="1" applyAlignment="1">
      <alignment horizontal="distributed" vertical="center" justifyLastLine="1"/>
    </xf>
    <xf numFmtId="0" fontId="11" fillId="0" borderId="36" xfId="0" applyFont="1" applyFill="1" applyBorder="1" applyAlignment="1">
      <alignment horizontal="distributed" vertical="center" justifyLastLine="1"/>
    </xf>
    <xf numFmtId="0" fontId="11" fillId="0" borderId="68" xfId="0" applyFont="1" applyFill="1" applyBorder="1" applyAlignment="1">
      <alignment horizontal="distributed" vertical="center"/>
    </xf>
    <xf numFmtId="0" fontId="11" fillId="0" borderId="69" xfId="0" applyFont="1" applyFill="1" applyBorder="1" applyAlignment="1">
      <alignment horizontal="distributed" vertical="center"/>
    </xf>
    <xf numFmtId="0" fontId="11" fillId="0" borderId="37" xfId="0" applyFont="1" applyFill="1" applyBorder="1" applyAlignment="1">
      <alignment horizontal="distributed" vertical="center"/>
    </xf>
    <xf numFmtId="0" fontId="4" fillId="0" borderId="69" xfId="0" applyFont="1" applyFill="1" applyBorder="1" applyAlignment="1">
      <alignment horizontal="center" vertical="center" shrinkToFit="1"/>
    </xf>
    <xf numFmtId="0" fontId="4" fillId="0" borderId="0" xfId="0" applyFont="1" applyFill="1" applyBorder="1" applyAlignment="1">
      <alignment horizontal="distributed" vertical="center" justifyLastLine="1"/>
    </xf>
    <xf numFmtId="0" fontId="4" fillId="0" borderId="68" xfId="0" applyFont="1" applyFill="1" applyBorder="1" applyAlignment="1">
      <alignment horizontal="distributed" vertical="center" wrapText="1" justifyLastLine="1"/>
    </xf>
    <xf numFmtId="0" fontId="4" fillId="0" borderId="69" xfId="0" applyFont="1" applyFill="1" applyBorder="1" applyAlignment="1">
      <alignment horizontal="distributed" vertical="center" wrapText="1" justifyLastLine="1"/>
    </xf>
    <xf numFmtId="0" fontId="0" fillId="0" borderId="69" xfId="0" applyFill="1" applyBorder="1" applyAlignment="1">
      <alignment horizontal="distributed" vertical="center" wrapText="1" justifyLastLine="1"/>
    </xf>
    <xf numFmtId="0" fontId="4" fillId="0" borderId="38" xfId="0" applyFont="1" applyFill="1" applyBorder="1" applyAlignment="1">
      <alignment horizontal="distributed" vertical="center" justifyLastLine="1"/>
    </xf>
    <xf numFmtId="0" fontId="4" fillId="0" borderId="36" xfId="0" applyFont="1" applyFill="1" applyBorder="1" applyAlignment="1">
      <alignment horizontal="distributed" vertical="center" justifyLastLine="1"/>
    </xf>
    <xf numFmtId="0" fontId="4" fillId="0" borderId="69" xfId="0" applyFont="1" applyFill="1" applyBorder="1" applyAlignment="1">
      <alignment horizontal="center" vertical="center" justifyLastLine="1"/>
    </xf>
    <xf numFmtId="0" fontId="0" fillId="0" borderId="37" xfId="0" applyFill="1" applyBorder="1"/>
    <xf numFmtId="0" fontId="0" fillId="0" borderId="69" xfId="0" applyFill="1" applyBorder="1"/>
    <xf numFmtId="0" fontId="0" fillId="0" borderId="38" xfId="0" applyFill="1" applyBorder="1" applyAlignment="1">
      <alignment horizontal="distributed" vertical="center" justifyLastLine="1"/>
    </xf>
    <xf numFmtId="0" fontId="0" fillId="0" borderId="36" xfId="0" applyFill="1" applyBorder="1" applyAlignment="1">
      <alignment horizontal="distributed" vertical="center" justifyLastLine="1"/>
    </xf>
    <xf numFmtId="0" fontId="4" fillId="0" borderId="67" xfId="0" applyFont="1" applyFill="1" applyBorder="1" applyAlignment="1">
      <alignment horizontal="center" vertical="center"/>
    </xf>
    <xf numFmtId="0" fontId="4" fillId="0" borderId="36" xfId="0" applyFont="1" applyFill="1" applyBorder="1" applyAlignment="1">
      <alignment horizontal="center" vertical="center"/>
    </xf>
    <xf numFmtId="0" fontId="4" fillId="0" borderId="70" xfId="0" applyFont="1" applyFill="1" applyBorder="1" applyAlignment="1">
      <alignment horizontal="center" vertical="center"/>
    </xf>
    <xf numFmtId="0" fontId="7" fillId="0" borderId="68" xfId="0" applyFont="1" applyFill="1" applyBorder="1" applyAlignment="1">
      <alignment horizontal="center" vertical="center" shrinkToFit="1"/>
    </xf>
    <xf numFmtId="0" fontId="42" fillId="0" borderId="37" xfId="0" applyFont="1" applyFill="1" applyBorder="1" applyAlignment="1">
      <alignment shrinkToFit="1"/>
    </xf>
    <xf numFmtId="0" fontId="42" fillId="0" borderId="69" xfId="0" applyFont="1" applyFill="1" applyBorder="1" applyAlignment="1">
      <alignment shrinkToFit="1"/>
    </xf>
    <xf numFmtId="0" fontId="4" fillId="0" borderId="68" xfId="0" applyFont="1" applyFill="1" applyBorder="1" applyAlignment="1">
      <alignment horizontal="center" vertical="distributed" textRotation="255" justifyLastLine="1"/>
    </xf>
    <xf numFmtId="0" fontId="4" fillId="0" borderId="37" xfId="0" applyFont="1" applyFill="1" applyBorder="1" applyAlignment="1">
      <alignment horizontal="center" vertical="distributed" textRotation="255" justifyLastLine="1"/>
    </xf>
    <xf numFmtId="0" fontId="4" fillId="0" borderId="69" xfId="0" applyFont="1" applyFill="1" applyBorder="1" applyAlignment="1">
      <alignment horizontal="center" vertical="distributed" textRotation="255" justifyLastLine="1"/>
    </xf>
    <xf numFmtId="0" fontId="3" fillId="0" borderId="0" xfId="0" applyFont="1" applyFill="1" applyAlignment="1">
      <alignment horizontal="center" vertical="center"/>
    </xf>
    <xf numFmtId="0" fontId="0" fillId="0" borderId="0" xfId="0" applyFill="1" applyAlignment="1">
      <alignment horizontal="center"/>
    </xf>
    <xf numFmtId="0" fontId="4" fillId="0" borderId="50" xfId="0" applyFont="1" applyFill="1" applyBorder="1" applyAlignment="1">
      <alignment horizontal="center" vertical="center"/>
    </xf>
    <xf numFmtId="0" fontId="4" fillId="0" borderId="51" xfId="0" applyFont="1" applyFill="1" applyBorder="1" applyAlignment="1">
      <alignment horizontal="center" vertical="center"/>
    </xf>
    <xf numFmtId="0" fontId="4" fillId="0" borderId="0" xfId="0" applyFont="1" applyFill="1" applyBorder="1" applyAlignment="1">
      <alignment horizontal="right"/>
    </xf>
    <xf numFmtId="0" fontId="0" fillId="0" borderId="37" xfId="0" applyFill="1" applyBorder="1" applyAlignment="1">
      <alignment horizontal="center" vertical="center"/>
    </xf>
    <xf numFmtId="0" fontId="0" fillId="0" borderId="69" xfId="0" applyFill="1" applyBorder="1" applyAlignment="1">
      <alignment horizontal="center" vertical="center"/>
    </xf>
    <xf numFmtId="0" fontId="11" fillId="0" borderId="68" xfId="0" applyFont="1" applyFill="1" applyBorder="1" applyAlignment="1">
      <alignment horizontal="center" vertical="center" wrapText="1" shrinkToFit="1"/>
    </xf>
    <xf numFmtId="0" fontId="12" fillId="0" borderId="37" xfId="0" applyFont="1" applyFill="1" applyBorder="1" applyAlignment="1">
      <alignment horizontal="center" vertical="center" shrinkToFit="1"/>
    </xf>
    <xf numFmtId="0" fontId="12" fillId="0" borderId="69" xfId="0" applyFont="1" applyFill="1" applyBorder="1" applyAlignment="1">
      <alignment horizontal="center" vertical="center" shrinkToFit="1"/>
    </xf>
    <xf numFmtId="0" fontId="0" fillId="0" borderId="37" xfId="0" applyFill="1" applyBorder="1" applyAlignment="1">
      <alignment horizontal="center" vertical="center" shrinkToFit="1"/>
    </xf>
    <xf numFmtId="0" fontId="0" fillId="0" borderId="65" xfId="0" applyBorder="1" applyAlignment="1">
      <alignment horizontal="distributed" vertical="center" justifyLastLine="1"/>
    </xf>
    <xf numFmtId="0" fontId="0" fillId="0" borderId="70" xfId="0" applyBorder="1" applyAlignment="1">
      <alignment horizontal="distributed" vertical="center" justifyLastLine="1"/>
    </xf>
    <xf numFmtId="0" fontId="7" fillId="0" borderId="36" xfId="0" applyFont="1" applyFill="1" applyBorder="1" applyAlignment="1">
      <alignment horizontal="center" vertical="center"/>
    </xf>
    <xf numFmtId="0" fontId="7" fillId="0" borderId="70" xfId="0" applyFont="1" applyFill="1" applyBorder="1" applyAlignment="1">
      <alignment horizontal="center" vertical="center"/>
    </xf>
    <xf numFmtId="0" fontId="0" fillId="0" borderId="37" xfId="0" applyFill="1" applyBorder="1" applyAlignment="1">
      <alignment shrinkToFit="1"/>
    </xf>
    <xf numFmtId="0" fontId="0" fillId="0" borderId="69" xfId="0" applyFill="1" applyBorder="1" applyAlignment="1">
      <alignment shrinkToFit="1"/>
    </xf>
    <xf numFmtId="0" fontId="4" fillId="0" borderId="66" xfId="0" applyFont="1" applyFill="1" applyBorder="1" applyAlignment="1">
      <alignment horizontal="center" vertical="distributed" textRotation="255" justifyLastLine="1"/>
    </xf>
    <xf numFmtId="0" fontId="4" fillId="0" borderId="38" xfId="0" applyFont="1" applyFill="1" applyBorder="1" applyAlignment="1">
      <alignment horizontal="center" vertical="distributed" textRotation="255" justifyLastLine="1"/>
    </xf>
    <xf numFmtId="0" fontId="4" fillId="0" borderId="65" xfId="0" applyFont="1" applyFill="1" applyBorder="1" applyAlignment="1">
      <alignment horizontal="center" vertical="distributed" textRotation="255" justifyLastLine="1"/>
    </xf>
    <xf numFmtId="0" fontId="11" fillId="0" borderId="43" xfId="0" applyFont="1" applyFill="1" applyBorder="1" applyAlignment="1">
      <alignment horizontal="distributed" vertical="center" justifyLastLine="1"/>
    </xf>
    <xf numFmtId="0" fontId="11" fillId="0" borderId="41" xfId="0" applyFont="1" applyFill="1" applyBorder="1" applyAlignment="1">
      <alignment horizontal="distributed" vertical="center" justifyLastLine="1"/>
    </xf>
    <xf numFmtId="0" fontId="0" fillId="0" borderId="71" xfId="0" applyBorder="1" applyAlignment="1">
      <alignment horizontal="distributed" vertical="center"/>
    </xf>
    <xf numFmtId="0" fontId="4" fillId="0" borderId="43" xfId="0" applyFont="1" applyFill="1" applyBorder="1" applyAlignment="1">
      <alignment horizontal="distributed" vertical="center" justifyLastLine="1"/>
    </xf>
    <xf numFmtId="0" fontId="4" fillId="0" borderId="41" xfId="0" applyFont="1" applyFill="1" applyBorder="1" applyAlignment="1">
      <alignment horizontal="distributed" vertical="center" justifyLastLine="1"/>
    </xf>
    <xf numFmtId="0" fontId="0" fillId="0" borderId="21" xfId="0" applyFill="1" applyBorder="1" applyAlignment="1">
      <alignment horizontal="distributed" vertical="center" justifyLastLine="1"/>
    </xf>
    <xf numFmtId="0" fontId="4" fillId="0" borderId="76" xfId="0" applyFont="1" applyFill="1" applyBorder="1" applyAlignment="1">
      <alignment horizontal="center" vertical="center" wrapText="1"/>
    </xf>
    <xf numFmtId="0" fontId="4" fillId="0" borderId="69" xfId="0" applyFont="1" applyFill="1" applyBorder="1" applyAlignment="1">
      <alignment horizontal="center" vertical="center" wrapText="1"/>
    </xf>
    <xf numFmtId="38" fontId="20" fillId="0" borderId="0" xfId="2" applyFont="1" applyFill="1" applyAlignment="1">
      <alignment horizontal="center"/>
    </xf>
    <xf numFmtId="38" fontId="21" fillId="0" borderId="21" xfId="2" applyFont="1" applyFill="1" applyBorder="1" applyAlignment="1">
      <alignment horizontal="distributed" vertical="center" justifyLastLine="1"/>
    </xf>
    <xf numFmtId="183" fontId="21" fillId="0" borderId="21" xfId="2" applyNumberFormat="1" applyFont="1" applyFill="1" applyBorder="1" applyAlignment="1">
      <alignment horizontal="center" vertical="center"/>
    </xf>
    <xf numFmtId="38" fontId="21" fillId="0" borderId="21" xfId="2" applyFont="1" applyFill="1" applyBorder="1" applyAlignment="1">
      <alignment horizontal="center" vertical="center"/>
    </xf>
    <xf numFmtId="0" fontId="5" fillId="0" borderId="0" xfId="0" applyFont="1" applyFill="1" applyAlignment="1">
      <alignment horizontal="center" vertical="center"/>
    </xf>
    <xf numFmtId="0" fontId="5" fillId="0" borderId="0" xfId="0" applyFont="1" applyFill="1" applyAlignment="1">
      <alignment horizontal="center"/>
    </xf>
    <xf numFmtId="0" fontId="6" fillId="0" borderId="43" xfId="0" applyFont="1" applyFill="1" applyBorder="1" applyAlignment="1">
      <alignment horizontal="distributed" vertical="center" justifyLastLine="1"/>
    </xf>
    <xf numFmtId="0" fontId="6" fillId="0" borderId="67" xfId="0" applyFont="1" applyFill="1" applyBorder="1" applyAlignment="1">
      <alignment horizontal="distributed" vertical="center" justifyLastLine="1"/>
    </xf>
    <xf numFmtId="0" fontId="6" fillId="0" borderId="65" xfId="0" applyFont="1" applyFill="1" applyBorder="1" applyAlignment="1">
      <alignment horizontal="distributed" vertical="center" justifyLastLine="1"/>
    </xf>
    <xf numFmtId="0" fontId="6" fillId="0" borderId="41" xfId="0" applyFont="1" applyFill="1" applyBorder="1" applyAlignment="1">
      <alignment horizontal="distributed" vertical="center" justifyLastLine="1"/>
    </xf>
    <xf numFmtId="0" fontId="6" fillId="0" borderId="70" xfId="0" applyFont="1" applyFill="1" applyBorder="1" applyAlignment="1">
      <alignment horizontal="distributed" vertical="center" justifyLastLine="1"/>
    </xf>
    <xf numFmtId="0" fontId="5" fillId="0" borderId="41" xfId="0" applyFont="1" applyFill="1" applyBorder="1" applyAlignment="1">
      <alignment horizontal="center" vertical="center"/>
    </xf>
    <xf numFmtId="0" fontId="6" fillId="0" borderId="37" xfId="0" applyFont="1" applyFill="1" applyBorder="1" applyAlignment="1">
      <alignment horizontal="distributed" vertical="center" justifyLastLine="1"/>
    </xf>
    <xf numFmtId="0" fontId="6" fillId="0" borderId="21" xfId="0" applyFont="1" applyFill="1" applyBorder="1" applyAlignment="1">
      <alignment horizontal="distributed" vertical="center" justifyLastLine="1"/>
    </xf>
    <xf numFmtId="0" fontId="6" fillId="0" borderId="43" xfId="0" applyFont="1" applyFill="1" applyBorder="1" applyAlignment="1">
      <alignment horizontal="center" vertical="center"/>
    </xf>
    <xf numFmtId="0" fontId="6" fillId="0" borderId="41" xfId="0" applyFont="1" applyFill="1" applyBorder="1" applyAlignment="1">
      <alignment horizontal="center" vertical="center"/>
    </xf>
    <xf numFmtId="0" fontId="19" fillId="0" borderId="38" xfId="0" applyFont="1" applyFill="1" applyBorder="1" applyAlignment="1">
      <alignment horizontal="distributed" vertical="center" justifyLastLine="1"/>
    </xf>
    <xf numFmtId="0" fontId="12" fillId="0" borderId="36" xfId="0" applyFont="1" applyFill="1" applyBorder="1" applyAlignment="1">
      <alignment horizontal="distributed" vertical="center" justifyLastLine="1"/>
    </xf>
    <xf numFmtId="0" fontId="3" fillId="0" borderId="0" xfId="0" applyFont="1" applyFill="1" applyAlignment="1" applyProtection="1">
      <alignment horizontal="center" vertical="center"/>
      <protection locked="0"/>
    </xf>
    <xf numFmtId="0" fontId="18" fillId="0" borderId="66" xfId="7" applyNumberFormat="1" applyFont="1" applyFill="1" applyBorder="1" applyAlignment="1" applyProtection="1">
      <alignment horizontal="distributed" vertical="center" justifyLastLine="1"/>
    </xf>
    <xf numFmtId="0" fontId="18" fillId="0" borderId="67" xfId="0" applyFont="1" applyFill="1" applyBorder="1" applyAlignment="1" applyProtection="1">
      <alignment horizontal="distributed" vertical="center" justifyLastLine="1"/>
    </xf>
    <xf numFmtId="0" fontId="18" fillId="0" borderId="65" xfId="0" applyFont="1" applyFill="1" applyBorder="1" applyAlignment="1" applyProtection="1">
      <alignment horizontal="distributed" vertical="center" justifyLastLine="1"/>
    </xf>
    <xf numFmtId="0" fontId="18" fillId="0" borderId="70" xfId="0" applyFont="1" applyFill="1" applyBorder="1" applyAlignment="1" applyProtection="1">
      <alignment horizontal="distributed" vertical="center" justifyLastLine="1"/>
    </xf>
    <xf numFmtId="0" fontId="18" fillId="0" borderId="50" xfId="7" applyNumberFormat="1" applyFont="1" applyFill="1" applyBorder="1" applyAlignment="1" applyProtection="1">
      <alignment horizontal="distributed" vertical="center" justifyLastLine="1"/>
    </xf>
    <xf numFmtId="0" fontId="18" fillId="0" borderId="51" xfId="7" applyNumberFormat="1" applyFont="1" applyFill="1" applyBorder="1" applyAlignment="1" applyProtection="1">
      <alignment horizontal="distributed" vertical="center" justifyLastLine="1"/>
    </xf>
    <xf numFmtId="0" fontId="18" fillId="0" borderId="21" xfId="7" applyNumberFormat="1" applyFont="1" applyFill="1" applyBorder="1" applyAlignment="1" applyProtection="1">
      <alignment horizontal="distributed" vertical="center" justifyLastLine="1"/>
    </xf>
    <xf numFmtId="0" fontId="18" fillId="0" borderId="21" xfId="0" applyFont="1" applyFill="1" applyBorder="1" applyAlignment="1" applyProtection="1">
      <alignment horizontal="distributed" vertical="center" justifyLastLine="1"/>
    </xf>
    <xf numFmtId="0" fontId="19" fillId="0" borderId="65" xfId="0" applyFont="1" applyFill="1" applyBorder="1" applyAlignment="1">
      <alignment horizontal="distributed" vertical="center" justifyLastLine="1"/>
    </xf>
    <xf numFmtId="0" fontId="12" fillId="0" borderId="70" xfId="0" applyFont="1" applyFill="1" applyBorder="1" applyAlignment="1">
      <alignment horizontal="distributed" vertical="center" justifyLastLine="1"/>
    </xf>
    <xf numFmtId="0" fontId="29" fillId="0" borderId="50" xfId="5" applyNumberFormat="1" applyFont="1" applyFill="1" applyBorder="1" applyAlignment="1" applyProtection="1">
      <alignment horizontal="distributed" vertical="center" wrapText="1" justifyLastLine="1"/>
    </xf>
    <xf numFmtId="0" fontId="18" fillId="0" borderId="30" xfId="0" applyFont="1" applyFill="1" applyBorder="1" applyAlignment="1" applyProtection="1">
      <alignment horizontal="distributed" vertical="center" justifyLastLine="1"/>
    </xf>
    <xf numFmtId="0" fontId="29" fillId="0" borderId="65" xfId="5" applyNumberFormat="1" applyFont="1" applyFill="1" applyBorder="1" applyAlignment="1" applyProtection="1">
      <alignment horizontal="distributed" vertical="center" wrapText="1" justifyLastLine="1"/>
    </xf>
    <xf numFmtId="0" fontId="29" fillId="0" borderId="21" xfId="5" applyNumberFormat="1" applyFont="1" applyFill="1" applyBorder="1" applyAlignment="1" applyProtection="1">
      <alignment horizontal="distributed" vertical="center" wrapText="1" justifyLastLine="1"/>
    </xf>
    <xf numFmtId="0" fontId="18" fillId="0" borderId="50" xfId="0" applyFont="1" applyFill="1" applyBorder="1" applyAlignment="1" applyProtection="1">
      <alignment horizontal="distributed" vertical="center" justifyLastLine="1"/>
    </xf>
    <xf numFmtId="0" fontId="29" fillId="0" borderId="68" xfId="5" applyNumberFormat="1" applyFont="1" applyFill="1" applyBorder="1" applyAlignment="1" applyProtection="1">
      <alignment horizontal="distributed" vertical="center" indent="1"/>
    </xf>
    <xf numFmtId="0" fontId="29" fillId="0" borderId="37" xfId="5" applyNumberFormat="1" applyFont="1" applyFill="1" applyBorder="1" applyAlignment="1" applyProtection="1">
      <alignment horizontal="distributed" vertical="center" indent="1"/>
    </xf>
    <xf numFmtId="0" fontId="29" fillId="0" borderId="69" xfId="5" applyNumberFormat="1" applyFont="1" applyFill="1" applyBorder="1" applyAlignment="1" applyProtection="1">
      <alignment horizontal="distributed" vertical="center" indent="1"/>
    </xf>
    <xf numFmtId="0" fontId="29" fillId="0" borderId="66" xfId="5" applyNumberFormat="1" applyFont="1" applyFill="1" applyBorder="1" applyAlignment="1" applyProtection="1">
      <alignment horizontal="distributed" vertical="center" justifyLastLine="1"/>
    </xf>
    <xf numFmtId="0" fontId="29" fillId="0" borderId="65" xfId="5" applyNumberFormat="1" applyFont="1" applyFill="1" applyBorder="1" applyAlignment="1" applyProtection="1">
      <alignment horizontal="distributed" vertical="center" justifyLastLine="1"/>
    </xf>
    <xf numFmtId="0" fontId="29" fillId="0" borderId="68" xfId="5" applyNumberFormat="1" applyFont="1" applyFill="1" applyBorder="1" applyAlignment="1" applyProtection="1">
      <alignment horizontal="distributed" vertical="center" justifyLastLine="1"/>
    </xf>
    <xf numFmtId="0" fontId="29" fillId="0" borderId="69" xfId="5" applyNumberFormat="1" applyFont="1" applyFill="1" applyBorder="1" applyAlignment="1" applyProtection="1">
      <alignment horizontal="distributed" vertical="center" justifyLastLine="1"/>
    </xf>
    <xf numFmtId="0" fontId="29" fillId="0" borderId="38" xfId="5" applyNumberFormat="1" applyFont="1" applyFill="1" applyBorder="1" applyAlignment="1" applyProtection="1">
      <alignment horizontal="distributed" vertical="center" wrapText="1" justifyLastLine="1"/>
    </xf>
    <xf numFmtId="0" fontId="18" fillId="0" borderId="0" xfId="0" applyFont="1" applyFill="1" applyBorder="1" applyAlignment="1" applyProtection="1">
      <alignment horizontal="distributed" vertical="center" justifyLastLine="1"/>
    </xf>
    <xf numFmtId="0" fontId="29" fillId="0" borderId="37" xfId="5" applyNumberFormat="1" applyFont="1" applyFill="1" applyBorder="1" applyAlignment="1" applyProtection="1">
      <alignment horizontal="distributed" vertical="center" justifyLastLine="1"/>
    </xf>
    <xf numFmtId="0" fontId="29" fillId="0" borderId="66" xfId="5" applyNumberFormat="1" applyFont="1" applyFill="1" applyBorder="1" applyAlignment="1" applyProtection="1">
      <alignment horizontal="distributed" vertical="center" wrapText="1" justifyLastLine="1"/>
    </xf>
    <xf numFmtId="0" fontId="18" fillId="0" borderId="43" xfId="0" applyFont="1" applyFill="1" applyBorder="1" applyAlignment="1" applyProtection="1">
      <alignment horizontal="distributed" vertical="center" justifyLastLine="1"/>
    </xf>
    <xf numFmtId="0" fontId="29" fillId="0" borderId="51" xfId="5" applyNumberFormat="1" applyFont="1" applyFill="1" applyBorder="1" applyAlignment="1" applyProtection="1">
      <alignment horizontal="distributed" vertical="center" wrapText="1" justifyLastLine="1"/>
    </xf>
    <xf numFmtId="0" fontId="18" fillId="0" borderId="51" xfId="0" applyFont="1" applyFill="1" applyBorder="1" applyAlignment="1" applyProtection="1">
      <alignment horizontal="distributed" vertical="center" justifyLastLine="1"/>
    </xf>
    <xf numFmtId="0" fontId="5" fillId="0" borderId="0" xfId="0" applyFont="1" applyFill="1" applyAlignment="1" applyProtection="1">
      <alignment horizontal="center" vertical="center"/>
      <protection locked="0"/>
    </xf>
    <xf numFmtId="0" fontId="6" fillId="0" borderId="68" xfId="0" applyFont="1" applyFill="1" applyBorder="1" applyAlignment="1">
      <alignment horizontal="center" vertical="center" justifyLastLine="1"/>
    </xf>
    <xf numFmtId="0" fontId="6" fillId="0" borderId="69" xfId="0" applyFont="1" applyFill="1" applyBorder="1" applyAlignment="1">
      <alignment horizontal="center" vertical="center" justifyLastLine="1"/>
    </xf>
    <xf numFmtId="37" fontId="26" fillId="0" borderId="0" xfId="9" applyNumberFormat="1" applyFont="1" applyFill="1" applyAlignment="1">
      <alignment horizontal="left"/>
    </xf>
    <xf numFmtId="37" fontId="4" fillId="0" borderId="0" xfId="9" applyNumberFormat="1" applyFont="1" applyFill="1" applyAlignment="1">
      <alignment horizontal="center"/>
    </xf>
    <xf numFmtId="0" fontId="31" fillId="0" borderId="0" xfId="9" applyFont="1" applyFill="1" applyAlignment="1">
      <alignment horizontal="center"/>
    </xf>
    <xf numFmtId="0" fontId="31" fillId="0" borderId="0" xfId="9" applyFont="1" applyFill="1" applyAlignment="1">
      <alignment horizontal="left"/>
    </xf>
    <xf numFmtId="0" fontId="1" fillId="0" borderId="0" xfId="9" applyFont="1" applyFill="1"/>
    <xf numFmtId="37" fontId="26" fillId="0" borderId="0" xfId="9" applyNumberFormat="1" applyFont="1" applyFill="1" applyAlignment="1">
      <alignment vertical="center"/>
    </xf>
    <xf numFmtId="37" fontId="16" fillId="0" borderId="0" xfId="9" applyNumberFormat="1" applyFont="1" applyFill="1" applyAlignment="1">
      <alignment horizontal="centerContinuous" vertical="center"/>
    </xf>
    <xf numFmtId="37" fontId="26" fillId="0" borderId="0" xfId="9" applyNumberFormat="1" applyFont="1" applyFill="1" applyAlignment="1">
      <alignment horizontal="centerContinuous"/>
    </xf>
    <xf numFmtId="37" fontId="26" fillId="0" borderId="1" xfId="9" applyNumberFormat="1" applyFont="1" applyFill="1" applyBorder="1" applyAlignment="1">
      <alignment horizontal="centerContinuous"/>
    </xf>
    <xf numFmtId="37" fontId="26" fillId="0" borderId="1" xfId="9" applyNumberFormat="1" applyFont="1" applyFill="1" applyBorder="1" applyAlignment="1">
      <alignment horizontal="right"/>
    </xf>
    <xf numFmtId="37" fontId="26" fillId="0" borderId="1" xfId="9" applyNumberFormat="1" applyFont="1" applyFill="1" applyBorder="1" applyAlignment="1">
      <alignment horizontal="left"/>
    </xf>
    <xf numFmtId="37" fontId="4" fillId="0" borderId="2" xfId="9" applyNumberFormat="1" applyFont="1" applyFill="1" applyBorder="1" applyAlignment="1">
      <alignment horizontal="center"/>
    </xf>
    <xf numFmtId="37" fontId="4" fillId="0" borderId="3" xfId="9" applyNumberFormat="1" applyFont="1" applyFill="1" applyBorder="1" applyAlignment="1">
      <alignment horizontal="center"/>
    </xf>
    <xf numFmtId="37" fontId="4" fillId="0" borderId="4" xfId="9" applyNumberFormat="1" applyFont="1" applyFill="1" applyBorder="1" applyAlignment="1">
      <alignment horizontal="distributed"/>
    </xf>
    <xf numFmtId="37" fontId="4" fillId="0" borderId="2" xfId="9" applyNumberFormat="1" applyFont="1" applyFill="1" applyBorder="1" applyAlignment="1">
      <alignment horizontal="center" vertical="center"/>
    </xf>
    <xf numFmtId="0" fontId="1" fillId="0" borderId="5" xfId="9" applyFill="1" applyBorder="1" applyAlignment="1">
      <alignment horizontal="center" vertical="center"/>
    </xf>
    <xf numFmtId="0" fontId="1" fillId="0" borderId="3" xfId="9" applyFill="1" applyBorder="1" applyAlignment="1">
      <alignment horizontal="center" vertical="center"/>
    </xf>
    <xf numFmtId="37" fontId="4" fillId="0" borderId="2" xfId="9" applyNumberFormat="1" applyFont="1" applyFill="1" applyBorder="1" applyAlignment="1">
      <alignment horizontal="centerContinuous"/>
    </xf>
    <xf numFmtId="37" fontId="4" fillId="0" borderId="5" xfId="9" applyNumberFormat="1" applyFont="1" applyFill="1" applyBorder="1" applyAlignment="1">
      <alignment horizontal="centerContinuous"/>
    </xf>
    <xf numFmtId="37" fontId="4" fillId="0" borderId="6" xfId="9" applyNumberFormat="1" applyFont="1" applyFill="1" applyBorder="1" applyAlignment="1">
      <alignment horizontal="centerContinuous"/>
    </xf>
    <xf numFmtId="37" fontId="4" fillId="0" borderId="3" xfId="9" applyNumberFormat="1" applyFont="1" applyFill="1" applyBorder="1" applyAlignment="1">
      <alignment horizontal="centerContinuous"/>
    </xf>
    <xf numFmtId="37" fontId="4" fillId="0" borderId="5" xfId="9" applyNumberFormat="1" applyFont="1" applyFill="1" applyBorder="1" applyAlignment="1">
      <alignment horizontal="center"/>
    </xf>
    <xf numFmtId="37" fontId="4" fillId="0" borderId="3" xfId="9" applyNumberFormat="1" applyFont="1" applyFill="1" applyBorder="1" applyAlignment="1">
      <alignment horizontal="distributed"/>
    </xf>
    <xf numFmtId="37" fontId="4" fillId="0" borderId="2" xfId="9" applyNumberFormat="1" applyFont="1" applyFill="1" applyBorder="1" applyAlignment="1"/>
    <xf numFmtId="37" fontId="4" fillId="0" borderId="3" xfId="9" applyNumberFormat="1" applyFont="1" applyFill="1" applyBorder="1" applyAlignment="1"/>
    <xf numFmtId="0" fontId="1" fillId="0" borderId="0" xfId="9" applyFill="1"/>
    <xf numFmtId="37" fontId="4" fillId="0" borderId="7" xfId="9" applyNumberFormat="1" applyFont="1" applyFill="1" applyBorder="1" applyAlignment="1">
      <alignment horizontal="centerContinuous"/>
    </xf>
    <xf numFmtId="37" fontId="4" fillId="0" borderId="8" xfId="9" applyNumberFormat="1" applyFont="1" applyFill="1" applyBorder="1" applyAlignment="1">
      <alignment horizontal="centerContinuous"/>
    </xf>
    <xf numFmtId="37" fontId="4" fillId="0" borderId="25" xfId="9" applyNumberFormat="1" applyFont="1" applyFill="1" applyBorder="1" applyAlignment="1">
      <alignment horizontal="center"/>
    </xf>
    <xf numFmtId="0" fontId="1" fillId="0" borderId="10" xfId="9" applyFill="1" applyBorder="1" applyAlignment="1">
      <alignment horizontal="center" vertical="center"/>
    </xf>
    <xf numFmtId="0" fontId="1" fillId="0" borderId="1" xfId="9" applyFill="1" applyBorder="1" applyAlignment="1">
      <alignment horizontal="center" vertical="center"/>
    </xf>
    <xf numFmtId="0" fontId="1" fillId="0" borderId="11" xfId="9" applyFill="1" applyBorder="1" applyAlignment="1">
      <alignment horizontal="center" vertical="center"/>
    </xf>
    <xf numFmtId="37" fontId="4" fillId="0" borderId="42" xfId="9" applyNumberFormat="1" applyFont="1" applyFill="1" applyBorder="1" applyAlignment="1"/>
    <xf numFmtId="37" fontId="4" fillId="0" borderId="34" xfId="9" applyNumberFormat="1" applyFont="1" applyFill="1" applyBorder="1" applyAlignment="1">
      <alignment horizontal="centerContinuous"/>
    </xf>
    <xf numFmtId="37" fontId="4" fillId="0" borderId="34" xfId="9" applyNumberFormat="1" applyFont="1" applyFill="1" applyBorder="1" applyAlignment="1"/>
    <xf numFmtId="37" fontId="4" fillId="0" borderId="47" xfId="9" applyNumberFormat="1" applyFont="1" applyFill="1" applyBorder="1" applyAlignment="1">
      <alignment horizontal="center"/>
    </xf>
    <xf numFmtId="37" fontId="4" fillId="0" borderId="34" xfId="9" applyNumberFormat="1" applyFont="1" applyFill="1" applyBorder="1" applyAlignment="1">
      <alignment horizontal="distributed" justifyLastLine="1"/>
    </xf>
    <xf numFmtId="37" fontId="4" fillId="0" borderId="34" xfId="9" applyNumberFormat="1" applyFont="1" applyFill="1" applyBorder="1" applyAlignment="1">
      <alignment horizontal="center"/>
    </xf>
    <xf numFmtId="37" fontId="4" fillId="0" borderId="47" xfId="9" applyNumberFormat="1" applyFont="1" applyFill="1" applyBorder="1" applyAlignment="1">
      <alignment horizontal="centerContinuous"/>
    </xf>
    <xf numFmtId="37" fontId="4" fillId="0" borderId="55" xfId="9" applyNumberFormat="1" applyFont="1" applyFill="1" applyBorder="1" applyAlignment="1">
      <alignment horizontal="centerContinuous"/>
    </xf>
    <xf numFmtId="37" fontId="4" fillId="0" borderId="48" xfId="9" applyNumberFormat="1" applyFont="1" applyFill="1" applyBorder="1" applyAlignment="1">
      <alignment horizontal="centerContinuous"/>
    </xf>
    <xf numFmtId="37" fontId="4" fillId="0" borderId="0" xfId="9" applyNumberFormat="1" applyFont="1" applyFill="1" applyBorder="1" applyAlignment="1">
      <alignment horizontal="centerContinuous"/>
    </xf>
    <xf numFmtId="185" fontId="16" fillId="0" borderId="8" xfId="10" applyNumberFormat="1" applyFont="1" applyFill="1" applyBorder="1" applyAlignment="1">
      <alignment horizontal="centerContinuous"/>
    </xf>
    <xf numFmtId="37" fontId="4" fillId="0" borderId="42" xfId="9" applyNumberFormat="1" applyFont="1" applyFill="1" applyBorder="1" applyAlignment="1">
      <alignment horizontal="center" justifyLastLine="1"/>
    </xf>
    <xf numFmtId="37" fontId="4" fillId="0" borderId="34" xfId="9" applyNumberFormat="1" applyFont="1" applyFill="1" applyBorder="1" applyAlignment="1">
      <alignment horizontal="center" justifyLastLine="1"/>
    </xf>
    <xf numFmtId="37" fontId="4" fillId="0" borderId="55" xfId="9" applyNumberFormat="1" applyFont="1" applyFill="1" applyBorder="1" applyAlignment="1">
      <alignment horizontal="center" justifyLastLine="1"/>
    </xf>
    <xf numFmtId="37" fontId="4" fillId="0" borderId="47" xfId="9" applyNumberFormat="1" applyFont="1" applyFill="1" applyBorder="1" applyAlignment="1">
      <alignment horizontal="center" justifyLastLine="1"/>
    </xf>
    <xf numFmtId="37" fontId="4" fillId="0" borderId="48" xfId="9" applyNumberFormat="1" applyFont="1" applyFill="1" applyBorder="1" applyAlignment="1">
      <alignment horizontal="center" justifyLastLine="1"/>
    </xf>
    <xf numFmtId="37" fontId="4" fillId="0" borderId="10" xfId="9" applyNumberFormat="1" applyFont="1" applyFill="1" applyBorder="1" applyAlignment="1">
      <alignment horizontal="left"/>
    </xf>
    <xf numFmtId="37" fontId="4" fillId="0" borderId="1" xfId="9" applyNumberFormat="1" applyFont="1" applyFill="1" applyBorder="1" applyAlignment="1">
      <alignment horizontal="distributed"/>
    </xf>
    <xf numFmtId="37" fontId="4" fillId="0" borderId="11" xfId="9" applyNumberFormat="1" applyFont="1" applyFill="1" applyBorder="1" applyAlignment="1">
      <alignment horizontal="centerContinuous"/>
    </xf>
    <xf numFmtId="37" fontId="4" fillId="0" borderId="10" xfId="9" applyNumberFormat="1" applyFont="1" applyFill="1" applyBorder="1" applyAlignment="1">
      <alignment horizontal="distributed"/>
    </xf>
    <xf numFmtId="37" fontId="4" fillId="0" borderId="11" xfId="9" applyNumberFormat="1" applyFont="1" applyFill="1" applyBorder="1" applyAlignment="1">
      <alignment horizontal="centerContinuous" vertical="top"/>
    </xf>
    <xf numFmtId="37" fontId="4" fillId="0" borderId="12" xfId="9" applyNumberFormat="1" applyFont="1" applyFill="1" applyBorder="1" applyAlignment="1">
      <alignment horizontal="distributed"/>
    </xf>
    <xf numFmtId="37" fontId="4" fillId="0" borderId="61" xfId="9" applyNumberFormat="1" applyFont="1" applyFill="1" applyBorder="1" applyAlignment="1">
      <alignment horizontal="distributed" vertical="distributed" justifyLastLine="1"/>
    </xf>
    <xf numFmtId="37" fontId="4" fillId="0" borderId="63" xfId="9" applyNumberFormat="1" applyFont="1" applyFill="1" applyBorder="1" applyAlignment="1">
      <alignment horizontal="distributed" vertical="distributed" justifyLastLine="1"/>
    </xf>
    <xf numFmtId="37" fontId="4" fillId="0" borderId="10" xfId="9" applyNumberFormat="1" applyFont="1" applyFill="1" applyBorder="1" applyAlignment="1">
      <alignment horizontal="distributed" vertical="distributed" justifyLastLine="1"/>
    </xf>
    <xf numFmtId="37" fontId="4" fillId="0" borderId="1" xfId="9" applyNumberFormat="1" applyFont="1" applyFill="1" applyBorder="1" applyAlignment="1">
      <alignment horizontal="distributed" vertical="distributed" justifyLastLine="1"/>
    </xf>
    <xf numFmtId="37" fontId="4" fillId="0" borderId="64" xfId="9" applyNumberFormat="1" applyFont="1" applyFill="1" applyBorder="1" applyAlignment="1">
      <alignment horizontal="distributed" vertical="distributed" justifyLastLine="1"/>
    </xf>
    <xf numFmtId="37" fontId="4" fillId="0" borderId="62" xfId="9" applyNumberFormat="1" applyFont="1" applyFill="1" applyBorder="1" applyAlignment="1">
      <alignment horizontal="distributed" vertical="distributed" justifyLastLine="1"/>
    </xf>
    <xf numFmtId="37" fontId="4" fillId="0" borderId="1" xfId="9" applyNumberFormat="1" applyFont="1" applyFill="1" applyBorder="1" applyAlignment="1">
      <alignment horizontal="centerContinuous" vertical="top"/>
    </xf>
    <xf numFmtId="37" fontId="4" fillId="0" borderId="11" xfId="9" applyNumberFormat="1" applyFont="1" applyFill="1" applyBorder="1" applyAlignment="1">
      <alignment horizontal="distributed"/>
    </xf>
    <xf numFmtId="37" fontId="4" fillId="0" borderId="0" xfId="9" applyNumberFormat="1" applyFont="1" applyFill="1" applyAlignment="1">
      <alignment horizontal="distributed"/>
    </xf>
    <xf numFmtId="37" fontId="4" fillId="0" borderId="2" xfId="9" applyNumberFormat="1" applyFont="1" applyFill="1" applyBorder="1" applyAlignment="1">
      <alignment horizontal="distributed"/>
    </xf>
    <xf numFmtId="37" fontId="4" fillId="0" borderId="3" xfId="9" applyNumberFormat="1" applyFont="1" applyFill="1" applyBorder="1" applyAlignment="1">
      <alignment horizontal="centerContinuous" vertical="top"/>
    </xf>
    <xf numFmtId="37" fontId="7" fillId="0" borderId="56" xfId="9" applyNumberFormat="1" applyFont="1" applyFill="1" applyBorder="1" applyAlignment="1">
      <alignment horizontal="right" vertical="distributed"/>
    </xf>
    <xf numFmtId="37" fontId="7" fillId="0" borderId="57" xfId="9" applyNumberFormat="1" applyFont="1" applyFill="1" applyBorder="1" applyAlignment="1">
      <alignment horizontal="right" vertical="distributed"/>
    </xf>
    <xf numFmtId="37" fontId="7" fillId="0" borderId="58" xfId="9" applyNumberFormat="1" applyFont="1" applyFill="1" applyBorder="1" applyAlignment="1">
      <alignment horizontal="right" vertical="distributed"/>
    </xf>
    <xf numFmtId="37" fontId="7" fillId="0" borderId="6" xfId="9" applyNumberFormat="1" applyFont="1" applyFill="1" applyBorder="1" applyAlignment="1">
      <alignment horizontal="right" vertical="distributed"/>
    </xf>
    <xf numFmtId="37" fontId="7" fillId="0" borderId="5" xfId="9" applyNumberFormat="1" applyFont="1" applyFill="1" applyBorder="1" applyAlignment="1">
      <alignment horizontal="right" vertical="distributed"/>
    </xf>
    <xf numFmtId="37" fontId="7" fillId="0" borderId="59" xfId="9" applyNumberFormat="1" applyFont="1" applyFill="1" applyBorder="1" applyAlignment="1">
      <alignment horizontal="right" vertical="distributed"/>
    </xf>
    <xf numFmtId="37" fontId="7" fillId="0" borderId="2" xfId="9" applyNumberFormat="1" applyFont="1" applyFill="1" applyBorder="1" applyAlignment="1">
      <alignment horizontal="distributed"/>
    </xf>
    <xf numFmtId="37" fontId="7" fillId="0" borderId="5" xfId="9" applyNumberFormat="1" applyFont="1" applyFill="1" applyBorder="1" applyAlignment="1">
      <alignment horizontal="centerContinuous" vertical="top"/>
    </xf>
    <xf numFmtId="37" fontId="7" fillId="0" borderId="3" xfId="9" applyNumberFormat="1" applyFont="1" applyFill="1" applyBorder="1" applyAlignment="1">
      <alignment horizontal="distributed"/>
    </xf>
    <xf numFmtId="37" fontId="7" fillId="0" borderId="2" xfId="9" applyNumberFormat="1" applyFont="1" applyFill="1" applyBorder="1" applyAlignment="1">
      <alignment horizontal="right" vertical="distributed"/>
    </xf>
    <xf numFmtId="37" fontId="9" fillId="0" borderId="60" xfId="9" applyNumberFormat="1" applyFont="1" applyFill="1" applyBorder="1" applyAlignment="1">
      <alignment horizontal="centerContinuous"/>
    </xf>
    <xf numFmtId="37" fontId="9" fillId="0" borderId="11" xfId="9" applyNumberFormat="1" applyFont="1" applyFill="1" applyBorder="1" applyAlignment="1">
      <alignment horizontal="centerContinuous"/>
    </xf>
    <xf numFmtId="185" fontId="32" fillId="0" borderId="12" xfId="10" applyNumberFormat="1" applyFont="1" applyFill="1" applyBorder="1" applyAlignment="1">
      <alignment horizontal="right"/>
    </xf>
    <xf numFmtId="185" fontId="32" fillId="0" borderId="60" xfId="10" applyNumberFormat="1" applyFont="1" applyFill="1" applyBorder="1" applyAlignment="1">
      <alignment horizontal="right"/>
    </xf>
    <xf numFmtId="185" fontId="32" fillId="0" borderId="61" xfId="10" applyNumberFormat="1" applyFont="1" applyFill="1" applyBorder="1" applyAlignment="1">
      <alignment horizontal="right"/>
    </xf>
    <xf numFmtId="185" fontId="32" fillId="0" borderId="62" xfId="10" applyNumberFormat="1" applyFont="1" applyFill="1" applyBorder="1" applyAlignment="1">
      <alignment horizontal="right"/>
    </xf>
    <xf numFmtId="185" fontId="32" fillId="0" borderId="1" xfId="10" applyNumberFormat="1" applyFont="1" applyFill="1" applyBorder="1" applyAlignment="1">
      <alignment horizontal="right"/>
    </xf>
    <xf numFmtId="185" fontId="32" fillId="0" borderId="61" xfId="9" applyNumberFormat="1" applyFont="1" applyFill="1" applyBorder="1" applyAlignment="1">
      <alignment horizontal="right"/>
    </xf>
    <xf numFmtId="185" fontId="32" fillId="0" borderId="63" xfId="9" applyNumberFormat="1" applyFont="1" applyFill="1" applyBorder="1" applyAlignment="1">
      <alignment horizontal="right"/>
    </xf>
    <xf numFmtId="185" fontId="32" fillId="0" borderId="64" xfId="9" applyNumberFormat="1" applyFont="1" applyFill="1" applyBorder="1" applyAlignment="1">
      <alignment horizontal="right"/>
    </xf>
    <xf numFmtId="185" fontId="32" fillId="0" borderId="62" xfId="9" applyNumberFormat="1" applyFont="1" applyFill="1" applyBorder="1" applyAlignment="1">
      <alignment horizontal="right"/>
    </xf>
    <xf numFmtId="37" fontId="9" fillId="0" borderId="10" xfId="9" applyNumberFormat="1" applyFont="1" applyFill="1" applyBorder="1" applyAlignment="1">
      <alignment horizontal="centerContinuous"/>
    </xf>
    <xf numFmtId="185" fontId="32" fillId="0" borderId="12" xfId="10" applyNumberFormat="1" applyFont="1" applyFill="1" applyBorder="1" applyAlignment="1">
      <alignment horizontal="centerContinuous"/>
    </xf>
    <xf numFmtId="185" fontId="32" fillId="0" borderId="10" xfId="10" applyNumberFormat="1" applyFont="1" applyFill="1" applyBorder="1" applyAlignment="1">
      <alignment horizontal="right"/>
    </xf>
    <xf numFmtId="37" fontId="9" fillId="0" borderId="0" xfId="9" applyNumberFormat="1" applyFont="1" applyFill="1" applyAlignment="1">
      <alignment horizontal="center"/>
    </xf>
    <xf numFmtId="0" fontId="9" fillId="0" borderId="0" xfId="9" applyFont="1" applyFill="1"/>
    <xf numFmtId="37" fontId="4" fillId="0" borderId="13" xfId="9" applyNumberFormat="1" applyFont="1" applyFill="1" applyBorder="1" applyAlignment="1">
      <alignment horizontal="centerContinuous"/>
    </xf>
    <xf numFmtId="37" fontId="4" fillId="0" borderId="18" xfId="9" applyNumberFormat="1" applyFont="1" applyFill="1" applyBorder="1" applyAlignment="1">
      <alignment horizontal="centerContinuous"/>
    </xf>
    <xf numFmtId="185" fontId="16" fillId="0" borderId="12" xfId="10" applyNumberFormat="1" applyFont="1" applyFill="1" applyBorder="1" applyAlignment="1">
      <alignment horizontal="right"/>
    </xf>
    <xf numFmtId="185" fontId="16" fillId="0" borderId="13" xfId="10" applyNumberFormat="1" applyFont="1" applyFill="1" applyBorder="1" applyAlignment="1">
      <alignment horizontal="right"/>
    </xf>
    <xf numFmtId="185" fontId="16" fillId="0" borderId="15" xfId="10" applyNumberFormat="1" applyFont="1" applyFill="1" applyBorder="1" applyAlignment="1">
      <alignment horizontal="right"/>
    </xf>
    <xf numFmtId="185" fontId="16" fillId="0" borderId="16" xfId="10" applyNumberFormat="1" applyFont="1" applyFill="1" applyBorder="1" applyAlignment="1">
      <alignment horizontal="right"/>
    </xf>
    <xf numFmtId="185" fontId="16" fillId="0" borderId="17" xfId="10" applyNumberFormat="1" applyFont="1" applyFill="1" applyBorder="1" applyAlignment="1">
      <alignment horizontal="right"/>
    </xf>
    <xf numFmtId="185" fontId="16" fillId="0" borderId="15" xfId="9" applyNumberFormat="1" applyFont="1" applyFill="1" applyBorder="1" applyAlignment="1">
      <alignment horizontal="right"/>
    </xf>
    <xf numFmtId="185" fontId="16" fillId="0" borderId="44" xfId="9" applyNumberFormat="1" applyFont="1" applyFill="1" applyBorder="1" applyAlignment="1">
      <alignment horizontal="right"/>
    </xf>
    <xf numFmtId="185" fontId="16" fillId="0" borderId="49" xfId="9" applyNumberFormat="1" applyFont="1" applyFill="1" applyBorder="1" applyAlignment="1">
      <alignment horizontal="right"/>
    </xf>
    <xf numFmtId="185" fontId="16" fillId="0" borderId="16" xfId="9" applyNumberFormat="1" applyFont="1" applyFill="1" applyBorder="1" applyAlignment="1">
      <alignment horizontal="right"/>
    </xf>
    <xf numFmtId="37" fontId="4" fillId="0" borderId="24" xfId="9" applyNumberFormat="1" applyFont="1" applyFill="1" applyBorder="1" applyAlignment="1">
      <alignment horizontal="centerContinuous"/>
    </xf>
    <xf numFmtId="185" fontId="16" fillId="0" borderId="18" xfId="10" applyNumberFormat="1" applyFont="1" applyFill="1" applyBorder="1" applyAlignment="1">
      <alignment horizontal="centerContinuous"/>
    </xf>
    <xf numFmtId="185" fontId="16" fillId="0" borderId="24" xfId="10" applyNumberFormat="1" applyFont="1" applyFill="1" applyBorder="1" applyAlignment="1">
      <alignment horizontal="right"/>
    </xf>
    <xf numFmtId="37" fontId="4" fillId="0" borderId="7" xfId="9" applyNumberFormat="1" applyFont="1" applyFill="1" applyBorder="1" applyAlignment="1">
      <alignment horizontal="center"/>
    </xf>
    <xf numFmtId="37" fontId="4" fillId="0" borderId="19" xfId="9" applyNumberFormat="1" applyFont="1" applyFill="1" applyBorder="1" applyAlignment="1">
      <alignment horizontal="distributed"/>
    </xf>
    <xf numFmtId="185" fontId="16" fillId="0" borderId="19" xfId="10" applyNumberFormat="1" applyFont="1" applyFill="1" applyBorder="1" applyAlignment="1">
      <alignment horizontal="right"/>
    </xf>
    <xf numFmtId="185" fontId="16" fillId="0" borderId="27" xfId="10" applyNumberFormat="1" applyFont="1" applyFill="1" applyBorder="1" applyAlignment="1">
      <alignment horizontal="right"/>
    </xf>
    <xf numFmtId="185" fontId="16" fillId="0" borderId="28" xfId="10" applyNumberFormat="1" applyFont="1" applyFill="1" applyBorder="1" applyAlignment="1">
      <alignment horizontal="right"/>
    </xf>
    <xf numFmtId="185" fontId="16" fillId="0" borderId="29" xfId="10" applyNumberFormat="1" applyFont="1" applyFill="1" applyBorder="1" applyAlignment="1">
      <alignment horizontal="right"/>
    </xf>
    <xf numFmtId="185" fontId="16" fillId="0" borderId="41" xfId="10" applyNumberFormat="1" applyFont="1" applyFill="1" applyBorder="1" applyAlignment="1">
      <alignment horizontal="right"/>
    </xf>
    <xf numFmtId="185" fontId="16" fillId="0" borderId="69" xfId="10" applyNumberFormat="1" applyFont="1" applyFill="1" applyBorder="1" applyAlignment="1">
      <alignment horizontal="right"/>
    </xf>
    <xf numFmtId="185" fontId="16" fillId="0" borderId="21" xfId="9" applyNumberFormat="1" applyFont="1" applyFill="1" applyBorder="1" applyAlignment="1">
      <alignment horizontal="right"/>
    </xf>
    <xf numFmtId="185" fontId="16" fillId="0" borderId="50" xfId="9" applyNumberFormat="1" applyFont="1" applyFill="1" applyBorder="1" applyAlignment="1">
      <alignment horizontal="right"/>
    </xf>
    <xf numFmtId="185" fontId="16" fillId="0" borderId="51" xfId="9" applyNumberFormat="1" applyFont="1" applyFill="1" applyBorder="1" applyAlignment="1">
      <alignment horizontal="right"/>
    </xf>
    <xf numFmtId="185" fontId="16" fillId="0" borderId="22" xfId="9" applyNumberFormat="1" applyFont="1" applyFill="1" applyBorder="1" applyAlignment="1">
      <alignment horizontal="right"/>
    </xf>
    <xf numFmtId="37" fontId="4" fillId="0" borderId="9" xfId="9" applyNumberFormat="1" applyFont="1" applyFill="1" applyBorder="1" applyAlignment="1">
      <alignment horizontal="centerContinuous"/>
    </xf>
    <xf numFmtId="185" fontId="16" fillId="0" borderId="19" xfId="10" applyNumberFormat="1" applyFont="1" applyFill="1" applyBorder="1" applyAlignment="1">
      <alignment horizontal="centerContinuous"/>
    </xf>
    <xf numFmtId="185" fontId="16" fillId="0" borderId="40" xfId="10" applyNumberFormat="1" applyFont="1" applyFill="1" applyBorder="1" applyAlignment="1">
      <alignment horizontal="right"/>
    </xf>
    <xf numFmtId="185" fontId="16" fillId="0" borderId="19" xfId="10" applyNumberFormat="1" applyFont="1" applyFill="1" applyBorder="1"/>
    <xf numFmtId="185" fontId="16" fillId="0" borderId="20" xfId="10" applyNumberFormat="1" applyFont="1" applyFill="1" applyBorder="1"/>
    <xf numFmtId="185" fontId="16" fillId="0" borderId="21" xfId="10" applyNumberFormat="1" applyFont="1" applyFill="1" applyBorder="1"/>
    <xf numFmtId="185" fontId="16" fillId="0" borderId="22" xfId="10" applyNumberFormat="1" applyFont="1" applyFill="1" applyBorder="1"/>
    <xf numFmtId="185" fontId="16" fillId="0" borderId="30" xfId="10" applyNumberFormat="1" applyFont="1" applyFill="1" applyBorder="1"/>
    <xf numFmtId="185" fontId="16" fillId="0" borderId="9" xfId="10" applyNumberFormat="1" applyFont="1" applyFill="1" applyBorder="1"/>
    <xf numFmtId="37" fontId="4" fillId="0" borderId="23" xfId="9" applyNumberFormat="1" applyFont="1" applyFill="1" applyBorder="1" applyAlignment="1">
      <alignment horizontal="distributed"/>
    </xf>
    <xf numFmtId="185" fontId="16" fillId="0" borderId="23" xfId="10" applyNumberFormat="1" applyFont="1" applyFill="1" applyBorder="1"/>
    <xf numFmtId="185" fontId="16" fillId="0" borderId="31" xfId="10" applyNumberFormat="1" applyFont="1" applyFill="1" applyBorder="1"/>
    <xf numFmtId="185" fontId="16" fillId="0" borderId="32" xfId="10" applyNumberFormat="1" applyFont="1" applyFill="1" applyBorder="1"/>
    <xf numFmtId="185" fontId="16" fillId="0" borderId="33" xfId="10" applyNumberFormat="1" applyFont="1" applyFill="1" applyBorder="1"/>
    <xf numFmtId="185" fontId="16" fillId="0" borderId="43" xfId="10" applyNumberFormat="1" applyFont="1" applyFill="1" applyBorder="1"/>
    <xf numFmtId="185" fontId="16" fillId="0" borderId="68" xfId="10" applyNumberFormat="1" applyFont="1" applyFill="1" applyBorder="1"/>
    <xf numFmtId="37" fontId="4" fillId="0" borderId="52" xfId="9" applyNumberFormat="1" applyFont="1" applyFill="1" applyBorder="1" applyAlignment="1">
      <alignment horizontal="centerContinuous"/>
    </xf>
    <xf numFmtId="185" fontId="16" fillId="0" borderId="72" xfId="10" applyNumberFormat="1" applyFont="1" applyFill="1" applyBorder="1" applyAlignment="1">
      <alignment horizontal="centerContinuous"/>
    </xf>
    <xf numFmtId="185" fontId="16" fillId="0" borderId="52" xfId="10" applyNumberFormat="1" applyFont="1" applyFill="1" applyBorder="1"/>
    <xf numFmtId="37" fontId="4" fillId="0" borderId="14" xfId="9" applyNumberFormat="1" applyFont="1" applyFill="1" applyBorder="1" applyAlignment="1">
      <alignment horizontal="centerContinuous"/>
    </xf>
    <xf numFmtId="185" fontId="16" fillId="0" borderId="18" xfId="10" applyNumberFormat="1" applyFont="1" applyFill="1" applyBorder="1"/>
    <xf numFmtId="185" fontId="16" fillId="0" borderId="13" xfId="10" applyNumberFormat="1" applyFont="1" applyFill="1" applyBorder="1"/>
    <xf numFmtId="185" fontId="16" fillId="0" borderId="15" xfId="10" applyNumberFormat="1" applyFont="1" applyFill="1" applyBorder="1"/>
    <xf numFmtId="185" fontId="16" fillId="0" borderId="16" xfId="10" applyNumberFormat="1" applyFont="1" applyFill="1" applyBorder="1"/>
    <xf numFmtId="185" fontId="16" fillId="0" borderId="44" xfId="10" applyNumberFormat="1" applyFont="1" applyFill="1" applyBorder="1"/>
    <xf numFmtId="185" fontId="16" fillId="0" borderId="24" xfId="10" applyNumberFormat="1" applyFont="1" applyFill="1" applyBorder="1"/>
    <xf numFmtId="37" fontId="4" fillId="0" borderId="26" xfId="9" applyNumberFormat="1" applyFont="1" applyFill="1" applyBorder="1" applyAlignment="1" applyProtection="1">
      <alignment horizontal="distributed"/>
    </xf>
    <xf numFmtId="185" fontId="16" fillId="0" borderId="26" xfId="10" applyNumberFormat="1" applyFont="1" applyFill="1" applyBorder="1"/>
    <xf numFmtId="185" fontId="16" fillId="0" borderId="27" xfId="10" applyNumberFormat="1" applyFont="1" applyFill="1" applyBorder="1"/>
    <xf numFmtId="185" fontId="16" fillId="0" borderId="28" xfId="10" applyNumberFormat="1" applyFont="1" applyFill="1" applyBorder="1"/>
    <xf numFmtId="185" fontId="16" fillId="0" borderId="29" xfId="10" applyNumberFormat="1" applyFont="1" applyFill="1" applyBorder="1"/>
    <xf numFmtId="185" fontId="16" fillId="0" borderId="46" xfId="10" applyNumberFormat="1" applyFont="1" applyFill="1" applyBorder="1"/>
    <xf numFmtId="185" fontId="16" fillId="0" borderId="28" xfId="9" applyNumberFormat="1" applyFont="1" applyFill="1" applyBorder="1" applyAlignment="1">
      <alignment horizontal="right"/>
    </xf>
    <xf numFmtId="185" fontId="16" fillId="0" borderId="53" xfId="9" applyNumberFormat="1" applyFont="1" applyFill="1" applyBorder="1" applyAlignment="1">
      <alignment horizontal="right"/>
    </xf>
    <xf numFmtId="185" fontId="16" fillId="0" borderId="54" xfId="9" applyNumberFormat="1" applyFont="1" applyFill="1" applyBorder="1" applyAlignment="1">
      <alignment horizontal="right"/>
    </xf>
    <xf numFmtId="185" fontId="16" fillId="0" borderId="29" xfId="9" applyNumberFormat="1" applyFont="1" applyFill="1" applyBorder="1" applyAlignment="1">
      <alignment horizontal="right"/>
    </xf>
    <xf numFmtId="37" fontId="4" fillId="0" borderId="45" xfId="9" applyNumberFormat="1" applyFont="1" applyFill="1" applyBorder="1" applyAlignment="1">
      <alignment horizontal="centerContinuous"/>
    </xf>
    <xf numFmtId="185" fontId="16" fillId="0" borderId="26" xfId="10" applyNumberFormat="1" applyFont="1" applyFill="1" applyBorder="1" applyAlignment="1">
      <alignment horizontal="centerContinuous"/>
    </xf>
    <xf numFmtId="185" fontId="16" fillId="0" borderId="45" xfId="10" applyNumberFormat="1" applyFont="1" applyFill="1" applyBorder="1"/>
    <xf numFmtId="37" fontId="4" fillId="0" borderId="19" xfId="9" applyNumberFormat="1" applyFont="1" applyFill="1" applyBorder="1" applyAlignment="1" applyProtection="1">
      <alignment horizontal="distributed"/>
    </xf>
    <xf numFmtId="185" fontId="16" fillId="0" borderId="20" xfId="10" applyNumberFormat="1" applyFont="1" applyFill="1" applyBorder="1" applyAlignment="1">
      <alignment horizontal="right"/>
    </xf>
    <xf numFmtId="185" fontId="16" fillId="0" borderId="21" xfId="10" applyNumberFormat="1" applyFont="1" applyFill="1" applyBorder="1" applyAlignment="1">
      <alignment horizontal="right"/>
    </xf>
    <xf numFmtId="185" fontId="16" fillId="0" borderId="22" xfId="10" applyNumberFormat="1" applyFont="1" applyFill="1" applyBorder="1" applyAlignment="1">
      <alignment horizontal="right"/>
    </xf>
    <xf numFmtId="185" fontId="16" fillId="0" borderId="30" xfId="10" applyNumberFormat="1" applyFont="1" applyFill="1" applyBorder="1" applyAlignment="1">
      <alignment horizontal="right"/>
    </xf>
    <xf numFmtId="185" fontId="16" fillId="0" borderId="9" xfId="10" applyNumberFormat="1" applyFont="1" applyFill="1" applyBorder="1" applyAlignment="1">
      <alignment horizontal="right"/>
    </xf>
    <xf numFmtId="37" fontId="4" fillId="0" borderId="12" xfId="9" applyNumberFormat="1" applyFont="1" applyFill="1" applyBorder="1" applyAlignment="1">
      <alignment horizontal="center"/>
    </xf>
    <xf numFmtId="37" fontId="4" fillId="0" borderId="23" xfId="9" applyNumberFormat="1" applyFont="1" applyFill="1" applyBorder="1" applyAlignment="1" applyProtection="1">
      <alignment horizontal="distributed"/>
    </xf>
    <xf numFmtId="185" fontId="16" fillId="0" borderId="23" xfId="10" applyNumberFormat="1" applyFont="1" applyFill="1" applyBorder="1" applyAlignment="1">
      <alignment horizontal="right"/>
    </xf>
    <xf numFmtId="185" fontId="16" fillId="0" borderId="31" xfId="10" applyNumberFormat="1" applyFont="1" applyFill="1" applyBorder="1" applyAlignment="1">
      <alignment horizontal="right"/>
    </xf>
    <xf numFmtId="185" fontId="16" fillId="0" borderId="32" xfId="10" applyNumberFormat="1" applyFont="1" applyFill="1" applyBorder="1" applyAlignment="1">
      <alignment horizontal="right"/>
    </xf>
    <xf numFmtId="185" fontId="16" fillId="0" borderId="33" xfId="10" applyNumberFormat="1" applyFont="1" applyFill="1" applyBorder="1" applyAlignment="1">
      <alignment horizontal="right"/>
    </xf>
    <xf numFmtId="185" fontId="16" fillId="0" borderId="34" xfId="10" applyNumberFormat="1" applyFont="1" applyFill="1" applyBorder="1" applyAlignment="1">
      <alignment horizontal="right"/>
    </xf>
    <xf numFmtId="185" fontId="16" fillId="0" borderId="32" xfId="9" applyNumberFormat="1" applyFont="1" applyFill="1" applyBorder="1" applyAlignment="1">
      <alignment horizontal="right"/>
    </xf>
    <xf numFmtId="185" fontId="16" fillId="0" borderId="47" xfId="9" applyNumberFormat="1" applyFont="1" applyFill="1" applyBorder="1" applyAlignment="1">
      <alignment horizontal="right"/>
    </xf>
    <xf numFmtId="185" fontId="16" fillId="0" borderId="55" xfId="9" applyNumberFormat="1" applyFont="1" applyFill="1" applyBorder="1" applyAlignment="1">
      <alignment horizontal="right"/>
    </xf>
    <xf numFmtId="185" fontId="16" fillId="0" borderId="33" xfId="9" applyNumberFormat="1" applyFont="1" applyFill="1" applyBorder="1" applyAlignment="1">
      <alignment horizontal="right"/>
    </xf>
    <xf numFmtId="37" fontId="4" fillId="0" borderId="42" xfId="9" applyNumberFormat="1" applyFont="1" applyFill="1" applyBorder="1" applyAlignment="1">
      <alignment horizontal="centerContinuous"/>
    </xf>
    <xf numFmtId="185" fontId="16" fillId="0" borderId="23" xfId="10" applyNumberFormat="1" applyFont="1" applyFill="1" applyBorder="1" applyAlignment="1">
      <alignment horizontal="centerContinuous"/>
    </xf>
    <xf numFmtId="185" fontId="16" fillId="0" borderId="42" xfId="10" applyNumberFormat="1" applyFont="1" applyFill="1" applyBorder="1" applyAlignment="1">
      <alignment horizontal="right"/>
    </xf>
    <xf numFmtId="0" fontId="25" fillId="0" borderId="0" xfId="9" applyFont="1" applyFill="1" applyAlignment="1"/>
    <xf numFmtId="37" fontId="16" fillId="0" borderId="0" xfId="9" applyNumberFormat="1" applyFont="1" applyFill="1" applyAlignment="1">
      <alignment vertical="center"/>
    </xf>
    <xf numFmtId="37" fontId="24" fillId="0" borderId="0" xfId="9" applyNumberFormat="1" applyFont="1" applyFill="1" applyAlignment="1">
      <alignment vertical="center"/>
    </xf>
    <xf numFmtId="37" fontId="23" fillId="0" borderId="0" xfId="9" applyNumberFormat="1" applyFont="1" applyFill="1" applyAlignment="1">
      <alignment horizontal="centerContinuous"/>
    </xf>
    <xf numFmtId="37" fontId="23" fillId="0" borderId="1" xfId="9" applyNumberFormat="1" applyFont="1" applyFill="1" applyBorder="1" applyAlignment="1">
      <alignment horizontal="centerContinuous"/>
    </xf>
    <xf numFmtId="37" fontId="23" fillId="0" borderId="1" xfId="9" applyNumberFormat="1" applyFont="1" applyFill="1" applyBorder="1" applyAlignment="1">
      <alignment horizontal="left"/>
    </xf>
    <xf numFmtId="37" fontId="4" fillId="0" borderId="5" xfId="9" applyNumberFormat="1" applyFont="1" applyFill="1" applyBorder="1" applyAlignment="1">
      <alignment horizontal="distributed"/>
    </xf>
    <xf numFmtId="37" fontId="4" fillId="0" borderId="5" xfId="9" applyNumberFormat="1" applyFont="1" applyFill="1" applyBorder="1" applyAlignment="1">
      <alignment horizontal="center" vertical="center"/>
    </xf>
    <xf numFmtId="37" fontId="4" fillId="0" borderId="3" xfId="9" applyNumberFormat="1" applyFont="1" applyFill="1" applyBorder="1" applyAlignment="1">
      <alignment horizontal="center" vertical="center"/>
    </xf>
    <xf numFmtId="0" fontId="1" fillId="0" borderId="7" xfId="9" applyFill="1" applyBorder="1"/>
    <xf numFmtId="37" fontId="4" fillId="0" borderId="10" xfId="9" applyNumberFormat="1" applyFont="1" applyFill="1" applyBorder="1" applyAlignment="1">
      <alignment horizontal="center" vertical="center"/>
    </xf>
    <xf numFmtId="37" fontId="4" fillId="0" borderId="1" xfId="9" applyNumberFormat="1" applyFont="1" applyFill="1" applyBorder="1" applyAlignment="1">
      <alignment horizontal="center" vertical="center"/>
    </xf>
    <xf numFmtId="37" fontId="4" fillId="0" borderId="11" xfId="9" applyNumberFormat="1" applyFont="1" applyFill="1" applyBorder="1" applyAlignment="1">
      <alignment horizontal="center" vertical="center"/>
    </xf>
    <xf numFmtId="37" fontId="4" fillId="0" borderId="0" xfId="9" applyNumberFormat="1" applyFont="1" applyFill="1" applyBorder="1" applyAlignment="1">
      <alignment horizontal="distributed"/>
    </xf>
    <xf numFmtId="37" fontId="4" fillId="0" borderId="35" xfId="9" applyNumberFormat="1" applyFont="1" applyFill="1" applyBorder="1" applyAlignment="1">
      <alignment horizontal="center"/>
    </xf>
    <xf numFmtId="37" fontId="4" fillId="0" borderId="36" xfId="9" applyNumberFormat="1" applyFont="1" applyFill="1" applyBorder="1" applyAlignment="1">
      <alignment horizontal="center"/>
    </xf>
    <xf numFmtId="37" fontId="4" fillId="0" borderId="37" xfId="9" applyNumberFormat="1" applyFont="1" applyFill="1" applyBorder="1" applyAlignment="1">
      <alignment horizontal="center"/>
    </xf>
    <xf numFmtId="37" fontId="4" fillId="0" borderId="38" xfId="9" applyNumberFormat="1" applyFont="1" applyFill="1" applyBorder="1" applyAlignment="1">
      <alignment horizontal="center"/>
    </xf>
    <xf numFmtId="37" fontId="4" fillId="0" borderId="0" xfId="9" applyNumberFormat="1" applyFont="1" applyFill="1" applyBorder="1" applyAlignment="1">
      <alignment horizontal="center"/>
    </xf>
    <xf numFmtId="37" fontId="4" fillId="0" borderId="39" xfId="9" applyNumberFormat="1" applyFont="1" applyFill="1" applyBorder="1" applyAlignment="1">
      <alignment horizontal="center"/>
    </xf>
    <xf numFmtId="37" fontId="4" fillId="0" borderId="8" xfId="9" applyNumberFormat="1" applyFont="1" applyFill="1" applyBorder="1" applyAlignment="1">
      <alignment horizontal="distributed"/>
    </xf>
    <xf numFmtId="37" fontId="4" fillId="0" borderId="8" xfId="9" applyNumberFormat="1" applyFont="1" applyFill="1" applyBorder="1" applyAlignment="1">
      <alignment horizontal="center"/>
    </xf>
    <xf numFmtId="37" fontId="4" fillId="0" borderId="5" xfId="9" applyNumberFormat="1" applyFont="1" applyFill="1" applyBorder="1" applyAlignment="1">
      <alignment horizontal="centerContinuous" vertical="top"/>
    </xf>
    <xf numFmtId="37" fontId="9" fillId="0" borderId="1" xfId="9" applyNumberFormat="1" applyFont="1" applyFill="1" applyBorder="1" applyAlignment="1">
      <alignment horizontal="centerContinuous"/>
    </xf>
    <xf numFmtId="38" fontId="32" fillId="0" borderId="1" xfId="10" applyFont="1" applyFill="1" applyBorder="1" applyAlignment="1">
      <alignment horizontal="centerContinuous"/>
    </xf>
    <xf numFmtId="186" fontId="32" fillId="0" borderId="61" xfId="10" applyNumberFormat="1" applyFont="1" applyFill="1" applyBorder="1" applyAlignment="1">
      <alignment horizontal="right"/>
    </xf>
    <xf numFmtId="186" fontId="32" fillId="0" borderId="61" xfId="9" applyNumberFormat="1" applyFont="1" applyFill="1" applyBorder="1" applyAlignment="1">
      <alignment horizontal="right"/>
    </xf>
    <xf numFmtId="186" fontId="32" fillId="0" borderId="64" xfId="9" applyNumberFormat="1" applyFont="1" applyFill="1" applyBorder="1" applyAlignment="1">
      <alignment horizontal="right"/>
    </xf>
    <xf numFmtId="185" fontId="32" fillId="0" borderId="63" xfId="10" applyNumberFormat="1" applyFont="1" applyFill="1" applyBorder="1" applyAlignment="1">
      <alignment horizontal="right"/>
    </xf>
    <xf numFmtId="37" fontId="9" fillId="0" borderId="7" xfId="9" applyNumberFormat="1" applyFont="1" applyFill="1" applyBorder="1" applyAlignment="1">
      <alignment horizontal="center"/>
    </xf>
    <xf numFmtId="38" fontId="16" fillId="0" borderId="1" xfId="10" applyFont="1" applyFill="1" applyBorder="1" applyAlignment="1">
      <alignment horizontal="centerContinuous"/>
    </xf>
    <xf numFmtId="186" fontId="16" fillId="0" borderId="15" xfId="10" applyNumberFormat="1" applyFont="1" applyFill="1" applyBorder="1" applyAlignment="1">
      <alignment horizontal="right"/>
    </xf>
    <xf numFmtId="186" fontId="16" fillId="0" borderId="15" xfId="9" applyNumberFormat="1" applyFont="1" applyFill="1" applyBorder="1" applyAlignment="1">
      <alignment horizontal="right"/>
    </xf>
    <xf numFmtId="186" fontId="16" fillId="0" borderId="49" xfId="9" applyNumberFormat="1" applyFont="1" applyFill="1" applyBorder="1" applyAlignment="1">
      <alignment horizontal="right"/>
    </xf>
    <xf numFmtId="185" fontId="16" fillId="0" borderId="44" xfId="10" applyNumberFormat="1" applyFont="1" applyFill="1" applyBorder="1" applyAlignment="1">
      <alignment horizontal="right"/>
    </xf>
    <xf numFmtId="38" fontId="16" fillId="0" borderId="30" xfId="10" applyFont="1" applyFill="1" applyBorder="1" applyAlignment="1">
      <alignment horizontal="centerContinuous"/>
    </xf>
    <xf numFmtId="186" fontId="16" fillId="0" borderId="21" xfId="10" applyNumberFormat="1" applyFont="1" applyFill="1" applyBorder="1" applyAlignment="1">
      <alignment horizontal="right"/>
    </xf>
    <xf numFmtId="186" fontId="16" fillId="0" borderId="69" xfId="10" applyNumberFormat="1" applyFont="1" applyFill="1" applyBorder="1" applyAlignment="1">
      <alignment horizontal="right"/>
    </xf>
    <xf numFmtId="186" fontId="16" fillId="0" borderId="21" xfId="9" applyNumberFormat="1" applyFont="1" applyFill="1" applyBorder="1" applyAlignment="1">
      <alignment horizontal="right"/>
    </xf>
    <xf numFmtId="186" fontId="16" fillId="0" borderId="51" xfId="9" applyNumberFormat="1" applyFont="1" applyFill="1" applyBorder="1" applyAlignment="1">
      <alignment horizontal="right"/>
    </xf>
    <xf numFmtId="185" fontId="16" fillId="0" borderId="50" xfId="10" applyNumberFormat="1" applyFont="1" applyFill="1" applyBorder="1" applyAlignment="1">
      <alignment horizontal="right"/>
    </xf>
    <xf numFmtId="186" fontId="16" fillId="0" borderId="21" xfId="10" applyNumberFormat="1" applyFont="1" applyFill="1" applyBorder="1"/>
    <xf numFmtId="38" fontId="16" fillId="0" borderId="34" xfId="10" applyFont="1" applyFill="1" applyBorder="1" applyAlignment="1">
      <alignment horizontal="centerContinuous"/>
    </xf>
    <xf numFmtId="186" fontId="16" fillId="0" borderId="32" xfId="10" applyNumberFormat="1" applyFont="1" applyFill="1" applyBorder="1" applyAlignment="1">
      <alignment horizontal="right"/>
    </xf>
    <xf numFmtId="185" fontId="16" fillId="0" borderId="43" xfId="10" applyNumberFormat="1" applyFont="1" applyFill="1" applyBorder="1" applyAlignment="1">
      <alignment horizontal="right"/>
    </xf>
    <xf numFmtId="186" fontId="16" fillId="0" borderId="68" xfId="10" applyNumberFormat="1" applyFont="1" applyFill="1" applyBorder="1"/>
    <xf numFmtId="37" fontId="4" fillId="0" borderId="17" xfId="9" applyNumberFormat="1" applyFont="1" applyFill="1" applyBorder="1" applyAlignment="1">
      <alignment horizontal="centerContinuous"/>
    </xf>
    <xf numFmtId="38" fontId="16" fillId="0" borderId="17" xfId="10" applyFont="1" applyFill="1" applyBorder="1" applyAlignment="1">
      <alignment horizontal="centerContinuous"/>
    </xf>
    <xf numFmtId="186" fontId="16" fillId="0" borderId="15" xfId="10" applyNumberFormat="1" applyFont="1" applyFill="1" applyBorder="1"/>
    <xf numFmtId="37" fontId="4" fillId="0" borderId="45" xfId="9" applyNumberFormat="1" applyFont="1" applyFill="1" applyBorder="1" applyAlignment="1" applyProtection="1">
      <alignment horizontal="centerContinuous"/>
    </xf>
    <xf numFmtId="38" fontId="16" fillId="0" borderId="46" xfId="10" applyFont="1" applyFill="1" applyBorder="1" applyAlignment="1">
      <alignment horizontal="centerContinuous"/>
    </xf>
    <xf numFmtId="186" fontId="16" fillId="0" borderId="28" xfId="10" applyNumberFormat="1" applyFont="1" applyFill="1" applyBorder="1" applyAlignment="1">
      <alignment horizontal="right"/>
    </xf>
    <xf numFmtId="185" fontId="16" fillId="0" borderId="46" xfId="10" applyNumberFormat="1" applyFont="1" applyFill="1" applyBorder="1" applyAlignment="1">
      <alignment horizontal="right"/>
    </xf>
    <xf numFmtId="186" fontId="16" fillId="0" borderId="28" xfId="10" applyNumberFormat="1" applyFont="1" applyFill="1" applyBorder="1"/>
    <xf numFmtId="186" fontId="16" fillId="0" borderId="28" xfId="9" applyNumberFormat="1" applyFont="1" applyFill="1" applyBorder="1" applyAlignment="1">
      <alignment horizontal="right"/>
    </xf>
    <xf numFmtId="186" fontId="16" fillId="0" borderId="54" xfId="9" applyNumberFormat="1" applyFont="1" applyFill="1" applyBorder="1" applyAlignment="1">
      <alignment horizontal="right"/>
    </xf>
    <xf numFmtId="185" fontId="16" fillId="0" borderId="53" xfId="10" applyNumberFormat="1" applyFont="1" applyFill="1" applyBorder="1" applyAlignment="1">
      <alignment horizontal="right"/>
    </xf>
    <xf numFmtId="37" fontId="4" fillId="0" borderId="9" xfId="9" applyNumberFormat="1" applyFont="1" applyFill="1" applyBorder="1" applyAlignment="1" applyProtection="1">
      <alignment horizontal="centerContinuous"/>
    </xf>
    <xf numFmtId="37" fontId="4" fillId="0" borderId="10" xfId="9" applyNumberFormat="1" applyFont="1" applyFill="1" applyBorder="1" applyAlignment="1">
      <alignment horizontal="center"/>
    </xf>
    <xf numFmtId="37" fontId="4" fillId="0" borderId="42" xfId="9" applyNumberFormat="1" applyFont="1" applyFill="1" applyBorder="1" applyAlignment="1" applyProtection="1">
      <alignment horizontal="centerContinuous"/>
    </xf>
    <xf numFmtId="186" fontId="16" fillId="0" borderId="32" xfId="9" applyNumberFormat="1" applyFont="1" applyFill="1" applyBorder="1" applyAlignment="1">
      <alignment horizontal="right"/>
    </xf>
    <xf numFmtId="186" fontId="16" fillId="0" borderId="55" xfId="9" applyNumberFormat="1" applyFont="1" applyFill="1" applyBorder="1" applyAlignment="1">
      <alignment horizontal="right"/>
    </xf>
    <xf numFmtId="185" fontId="16" fillId="0" borderId="47" xfId="10" applyNumberFormat="1" applyFont="1" applyFill="1" applyBorder="1" applyAlignment="1">
      <alignment horizontal="right"/>
    </xf>
    <xf numFmtId="37" fontId="16" fillId="0" borderId="0" xfId="9" applyNumberFormat="1" applyFont="1" applyFill="1" applyAlignment="1">
      <alignment horizontal="center"/>
    </xf>
    <xf numFmtId="37" fontId="16" fillId="0" borderId="0" xfId="9" applyNumberFormat="1" applyFont="1" applyFill="1" applyAlignment="1"/>
    <xf numFmtId="0" fontId="17" fillId="0" borderId="0" xfId="9" applyFont="1" applyFill="1"/>
    <xf numFmtId="37" fontId="16" fillId="0" borderId="0" xfId="9" applyNumberFormat="1" applyFont="1" applyFill="1" applyAlignment="1">
      <alignment horizontal="left"/>
    </xf>
    <xf numFmtId="37" fontId="26" fillId="0" borderId="0" xfId="9" applyNumberFormat="1" applyFont="1" applyFill="1" applyAlignment="1"/>
    <xf numFmtId="37" fontId="4" fillId="0" borderId="0" xfId="9" applyNumberFormat="1" applyFont="1" applyFill="1" applyAlignment="1">
      <alignment horizontal="left"/>
    </xf>
    <xf numFmtId="185" fontId="16" fillId="0" borderId="78" xfId="10" applyNumberFormat="1" applyFont="1" applyFill="1" applyBorder="1" applyAlignment="1">
      <alignment horizontal="right"/>
    </xf>
    <xf numFmtId="185" fontId="16" fillId="0" borderId="79" xfId="10" applyNumberFormat="1" applyFont="1" applyFill="1" applyBorder="1" applyAlignment="1">
      <alignment horizontal="right"/>
    </xf>
    <xf numFmtId="185" fontId="16" fillId="0" borderId="80" xfId="10" applyNumberFormat="1" applyFont="1" applyFill="1" applyBorder="1" applyAlignment="1">
      <alignment horizontal="right"/>
    </xf>
    <xf numFmtId="185" fontId="16" fillId="0" borderId="68" xfId="10" applyNumberFormat="1" applyFont="1" applyFill="1" applyBorder="1" applyAlignment="1">
      <alignment horizontal="right"/>
    </xf>
    <xf numFmtId="185" fontId="16" fillId="0" borderId="81" xfId="10" applyNumberFormat="1" applyFont="1" applyFill="1" applyBorder="1" applyAlignment="1">
      <alignment horizontal="right"/>
    </xf>
  </cellXfs>
  <cellStyles count="11">
    <cellStyle name="ハイパーリンク" xfId="1" builtinId="8"/>
    <cellStyle name="桁区切り" xfId="2" builtinId="6"/>
    <cellStyle name="桁区切り 2" xfId="10" xr:uid="{306F8728-2AE2-43E6-B775-210C30FBA8C5}"/>
    <cellStyle name="標準" xfId="0" builtinId="0"/>
    <cellStyle name="標準 2" xfId="9" xr:uid="{2E79BC2A-92A2-41C8-BE92-6DBA1046473F}"/>
    <cellStyle name="標準_Book1" xfId="3" xr:uid="{00000000-0005-0000-0000-000004000000}"/>
    <cellStyle name="標準_ktg" xfId="4" xr:uid="{00000000-0005-0000-0000-000012000000}"/>
    <cellStyle name="標準_Sheet3" xfId="5" xr:uid="{00000000-0005-0000-0000-000013000000}"/>
    <cellStyle name="標準_特定機能病院雛型" xfId="6" xr:uid="{00000000-0005-0000-0000-000014000000}"/>
    <cellStyle name="標準_薬剤負担金" xfId="7" xr:uid="{00000000-0005-0000-0000-000015000000}"/>
    <cellStyle name="標準_例言(1901診療分)＿HP用" xfId="8" xr:uid="{00000000-0005-0000-0000-000016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 Id="rId8" Type="http://schemas.openxmlformats.org/officeDocument/2006/relationships/worksheet" Target="worksheets/sheet8.xml"/></Relationships>
</file>

<file path=xl/drawings/drawing1.xml><?xml version="1.0" encoding="utf-8"?>
<xdr:wsDr xmlns:xdr="http://schemas.openxmlformats.org/drawingml/2006/spreadsheetDrawing" xmlns:a="http://schemas.openxmlformats.org/drawingml/2006/main">
  <xdr:twoCellAnchor>
    <xdr:from>
      <xdr:col>1</xdr:col>
      <xdr:colOff>1295400</xdr:colOff>
      <xdr:row>0</xdr:row>
      <xdr:rowOff>0</xdr:rowOff>
    </xdr:from>
    <xdr:to>
      <xdr:col>1</xdr:col>
      <xdr:colOff>5448300</xdr:colOff>
      <xdr:row>0</xdr:row>
      <xdr:rowOff>0</xdr:rowOff>
    </xdr:to>
    <xdr:sp macro="" textlink="">
      <xdr:nvSpPr>
        <xdr:cNvPr id="39937" name="Line 1">
          <a:extLst>
            <a:ext uri="{FF2B5EF4-FFF2-40B4-BE49-F238E27FC236}">
              <a16:creationId xmlns:a16="http://schemas.microsoft.com/office/drawing/2014/main" id="{00000000-0008-0000-0100-0000019C0000}"/>
            </a:ext>
          </a:extLst>
        </xdr:cNvPr>
        <xdr:cNvSpPr>
          <a:spLocks noChangeShapeType="1"/>
        </xdr:cNvSpPr>
      </xdr:nvSpPr>
      <xdr:spPr bwMode="auto">
        <a:xfrm>
          <a:off x="1543050" y="0"/>
          <a:ext cx="41529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xdr:col>
      <xdr:colOff>2828925</xdr:colOff>
      <xdr:row>0</xdr:row>
      <xdr:rowOff>0</xdr:rowOff>
    </xdr:from>
    <xdr:to>
      <xdr:col>1</xdr:col>
      <xdr:colOff>5448300</xdr:colOff>
      <xdr:row>0</xdr:row>
      <xdr:rowOff>0</xdr:rowOff>
    </xdr:to>
    <xdr:sp macro="" textlink="">
      <xdr:nvSpPr>
        <xdr:cNvPr id="39938" name="Line 2">
          <a:extLst>
            <a:ext uri="{FF2B5EF4-FFF2-40B4-BE49-F238E27FC236}">
              <a16:creationId xmlns:a16="http://schemas.microsoft.com/office/drawing/2014/main" id="{00000000-0008-0000-0100-0000029C0000}"/>
            </a:ext>
          </a:extLst>
        </xdr:cNvPr>
        <xdr:cNvSpPr>
          <a:spLocks noChangeShapeType="1"/>
        </xdr:cNvSpPr>
      </xdr:nvSpPr>
      <xdr:spPr bwMode="auto">
        <a:xfrm>
          <a:off x="3076575" y="0"/>
          <a:ext cx="26193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xdr:col>
      <xdr:colOff>3533775</xdr:colOff>
      <xdr:row>0</xdr:row>
      <xdr:rowOff>0</xdr:rowOff>
    </xdr:from>
    <xdr:to>
      <xdr:col>1</xdr:col>
      <xdr:colOff>5448300</xdr:colOff>
      <xdr:row>0</xdr:row>
      <xdr:rowOff>0</xdr:rowOff>
    </xdr:to>
    <xdr:sp macro="" textlink="">
      <xdr:nvSpPr>
        <xdr:cNvPr id="39939" name="Line 3">
          <a:extLst>
            <a:ext uri="{FF2B5EF4-FFF2-40B4-BE49-F238E27FC236}">
              <a16:creationId xmlns:a16="http://schemas.microsoft.com/office/drawing/2014/main" id="{00000000-0008-0000-0100-0000039C0000}"/>
            </a:ext>
          </a:extLst>
        </xdr:cNvPr>
        <xdr:cNvSpPr>
          <a:spLocks noChangeShapeType="1"/>
        </xdr:cNvSpPr>
      </xdr:nvSpPr>
      <xdr:spPr bwMode="auto">
        <a:xfrm>
          <a:off x="3781425" y="0"/>
          <a:ext cx="19145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xdr:col>
      <xdr:colOff>2533650</xdr:colOff>
      <xdr:row>0</xdr:row>
      <xdr:rowOff>0</xdr:rowOff>
    </xdr:from>
    <xdr:to>
      <xdr:col>1</xdr:col>
      <xdr:colOff>5448300</xdr:colOff>
      <xdr:row>0</xdr:row>
      <xdr:rowOff>0</xdr:rowOff>
    </xdr:to>
    <xdr:sp macro="" textlink="">
      <xdr:nvSpPr>
        <xdr:cNvPr id="39940" name="Line 4">
          <a:extLst>
            <a:ext uri="{FF2B5EF4-FFF2-40B4-BE49-F238E27FC236}">
              <a16:creationId xmlns:a16="http://schemas.microsoft.com/office/drawing/2014/main" id="{00000000-0008-0000-0100-0000049C0000}"/>
            </a:ext>
          </a:extLst>
        </xdr:cNvPr>
        <xdr:cNvSpPr>
          <a:spLocks noChangeShapeType="1"/>
        </xdr:cNvSpPr>
      </xdr:nvSpPr>
      <xdr:spPr bwMode="auto">
        <a:xfrm>
          <a:off x="2781300" y="0"/>
          <a:ext cx="29146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xdr:col>
      <xdr:colOff>1876425</xdr:colOff>
      <xdr:row>0</xdr:row>
      <xdr:rowOff>0</xdr:rowOff>
    </xdr:from>
    <xdr:to>
      <xdr:col>1</xdr:col>
      <xdr:colOff>5457825</xdr:colOff>
      <xdr:row>0</xdr:row>
      <xdr:rowOff>0</xdr:rowOff>
    </xdr:to>
    <xdr:sp macro="" textlink="">
      <xdr:nvSpPr>
        <xdr:cNvPr id="39941" name="Line 5">
          <a:extLst>
            <a:ext uri="{FF2B5EF4-FFF2-40B4-BE49-F238E27FC236}">
              <a16:creationId xmlns:a16="http://schemas.microsoft.com/office/drawing/2014/main" id="{00000000-0008-0000-0100-0000059C0000}"/>
            </a:ext>
          </a:extLst>
        </xdr:cNvPr>
        <xdr:cNvSpPr>
          <a:spLocks noChangeShapeType="1"/>
        </xdr:cNvSpPr>
      </xdr:nvSpPr>
      <xdr:spPr bwMode="auto">
        <a:xfrm>
          <a:off x="2124075" y="0"/>
          <a:ext cx="35814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xdr:col>
      <xdr:colOff>1295400</xdr:colOff>
      <xdr:row>0</xdr:row>
      <xdr:rowOff>0</xdr:rowOff>
    </xdr:from>
    <xdr:to>
      <xdr:col>1</xdr:col>
      <xdr:colOff>5448300</xdr:colOff>
      <xdr:row>0</xdr:row>
      <xdr:rowOff>0</xdr:rowOff>
    </xdr:to>
    <xdr:sp macro="" textlink="">
      <xdr:nvSpPr>
        <xdr:cNvPr id="39942" name="Line 6">
          <a:extLst>
            <a:ext uri="{FF2B5EF4-FFF2-40B4-BE49-F238E27FC236}">
              <a16:creationId xmlns:a16="http://schemas.microsoft.com/office/drawing/2014/main" id="{00000000-0008-0000-0100-0000069C0000}"/>
            </a:ext>
          </a:extLst>
        </xdr:cNvPr>
        <xdr:cNvSpPr>
          <a:spLocks noChangeShapeType="1"/>
        </xdr:cNvSpPr>
      </xdr:nvSpPr>
      <xdr:spPr bwMode="auto">
        <a:xfrm>
          <a:off x="1543050" y="0"/>
          <a:ext cx="41529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xdr:col>
      <xdr:colOff>2828925</xdr:colOff>
      <xdr:row>0</xdr:row>
      <xdr:rowOff>0</xdr:rowOff>
    </xdr:from>
    <xdr:to>
      <xdr:col>1</xdr:col>
      <xdr:colOff>5448300</xdr:colOff>
      <xdr:row>0</xdr:row>
      <xdr:rowOff>0</xdr:rowOff>
    </xdr:to>
    <xdr:sp macro="" textlink="">
      <xdr:nvSpPr>
        <xdr:cNvPr id="39943" name="Line 7">
          <a:extLst>
            <a:ext uri="{FF2B5EF4-FFF2-40B4-BE49-F238E27FC236}">
              <a16:creationId xmlns:a16="http://schemas.microsoft.com/office/drawing/2014/main" id="{00000000-0008-0000-0100-0000079C0000}"/>
            </a:ext>
          </a:extLst>
        </xdr:cNvPr>
        <xdr:cNvSpPr>
          <a:spLocks noChangeShapeType="1"/>
        </xdr:cNvSpPr>
      </xdr:nvSpPr>
      <xdr:spPr bwMode="auto">
        <a:xfrm>
          <a:off x="3076575" y="0"/>
          <a:ext cx="26193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xdr:col>
      <xdr:colOff>3533775</xdr:colOff>
      <xdr:row>0</xdr:row>
      <xdr:rowOff>0</xdr:rowOff>
    </xdr:from>
    <xdr:to>
      <xdr:col>1</xdr:col>
      <xdr:colOff>5448300</xdr:colOff>
      <xdr:row>0</xdr:row>
      <xdr:rowOff>0</xdr:rowOff>
    </xdr:to>
    <xdr:sp macro="" textlink="">
      <xdr:nvSpPr>
        <xdr:cNvPr id="39944" name="Line 8">
          <a:extLst>
            <a:ext uri="{FF2B5EF4-FFF2-40B4-BE49-F238E27FC236}">
              <a16:creationId xmlns:a16="http://schemas.microsoft.com/office/drawing/2014/main" id="{00000000-0008-0000-0100-0000089C0000}"/>
            </a:ext>
          </a:extLst>
        </xdr:cNvPr>
        <xdr:cNvSpPr>
          <a:spLocks noChangeShapeType="1"/>
        </xdr:cNvSpPr>
      </xdr:nvSpPr>
      <xdr:spPr bwMode="auto">
        <a:xfrm>
          <a:off x="3781425" y="0"/>
          <a:ext cx="19145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xdr:col>
      <xdr:colOff>2533650</xdr:colOff>
      <xdr:row>0</xdr:row>
      <xdr:rowOff>0</xdr:rowOff>
    </xdr:from>
    <xdr:to>
      <xdr:col>1</xdr:col>
      <xdr:colOff>5448300</xdr:colOff>
      <xdr:row>0</xdr:row>
      <xdr:rowOff>0</xdr:rowOff>
    </xdr:to>
    <xdr:sp macro="" textlink="">
      <xdr:nvSpPr>
        <xdr:cNvPr id="39945" name="Line 9">
          <a:extLst>
            <a:ext uri="{FF2B5EF4-FFF2-40B4-BE49-F238E27FC236}">
              <a16:creationId xmlns:a16="http://schemas.microsoft.com/office/drawing/2014/main" id="{00000000-0008-0000-0100-0000099C0000}"/>
            </a:ext>
          </a:extLst>
        </xdr:cNvPr>
        <xdr:cNvSpPr>
          <a:spLocks noChangeShapeType="1"/>
        </xdr:cNvSpPr>
      </xdr:nvSpPr>
      <xdr:spPr bwMode="auto">
        <a:xfrm>
          <a:off x="2781300" y="0"/>
          <a:ext cx="29146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xdr:col>
      <xdr:colOff>1876425</xdr:colOff>
      <xdr:row>0</xdr:row>
      <xdr:rowOff>0</xdr:rowOff>
    </xdr:from>
    <xdr:to>
      <xdr:col>1</xdr:col>
      <xdr:colOff>5457825</xdr:colOff>
      <xdr:row>0</xdr:row>
      <xdr:rowOff>0</xdr:rowOff>
    </xdr:to>
    <xdr:sp macro="" textlink="">
      <xdr:nvSpPr>
        <xdr:cNvPr id="39946" name="Line 10">
          <a:extLst>
            <a:ext uri="{FF2B5EF4-FFF2-40B4-BE49-F238E27FC236}">
              <a16:creationId xmlns:a16="http://schemas.microsoft.com/office/drawing/2014/main" id="{00000000-0008-0000-0100-00000A9C0000}"/>
            </a:ext>
          </a:extLst>
        </xdr:cNvPr>
        <xdr:cNvSpPr>
          <a:spLocks noChangeShapeType="1"/>
        </xdr:cNvSpPr>
      </xdr:nvSpPr>
      <xdr:spPr bwMode="auto">
        <a:xfrm>
          <a:off x="2124075" y="0"/>
          <a:ext cx="35814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38100</xdr:colOff>
      <xdr:row>9</xdr:row>
      <xdr:rowOff>28575</xdr:rowOff>
    </xdr:from>
    <xdr:to>
      <xdr:col>2</xdr:col>
      <xdr:colOff>257175</xdr:colOff>
      <xdr:row>55</xdr:row>
      <xdr:rowOff>142875</xdr:rowOff>
    </xdr:to>
    <xdr:sp macro="" textlink="">
      <xdr:nvSpPr>
        <xdr:cNvPr id="15362" name="AutoShape 2">
          <a:extLst>
            <a:ext uri="{FF2B5EF4-FFF2-40B4-BE49-F238E27FC236}">
              <a16:creationId xmlns:a16="http://schemas.microsoft.com/office/drawing/2014/main" id="{00000000-0008-0000-0600-0000023C0000}"/>
            </a:ext>
          </a:extLst>
        </xdr:cNvPr>
        <xdr:cNvSpPr>
          <a:spLocks/>
        </xdr:cNvSpPr>
      </xdr:nvSpPr>
      <xdr:spPr bwMode="auto">
        <a:xfrm>
          <a:off x="2200275" y="2295525"/>
          <a:ext cx="219075" cy="8001000"/>
        </a:xfrm>
        <a:prstGeom prst="rightBrace">
          <a:avLst>
            <a:gd name="adj1" fmla="val 62222"/>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47625</xdr:colOff>
      <xdr:row>9</xdr:row>
      <xdr:rowOff>19050</xdr:rowOff>
    </xdr:from>
    <xdr:to>
      <xdr:col>1</xdr:col>
      <xdr:colOff>266700</xdr:colOff>
      <xdr:row>55</xdr:row>
      <xdr:rowOff>133350</xdr:rowOff>
    </xdr:to>
    <xdr:sp macro="" textlink="">
      <xdr:nvSpPr>
        <xdr:cNvPr id="15364" name="AutoShape 4">
          <a:extLst>
            <a:ext uri="{FF2B5EF4-FFF2-40B4-BE49-F238E27FC236}">
              <a16:creationId xmlns:a16="http://schemas.microsoft.com/office/drawing/2014/main" id="{00000000-0008-0000-0600-0000043C0000}"/>
            </a:ext>
          </a:extLst>
        </xdr:cNvPr>
        <xdr:cNvSpPr>
          <a:spLocks/>
        </xdr:cNvSpPr>
      </xdr:nvSpPr>
      <xdr:spPr bwMode="auto">
        <a:xfrm>
          <a:off x="1085850" y="2286000"/>
          <a:ext cx="219075" cy="8001000"/>
        </a:xfrm>
        <a:prstGeom prst="rightBrace">
          <a:avLst>
            <a:gd name="adj1" fmla="val 62222"/>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26</xdr:col>
      <xdr:colOff>50800</xdr:colOff>
      <xdr:row>0</xdr:row>
      <xdr:rowOff>25400</xdr:rowOff>
    </xdr:from>
    <xdr:to>
      <xdr:col>29</xdr:col>
      <xdr:colOff>960345</xdr:colOff>
      <xdr:row>1</xdr:row>
      <xdr:rowOff>3176</xdr:rowOff>
    </xdr:to>
    <xdr:sp macro="" textlink="">
      <xdr:nvSpPr>
        <xdr:cNvPr id="2" name="正方形/長方形 1">
          <a:extLst>
            <a:ext uri="{FF2B5EF4-FFF2-40B4-BE49-F238E27FC236}">
              <a16:creationId xmlns:a16="http://schemas.microsoft.com/office/drawing/2014/main" id="{845BB787-BD73-4A41-8E93-F787357C9412}"/>
            </a:ext>
          </a:extLst>
        </xdr:cNvPr>
        <xdr:cNvSpPr/>
      </xdr:nvSpPr>
      <xdr:spPr>
        <a:xfrm>
          <a:off x="29654500" y="25400"/>
          <a:ext cx="4519520" cy="33020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r>
            <a:rPr kumimoji="1" lang="ja-JP" altLang="en-US" sz="1800">
              <a:solidFill>
                <a:schemeClr val="tx1"/>
              </a:solidFill>
              <a:latin typeface="ＭＳ 明朝" panose="02020609040205080304" pitchFamily="17" charset="-128"/>
              <a:ea typeface="ＭＳ 明朝" panose="02020609040205080304" pitchFamily="17" charset="-128"/>
            </a:rPr>
            <a:t>令和</a:t>
          </a:r>
          <a:r>
            <a:rPr kumimoji="1" lang="en-US" altLang="ja-JP" sz="1800">
              <a:solidFill>
                <a:schemeClr val="tx1"/>
              </a:solidFill>
              <a:latin typeface="ＭＳ 明朝" panose="02020609040205080304" pitchFamily="17" charset="-128"/>
              <a:ea typeface="ＭＳ 明朝" panose="02020609040205080304" pitchFamily="17" charset="-128"/>
            </a:rPr>
            <a:t>4</a:t>
          </a:r>
          <a:r>
            <a:rPr kumimoji="1" lang="ja-JP" altLang="en-US" sz="1800">
              <a:solidFill>
                <a:schemeClr val="tx1"/>
              </a:solidFill>
              <a:latin typeface="ＭＳ 明朝" panose="02020609040205080304" pitchFamily="17" charset="-128"/>
              <a:ea typeface="ＭＳ 明朝" panose="02020609040205080304" pitchFamily="17" charset="-128"/>
            </a:rPr>
            <a:t>年</a:t>
          </a:r>
          <a:r>
            <a:rPr kumimoji="1" lang="en-US" altLang="ja-JP" sz="1800">
              <a:solidFill>
                <a:schemeClr val="tx1"/>
              </a:solidFill>
              <a:latin typeface="ＭＳ 明朝" panose="02020609040205080304" pitchFamily="17" charset="-128"/>
              <a:ea typeface="ＭＳ 明朝" panose="02020609040205080304" pitchFamily="17" charset="-128"/>
            </a:rPr>
            <a:t>7</a:t>
          </a:r>
          <a:r>
            <a:rPr kumimoji="1" lang="ja-JP" altLang="en-US" sz="1800">
              <a:solidFill>
                <a:schemeClr val="tx1"/>
              </a:solidFill>
              <a:latin typeface="ＭＳ 明朝" panose="02020609040205080304" pitchFamily="17" charset="-128"/>
              <a:ea typeface="ＭＳ 明朝" panose="02020609040205080304" pitchFamily="17" charset="-128"/>
            </a:rPr>
            <a:t>月</a:t>
          </a:r>
          <a:r>
            <a:rPr kumimoji="1" lang="en-US" altLang="ja-JP" sz="1800">
              <a:solidFill>
                <a:schemeClr val="tx1"/>
              </a:solidFill>
              <a:latin typeface="ＭＳ 明朝" panose="02020609040205080304" pitchFamily="17" charset="-128"/>
              <a:ea typeface="ＭＳ 明朝" panose="02020609040205080304" pitchFamily="17" charset="-128"/>
            </a:rPr>
            <a:t>1</a:t>
          </a:r>
          <a:r>
            <a:rPr kumimoji="1" lang="ja-JP" altLang="en-US" sz="1800">
              <a:solidFill>
                <a:schemeClr val="tx1"/>
              </a:solidFill>
              <a:latin typeface="ＭＳ 明朝" panose="02020609040205080304" pitchFamily="17" charset="-128"/>
              <a:ea typeface="ＭＳ 明朝" panose="02020609040205080304" pitchFamily="17" charset="-128"/>
            </a:rPr>
            <a:t>日　備考２に係る数値変更</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91</xdr:row>
      <xdr:rowOff>0</xdr:rowOff>
    </xdr:from>
    <xdr:to>
      <xdr:col>0</xdr:col>
      <xdr:colOff>0</xdr:colOff>
      <xdr:row>91</xdr:row>
      <xdr:rowOff>0</xdr:rowOff>
    </xdr:to>
    <xdr:sp macro="" textlink="">
      <xdr:nvSpPr>
        <xdr:cNvPr id="2" name="テキスト 2">
          <a:extLst>
            <a:ext uri="{FF2B5EF4-FFF2-40B4-BE49-F238E27FC236}">
              <a16:creationId xmlns:a16="http://schemas.microsoft.com/office/drawing/2014/main" id="{DD4A7B7D-3658-48BB-B498-27B193CCC766}"/>
            </a:ext>
          </a:extLst>
        </xdr:cNvPr>
        <xdr:cNvSpPr txBox="1">
          <a:spLocks noChangeArrowheads="1"/>
        </xdr:cNvSpPr>
      </xdr:nvSpPr>
      <xdr:spPr bwMode="auto">
        <a:xfrm>
          <a:off x="0" y="208978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wordArtVertRtl" wrap="square" lIns="27432" tIns="0" rIns="27432" bIns="0" anchor="ctr" upright="1"/>
        <a:lstStyle/>
        <a:p>
          <a:pPr algn="l" rtl="0">
            <a:defRPr sz="1000"/>
          </a:pPr>
          <a:r>
            <a:rPr lang="ja-JP" altLang="en-US" sz="1100" b="0" i="0" u="none" strike="noStrike" baseline="0">
              <a:solidFill>
                <a:srgbClr val="000000"/>
              </a:solidFill>
              <a:latin typeface="ＭＳ 明朝"/>
              <a:ea typeface="ＭＳ 明朝"/>
            </a:rPr>
            <a:t>被 保 険 者</a:t>
          </a:r>
        </a:p>
      </xdr:txBody>
    </xdr:sp>
    <xdr:clientData/>
  </xdr:twoCellAnchor>
  <xdr:twoCellAnchor>
    <xdr:from>
      <xdr:col>0</xdr:col>
      <xdr:colOff>0</xdr:colOff>
      <xdr:row>91</xdr:row>
      <xdr:rowOff>0</xdr:rowOff>
    </xdr:from>
    <xdr:to>
      <xdr:col>0</xdr:col>
      <xdr:colOff>0</xdr:colOff>
      <xdr:row>91</xdr:row>
      <xdr:rowOff>0</xdr:rowOff>
    </xdr:to>
    <xdr:sp macro="" textlink="">
      <xdr:nvSpPr>
        <xdr:cNvPr id="3" name="テキスト 3">
          <a:extLst>
            <a:ext uri="{FF2B5EF4-FFF2-40B4-BE49-F238E27FC236}">
              <a16:creationId xmlns:a16="http://schemas.microsoft.com/office/drawing/2014/main" id="{F170A72F-3196-4AF5-A91F-95955FA000E1}"/>
            </a:ext>
          </a:extLst>
        </xdr:cNvPr>
        <xdr:cNvSpPr txBox="1">
          <a:spLocks noChangeArrowheads="1"/>
        </xdr:cNvSpPr>
      </xdr:nvSpPr>
      <xdr:spPr bwMode="auto">
        <a:xfrm>
          <a:off x="0" y="208978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wordArtVertRtl" wrap="square" lIns="27432" tIns="0" rIns="27432" bIns="0" anchor="ctr" upright="1"/>
        <a:lstStyle/>
        <a:p>
          <a:pPr algn="l" rtl="0">
            <a:defRPr sz="1000"/>
          </a:pPr>
          <a:r>
            <a:rPr lang="ja-JP" altLang="en-US" sz="1100" b="0" i="0" u="none" strike="noStrike" baseline="0">
              <a:solidFill>
                <a:srgbClr val="000000"/>
              </a:solidFill>
              <a:latin typeface="ＭＳ 明朝"/>
              <a:ea typeface="ＭＳ 明朝"/>
            </a:rPr>
            <a:t>被 扶　養 者</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24.bin"/><Relationship Id="rId1" Type="http://schemas.openxmlformats.org/officeDocument/2006/relationships/printerSettings" Target="../printerSettings/printerSettings23.bin"/></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26.bin"/><Relationship Id="rId1" Type="http://schemas.openxmlformats.org/officeDocument/2006/relationships/printerSettings" Target="../printerSettings/printerSettings25.bin"/></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s>
</file>

<file path=xl/worksheets/_rels/sheet15.xml.rels><?xml version="1.0" encoding="UTF-8" standalone="yes"?>
<Relationships xmlns="http://schemas.openxmlformats.org/package/2006/relationships"><Relationship Id="rId2" Type="http://schemas.openxmlformats.org/officeDocument/2006/relationships/printerSettings" Target="../printerSettings/printerSettings30.bin"/><Relationship Id="rId1" Type="http://schemas.openxmlformats.org/officeDocument/2006/relationships/printerSettings" Target="../printerSettings/printerSettings29.bin"/></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32.bin"/><Relationship Id="rId1" Type="http://schemas.openxmlformats.org/officeDocument/2006/relationships/printerSettings" Target="../printerSettings/printerSettings31.bin"/></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34.bin"/><Relationship Id="rId1" Type="http://schemas.openxmlformats.org/officeDocument/2006/relationships/printerSettings" Target="../printerSettings/printerSettings33.bin"/></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36.bin"/><Relationship Id="rId1" Type="http://schemas.openxmlformats.org/officeDocument/2006/relationships/printerSettings" Target="../printerSettings/printerSettings35.bin"/></Relationships>
</file>

<file path=xl/worksheets/_rels/sheet19.xml.rels><?xml version="1.0" encoding="UTF-8" standalone="yes"?>
<Relationships xmlns="http://schemas.openxmlformats.org/package/2006/relationships"><Relationship Id="rId2" Type="http://schemas.openxmlformats.org/officeDocument/2006/relationships/printerSettings" Target="../printerSettings/printerSettings38.bin"/><Relationship Id="rId1" Type="http://schemas.openxmlformats.org/officeDocument/2006/relationships/printerSettings" Target="../printerSettings/printerSettings37.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20.xml.rels><?xml version="1.0" encoding="UTF-8" standalone="yes"?>
<Relationships xmlns="http://schemas.openxmlformats.org/package/2006/relationships"><Relationship Id="rId2" Type="http://schemas.openxmlformats.org/officeDocument/2006/relationships/printerSettings" Target="../printerSettings/printerSettings40.bin"/><Relationship Id="rId1" Type="http://schemas.openxmlformats.org/officeDocument/2006/relationships/printerSettings" Target="../printerSettings/printerSettings39.bin"/></Relationships>
</file>

<file path=xl/worksheets/_rels/sheet21.xml.rels><?xml version="1.0" encoding="UTF-8" standalone="yes"?>
<Relationships xmlns="http://schemas.openxmlformats.org/package/2006/relationships"><Relationship Id="rId2" Type="http://schemas.openxmlformats.org/officeDocument/2006/relationships/printerSettings" Target="../printerSettings/printerSettings42.bin"/><Relationship Id="rId1" Type="http://schemas.openxmlformats.org/officeDocument/2006/relationships/printerSettings" Target="../printerSettings/printerSettings41.bin"/></Relationships>
</file>

<file path=xl/worksheets/_rels/sheet22.xml.rels><?xml version="1.0" encoding="UTF-8" standalone="yes"?>
<Relationships xmlns="http://schemas.openxmlformats.org/package/2006/relationships"><Relationship Id="rId2" Type="http://schemas.openxmlformats.org/officeDocument/2006/relationships/printerSettings" Target="../printerSettings/printerSettings44.bin"/><Relationship Id="rId1" Type="http://schemas.openxmlformats.org/officeDocument/2006/relationships/printerSettings" Target="../printerSettings/printerSettings43.bin"/></Relationships>
</file>

<file path=xl/worksheets/_rels/sheet23.xml.rels><?xml version="1.0" encoding="UTF-8" standalone="yes"?>
<Relationships xmlns="http://schemas.openxmlformats.org/package/2006/relationships"><Relationship Id="rId2" Type="http://schemas.openxmlformats.org/officeDocument/2006/relationships/printerSettings" Target="../printerSettings/printerSettings46.bin"/><Relationship Id="rId1" Type="http://schemas.openxmlformats.org/officeDocument/2006/relationships/printerSettings" Target="../printerSettings/printerSettings45.bin"/></Relationships>
</file>

<file path=xl/worksheets/_rels/sheet24.xml.rels><?xml version="1.0" encoding="UTF-8" standalone="yes"?>
<Relationships xmlns="http://schemas.openxmlformats.org/package/2006/relationships"><Relationship Id="rId2" Type="http://schemas.openxmlformats.org/officeDocument/2006/relationships/printerSettings" Target="../printerSettings/printerSettings48.bin"/><Relationship Id="rId1" Type="http://schemas.openxmlformats.org/officeDocument/2006/relationships/printerSettings" Target="../printerSettings/printerSettings47.bin"/></Relationships>
</file>

<file path=xl/worksheets/_rels/sheet25.xml.rels><?xml version="1.0" encoding="UTF-8" standalone="yes"?>
<Relationships xmlns="http://schemas.openxmlformats.org/package/2006/relationships"><Relationship Id="rId2" Type="http://schemas.openxmlformats.org/officeDocument/2006/relationships/printerSettings" Target="../printerSettings/printerSettings50.bin"/><Relationship Id="rId1" Type="http://schemas.openxmlformats.org/officeDocument/2006/relationships/printerSettings" Target="../printerSettings/printerSettings49.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1.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4.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30.xml.rels><?xml version="1.0" encoding="UTF-8" standalone="yes"?>
<Relationships xmlns="http://schemas.openxmlformats.org/package/2006/relationships"><Relationship Id="rId2" Type="http://schemas.openxmlformats.org/officeDocument/2006/relationships/printerSettings" Target="../printerSettings/printerSettings56.bin"/><Relationship Id="rId1" Type="http://schemas.openxmlformats.org/officeDocument/2006/relationships/printerSettings" Target="../printerSettings/printerSettings55.bin"/></Relationships>
</file>

<file path=xl/worksheets/_rels/sheet31.xml.rels><?xml version="1.0" encoding="UTF-8" standalone="yes"?>
<Relationships xmlns="http://schemas.openxmlformats.org/package/2006/relationships"><Relationship Id="rId2" Type="http://schemas.openxmlformats.org/officeDocument/2006/relationships/printerSettings" Target="../printerSettings/printerSettings58.bin"/><Relationship Id="rId1" Type="http://schemas.openxmlformats.org/officeDocument/2006/relationships/printerSettings" Target="../printerSettings/printerSettings57.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7"/>
  <dimension ref="B1:B25"/>
  <sheetViews>
    <sheetView tabSelected="1" workbookViewId="0"/>
  </sheetViews>
  <sheetFormatPr defaultColWidth="8" defaultRowHeight="12"/>
  <cols>
    <col min="1" max="1" width="3.25" style="470" customWidth="1"/>
    <col min="2" max="2" width="86" style="470" bestFit="1" customWidth="1"/>
    <col min="3" max="16384" width="8" style="470"/>
  </cols>
  <sheetData>
    <row r="1" spans="2:2" ht="27" customHeight="1">
      <c r="B1" s="469" t="s">
        <v>288</v>
      </c>
    </row>
    <row r="2" spans="2:2" ht="20.25" customHeight="1">
      <c r="B2" s="471"/>
    </row>
    <row r="3" spans="2:2" ht="20.25" customHeight="1">
      <c r="B3" s="472" t="s">
        <v>401</v>
      </c>
    </row>
    <row r="4" spans="2:2" ht="20.25" customHeight="1">
      <c r="B4" s="472" t="s">
        <v>403</v>
      </c>
    </row>
    <row r="5" spans="2:2" ht="20.25" customHeight="1">
      <c r="B5" s="472" t="s">
        <v>404</v>
      </c>
    </row>
    <row r="6" spans="2:2" ht="20.25" customHeight="1">
      <c r="B6" s="472" t="s">
        <v>405</v>
      </c>
    </row>
    <row r="7" spans="2:2" ht="20.25" customHeight="1">
      <c r="B7" s="472" t="s">
        <v>289</v>
      </c>
    </row>
    <row r="8" spans="2:2" ht="20.25" customHeight="1">
      <c r="B8" s="472" t="s">
        <v>313</v>
      </c>
    </row>
    <row r="9" spans="2:2" ht="20.25" customHeight="1">
      <c r="B9" s="472" t="s">
        <v>314</v>
      </c>
    </row>
    <row r="10" spans="2:2" ht="20.25" customHeight="1">
      <c r="B10" s="472" t="s">
        <v>402</v>
      </c>
    </row>
    <row r="11" spans="2:2" ht="20.25" customHeight="1">
      <c r="B11" s="472" t="s">
        <v>435</v>
      </c>
    </row>
    <row r="12" spans="2:2" ht="20.25" customHeight="1">
      <c r="B12" s="472" t="s">
        <v>290</v>
      </c>
    </row>
    <row r="13" spans="2:2" ht="20.25" customHeight="1">
      <c r="B13" s="472" t="s">
        <v>436</v>
      </c>
    </row>
    <row r="14" spans="2:2" ht="20.25" customHeight="1">
      <c r="B14" s="472" t="s">
        <v>437</v>
      </c>
    </row>
    <row r="15" spans="2:2" ht="20.25" customHeight="1">
      <c r="B15" s="472" t="s">
        <v>438</v>
      </c>
    </row>
    <row r="16" spans="2:2" ht="20.25" customHeight="1">
      <c r="B16" s="472" t="s">
        <v>439</v>
      </c>
    </row>
    <row r="17" spans="2:2" ht="20.25" customHeight="1">
      <c r="B17" s="472" t="s">
        <v>148</v>
      </c>
    </row>
    <row r="18" spans="2:2" ht="20.25" customHeight="1">
      <c r="B18" s="472" t="s">
        <v>149</v>
      </c>
    </row>
    <row r="19" spans="2:2" ht="20.25" customHeight="1">
      <c r="B19" s="472" t="s">
        <v>291</v>
      </c>
    </row>
    <row r="20" spans="2:2" ht="20.25" customHeight="1">
      <c r="B20" s="472" t="s">
        <v>292</v>
      </c>
    </row>
    <row r="21" spans="2:2" ht="20.25" customHeight="1">
      <c r="B21" s="472" t="s">
        <v>293</v>
      </c>
    </row>
    <row r="22" spans="2:2" ht="20.25" customHeight="1">
      <c r="B22" s="472" t="s">
        <v>294</v>
      </c>
    </row>
    <row r="23" spans="2:2" ht="20.25" customHeight="1">
      <c r="B23" s="472" t="s">
        <v>295</v>
      </c>
    </row>
    <row r="24" spans="2:2" ht="20.25" customHeight="1">
      <c r="B24" s="472" t="s">
        <v>296</v>
      </c>
    </row>
    <row r="25" spans="2:2" ht="18" customHeight="1">
      <c r="B25" s="461" t="s">
        <v>391</v>
      </c>
    </row>
  </sheetData>
  <customSheetViews>
    <customSheetView guid="{6F28069D-A7F4-41D2-AA1B-4487F97E36F1}" showPageBreaks="1" printArea="1" showRuler="0">
      <pageMargins left="0.78740157480314965" right="0.78740157480314965" top="0.98425196850393704" bottom="0.98425196850393704" header="0.51181102362204722" footer="0.51181102362204722"/>
      <pageSetup paperSize="9" orientation="portrait" horizontalDpi="4294967292" r:id="rId1"/>
      <headerFooter alignWithMargins="0"/>
    </customSheetView>
  </customSheetViews>
  <phoneticPr fontId="13"/>
  <pageMargins left="0.78740157480314965" right="0.78740157480314965" top="0.98425196850393704" bottom="0.98425196850393704" header="0.51181102362204722" footer="0.51181102362204722"/>
  <pageSetup paperSize="9" orientation="portrait" horizontalDpi="4294967292" r:id="rId2"/>
  <headerFooter alignWithMargins="0"/>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1"/>
  <dimension ref="A1:AE57"/>
  <sheetViews>
    <sheetView workbookViewId="0">
      <selection activeCell="B9" sqref="B9"/>
    </sheetView>
  </sheetViews>
  <sheetFormatPr defaultRowHeight="13.5"/>
  <cols>
    <col min="1" max="1" width="14.875" style="6" customWidth="1"/>
    <col min="2" max="11" width="18.125" style="5" customWidth="1"/>
    <col min="12" max="23" width="15.5" style="5" customWidth="1"/>
    <col min="24" max="31" width="22.625" style="5" customWidth="1"/>
    <col min="32" max="16384" width="9" style="5"/>
  </cols>
  <sheetData>
    <row r="1" spans="1:31" ht="28.5" customHeight="1">
      <c r="B1" s="3" t="s">
        <v>121</v>
      </c>
      <c r="C1" s="3"/>
      <c r="D1" s="3"/>
      <c r="E1" s="3"/>
      <c r="F1" s="3"/>
      <c r="G1" s="3"/>
      <c r="H1" s="3"/>
      <c r="I1" s="3"/>
      <c r="J1" s="3"/>
      <c r="K1" s="268"/>
      <c r="L1" s="3" t="s">
        <v>122</v>
      </c>
      <c r="M1" s="3"/>
      <c r="N1" s="3"/>
      <c r="O1" s="3"/>
      <c r="P1" s="3"/>
      <c r="Q1" s="3"/>
      <c r="R1" s="3"/>
      <c r="S1" s="3"/>
      <c r="T1" s="3"/>
      <c r="U1" s="3"/>
      <c r="V1" s="3"/>
      <c r="W1" s="268"/>
      <c r="X1" s="3" t="s">
        <v>122</v>
      </c>
      <c r="Y1" s="3"/>
      <c r="Z1" s="3"/>
      <c r="AA1" s="3"/>
      <c r="AB1" s="3"/>
      <c r="AC1" s="3"/>
      <c r="AD1" s="3"/>
      <c r="AE1" s="268"/>
    </row>
    <row r="2" spans="1:31">
      <c r="A2" s="211"/>
      <c r="K2" s="274" t="e">
        <f>"（"&amp;#REF!&amp;"年"&amp;#REF!&amp;"月診療分）"</f>
        <v>#REF!</v>
      </c>
      <c r="W2" s="274" t="e">
        <f>"（"&amp;#REF!&amp;"年"&amp;#REF!&amp;"月診療分）"</f>
        <v>#REF!</v>
      </c>
      <c r="AE2" s="274" t="e">
        <f>"（"&amp;#REF!&amp;"年"&amp;#REF!&amp;"月診療分）"</f>
        <v>#REF!</v>
      </c>
    </row>
    <row r="3" spans="1:31">
      <c r="A3" s="612" t="s">
        <v>561</v>
      </c>
      <c r="B3" s="554" t="s">
        <v>521</v>
      </c>
      <c r="C3" s="554"/>
      <c r="D3" s="555" t="s">
        <v>544</v>
      </c>
      <c r="E3" s="587"/>
      <c r="F3" s="587"/>
      <c r="G3" s="587"/>
      <c r="H3" s="587"/>
      <c r="I3" s="587"/>
      <c r="J3" s="587"/>
      <c r="K3" s="556"/>
      <c r="L3" s="555" t="s">
        <v>544</v>
      </c>
      <c r="M3" s="587"/>
      <c r="N3" s="587"/>
      <c r="O3" s="587"/>
      <c r="P3" s="554" t="s">
        <v>557</v>
      </c>
      <c r="Q3" s="554"/>
      <c r="R3" s="554"/>
      <c r="S3" s="554"/>
      <c r="T3" s="554" t="s">
        <v>463</v>
      </c>
      <c r="U3" s="554"/>
      <c r="V3" s="554"/>
      <c r="W3" s="554"/>
      <c r="X3" s="554" t="s">
        <v>230</v>
      </c>
      <c r="Y3" s="554"/>
      <c r="Z3" s="554"/>
      <c r="AA3" s="554"/>
      <c r="AB3" s="554" t="s">
        <v>553</v>
      </c>
      <c r="AC3" s="554"/>
      <c r="AD3" s="554"/>
      <c r="AE3" s="554"/>
    </row>
    <row r="4" spans="1:31">
      <c r="A4" s="613"/>
      <c r="B4" s="554"/>
      <c r="C4" s="554"/>
      <c r="D4" s="554" t="s">
        <v>528</v>
      </c>
      <c r="E4" s="554"/>
      <c r="F4" s="554"/>
      <c r="G4" s="554"/>
      <c r="H4" s="554" t="s">
        <v>549</v>
      </c>
      <c r="I4" s="554"/>
      <c r="J4" s="554"/>
      <c r="K4" s="554"/>
      <c r="L4" s="554" t="s">
        <v>550</v>
      </c>
      <c r="M4" s="554"/>
      <c r="N4" s="554"/>
      <c r="O4" s="554"/>
      <c r="P4" s="554"/>
      <c r="Q4" s="554"/>
      <c r="R4" s="554"/>
      <c r="S4" s="554"/>
      <c r="T4" s="554"/>
      <c r="U4" s="554"/>
      <c r="V4" s="554"/>
      <c r="W4" s="554"/>
      <c r="X4" s="554"/>
      <c r="Y4" s="554"/>
      <c r="Z4" s="554"/>
      <c r="AA4" s="554"/>
      <c r="AB4" s="554"/>
      <c r="AC4" s="554"/>
      <c r="AD4" s="554"/>
      <c r="AE4" s="554"/>
    </row>
    <row r="5" spans="1:31">
      <c r="A5" s="558"/>
      <c r="B5" s="11" t="s">
        <v>522</v>
      </c>
      <c r="C5" s="13" t="s">
        <v>523</v>
      </c>
      <c r="D5" s="11" t="s">
        <v>522</v>
      </c>
      <c r="E5" s="99" t="s">
        <v>545</v>
      </c>
      <c r="F5" s="11" t="s">
        <v>546</v>
      </c>
      <c r="G5" s="12" t="s">
        <v>523</v>
      </c>
      <c r="H5" s="11" t="s">
        <v>522</v>
      </c>
      <c r="I5" s="13" t="s">
        <v>545</v>
      </c>
      <c r="J5" s="11" t="s">
        <v>546</v>
      </c>
      <c r="K5" s="11" t="s">
        <v>523</v>
      </c>
      <c r="L5" s="11" t="s">
        <v>522</v>
      </c>
      <c r="M5" s="13" t="s">
        <v>545</v>
      </c>
      <c r="N5" s="11" t="s">
        <v>546</v>
      </c>
      <c r="O5" s="13" t="s">
        <v>523</v>
      </c>
      <c r="P5" s="11" t="s">
        <v>522</v>
      </c>
      <c r="Q5" s="13" t="s">
        <v>545</v>
      </c>
      <c r="R5" s="11" t="s">
        <v>546</v>
      </c>
      <c r="S5" s="13" t="s">
        <v>523</v>
      </c>
      <c r="T5" s="11" t="s">
        <v>522</v>
      </c>
      <c r="U5" s="39" t="s">
        <v>551</v>
      </c>
      <c r="V5" s="11" t="s">
        <v>546</v>
      </c>
      <c r="W5" s="11" t="s">
        <v>523</v>
      </c>
      <c r="X5" s="11" t="s">
        <v>522</v>
      </c>
      <c r="Y5" s="13" t="s">
        <v>203</v>
      </c>
      <c r="Z5" s="11" t="s">
        <v>552</v>
      </c>
      <c r="AA5" s="13" t="s">
        <v>523</v>
      </c>
      <c r="AB5" s="11" t="s">
        <v>522</v>
      </c>
      <c r="AC5" s="13" t="s">
        <v>545</v>
      </c>
      <c r="AD5" s="11" t="s">
        <v>555</v>
      </c>
      <c r="AE5" s="11" t="s">
        <v>523</v>
      </c>
    </row>
    <row r="6" spans="1:31">
      <c r="A6" s="23"/>
      <c r="B6" s="275" t="s">
        <v>524</v>
      </c>
      <c r="C6" s="15" t="s">
        <v>526</v>
      </c>
      <c r="D6" s="14" t="s">
        <v>524</v>
      </c>
      <c r="E6" s="226" t="s">
        <v>547</v>
      </c>
      <c r="F6" s="16" t="s">
        <v>625</v>
      </c>
      <c r="G6" s="226" t="s">
        <v>526</v>
      </c>
      <c r="H6" s="14" t="s">
        <v>524</v>
      </c>
      <c r="I6" s="226" t="s">
        <v>547</v>
      </c>
      <c r="J6" s="14" t="s">
        <v>625</v>
      </c>
      <c r="K6" s="14" t="s">
        <v>526</v>
      </c>
      <c r="L6" s="14" t="s">
        <v>524</v>
      </c>
      <c r="M6" s="15" t="s">
        <v>547</v>
      </c>
      <c r="N6" s="14" t="s">
        <v>625</v>
      </c>
      <c r="O6" s="15" t="s">
        <v>526</v>
      </c>
      <c r="P6" s="14" t="s">
        <v>524</v>
      </c>
      <c r="Q6" s="15" t="s">
        <v>547</v>
      </c>
      <c r="R6" s="14" t="s">
        <v>625</v>
      </c>
      <c r="S6" s="15" t="s">
        <v>526</v>
      </c>
      <c r="T6" s="14" t="s">
        <v>524</v>
      </c>
      <c r="U6" s="15" t="s">
        <v>559</v>
      </c>
      <c r="V6" s="14" t="s">
        <v>625</v>
      </c>
      <c r="W6" s="14" t="s">
        <v>526</v>
      </c>
      <c r="X6" s="14" t="s">
        <v>524</v>
      </c>
      <c r="Y6" s="15" t="s">
        <v>211</v>
      </c>
      <c r="Z6" s="14" t="s">
        <v>526</v>
      </c>
      <c r="AA6" s="15" t="s">
        <v>526</v>
      </c>
      <c r="AB6" s="14" t="s">
        <v>524</v>
      </c>
      <c r="AC6" s="15" t="s">
        <v>547</v>
      </c>
      <c r="AD6" s="14" t="s">
        <v>526</v>
      </c>
      <c r="AE6" s="14" t="s">
        <v>526</v>
      </c>
    </row>
    <row r="7" spans="1:31" s="19" customFormat="1" ht="18.95" customHeight="1">
      <c r="A7" s="152" t="e">
        <f>IF(#REF!&lt;=2,"平成"&amp;#REF!&amp;"年"&amp;#REF!&amp;"月","平成"&amp;#REF!&amp;"年"&amp;#REF!&amp;"月")</f>
        <v>#REF!</v>
      </c>
      <c r="B7" s="290">
        <v>4686219</v>
      </c>
      <c r="C7" s="178">
        <v>133863067.587</v>
      </c>
      <c r="D7" s="179">
        <v>2952500</v>
      </c>
      <c r="E7" s="178">
        <v>8862708</v>
      </c>
      <c r="F7" s="178">
        <v>11853896.216</v>
      </c>
      <c r="G7" s="178">
        <v>107984392.573</v>
      </c>
      <c r="H7" s="179">
        <v>167205</v>
      </c>
      <c r="I7" s="178">
        <v>3043034</v>
      </c>
      <c r="J7" s="179">
        <v>7255328.0219999999</v>
      </c>
      <c r="K7" s="178">
        <v>67204497.050999999</v>
      </c>
      <c r="L7" s="179">
        <v>2785295</v>
      </c>
      <c r="M7" s="178">
        <v>5819674</v>
      </c>
      <c r="N7" s="179">
        <v>4598568.1940000001</v>
      </c>
      <c r="O7" s="178">
        <v>40779895.522</v>
      </c>
      <c r="P7" s="179">
        <v>245278</v>
      </c>
      <c r="Q7" s="178">
        <v>581362</v>
      </c>
      <c r="R7" s="179">
        <v>403591.98100000003</v>
      </c>
      <c r="S7" s="178">
        <v>3507940.969</v>
      </c>
      <c r="T7" s="179">
        <v>1484579</v>
      </c>
      <c r="U7" s="178">
        <v>2231722</v>
      </c>
      <c r="V7" s="179">
        <v>2151750.1940000001</v>
      </c>
      <c r="W7" s="178">
        <v>18919896.829</v>
      </c>
      <c r="X7" s="179">
        <v>156168</v>
      </c>
      <c r="Y7" s="178">
        <v>7773643</v>
      </c>
      <c r="Z7" s="179">
        <v>5314360.1399999997</v>
      </c>
      <c r="AA7" s="178">
        <v>3204829.179</v>
      </c>
      <c r="AB7" s="179">
        <v>3862</v>
      </c>
      <c r="AC7" s="178">
        <v>28092</v>
      </c>
      <c r="AD7" s="179">
        <v>277305.33</v>
      </c>
      <c r="AE7" s="178">
        <v>246008.03700000001</v>
      </c>
    </row>
    <row r="8" spans="1:31" s="19" customFormat="1" ht="18.95" customHeight="1">
      <c r="A8" s="152" t="e">
        <f>IF(#REF!&lt;=2,"平成"&amp;#REF!&amp;"年"&amp;#REF!&amp;"月","平成"&amp;#REF!&amp;"年"&amp;#REF!&amp;"月")</f>
        <v>#REF!</v>
      </c>
      <c r="B8" s="290">
        <v>4870668</v>
      </c>
      <c r="C8" s="178">
        <v>140081316.33199999</v>
      </c>
      <c r="D8" s="179">
        <v>3063854</v>
      </c>
      <c r="E8" s="178">
        <v>9409789</v>
      </c>
      <c r="F8" s="178">
        <v>12364091.193</v>
      </c>
      <c r="G8" s="178">
        <v>112693007.024</v>
      </c>
      <c r="H8" s="179">
        <v>168527</v>
      </c>
      <c r="I8" s="178">
        <v>3201453</v>
      </c>
      <c r="J8" s="179">
        <v>7492914.5520000001</v>
      </c>
      <c r="K8" s="178">
        <v>69492902.754999995</v>
      </c>
      <c r="L8" s="179">
        <v>2895327</v>
      </c>
      <c r="M8" s="178">
        <v>6208336</v>
      </c>
      <c r="N8" s="179">
        <v>4871176.6409999998</v>
      </c>
      <c r="O8" s="178">
        <v>43200104.269000001</v>
      </c>
      <c r="P8" s="179">
        <v>259724</v>
      </c>
      <c r="Q8" s="178">
        <v>619595</v>
      </c>
      <c r="R8" s="179">
        <v>425421.44400000002</v>
      </c>
      <c r="S8" s="178">
        <v>3699965.4819999998</v>
      </c>
      <c r="T8" s="179">
        <v>1543122</v>
      </c>
      <c r="U8" s="178">
        <v>2365748</v>
      </c>
      <c r="V8" s="179">
        <v>2280459.7579999999</v>
      </c>
      <c r="W8" s="178">
        <v>20048802.789999999</v>
      </c>
      <c r="X8" s="179">
        <v>157562</v>
      </c>
      <c r="Y8" s="178">
        <v>8174333</v>
      </c>
      <c r="Z8" s="179">
        <v>5595510.46</v>
      </c>
      <c r="AA8" s="178">
        <v>3380256.5460000001</v>
      </c>
      <c r="AB8" s="179">
        <v>3968</v>
      </c>
      <c r="AC8" s="178">
        <v>29906</v>
      </c>
      <c r="AD8" s="179">
        <v>292123.25</v>
      </c>
      <c r="AE8" s="178">
        <v>259284.49</v>
      </c>
    </row>
    <row r="9" spans="1:31" s="19" customFormat="1" ht="18.95" customHeight="1">
      <c r="A9" s="157" t="e">
        <f>"平成"&amp;#REF!&amp;"年"&amp;#REF!&amp;"月"</f>
        <v>#REF!</v>
      </c>
      <c r="B9" s="182" t="e">
        <f>#REF!</f>
        <v>#REF!</v>
      </c>
      <c r="C9" s="181" t="e">
        <f>#REF!/1000</f>
        <v>#REF!</v>
      </c>
      <c r="D9" s="182" t="e">
        <f>#REF!</f>
        <v>#REF!</v>
      </c>
      <c r="E9" s="181" t="e">
        <f>#REF!</f>
        <v>#REF!</v>
      </c>
      <c r="F9" s="181" t="e">
        <f>#REF!/1000</f>
        <v>#REF!</v>
      </c>
      <c r="G9" s="181" t="e">
        <f>#REF!/1000</f>
        <v>#REF!</v>
      </c>
      <c r="H9" s="182" t="e">
        <f>#REF!</f>
        <v>#REF!</v>
      </c>
      <c r="I9" s="181" t="e">
        <f>#REF!</f>
        <v>#REF!</v>
      </c>
      <c r="J9" s="182" t="e">
        <f>#REF!/1000</f>
        <v>#REF!</v>
      </c>
      <c r="K9" s="181" t="e">
        <f>#REF!/1000</f>
        <v>#REF!</v>
      </c>
      <c r="L9" s="182" t="e">
        <f>#REF!</f>
        <v>#REF!</v>
      </c>
      <c r="M9" s="181" t="e">
        <f>#REF!</f>
        <v>#REF!</v>
      </c>
      <c r="N9" s="182" t="e">
        <f>#REF!/1000</f>
        <v>#REF!</v>
      </c>
      <c r="O9" s="181" t="e">
        <f>#REF!/1000</f>
        <v>#REF!</v>
      </c>
      <c r="P9" s="182" t="e">
        <f>#REF!</f>
        <v>#REF!</v>
      </c>
      <c r="Q9" s="181" t="e">
        <f>#REF!</f>
        <v>#REF!</v>
      </c>
      <c r="R9" s="182" t="e">
        <f>#REF!/1000</f>
        <v>#REF!</v>
      </c>
      <c r="S9" s="181" t="e">
        <f>#REF!/1000</f>
        <v>#REF!</v>
      </c>
      <c r="T9" s="182" t="e">
        <f>#REF!</f>
        <v>#REF!</v>
      </c>
      <c r="U9" s="181" t="e">
        <f>#REF!</f>
        <v>#REF!</v>
      </c>
      <c r="V9" s="182" t="e">
        <f>#REF!/1000</f>
        <v>#REF!</v>
      </c>
      <c r="W9" s="181" t="e">
        <f>#REF!/1000</f>
        <v>#REF!</v>
      </c>
      <c r="X9" s="182" t="e">
        <f>#REF!</f>
        <v>#REF!</v>
      </c>
      <c r="Y9" s="181" t="e">
        <f>#REF!</f>
        <v>#REF!</v>
      </c>
      <c r="Z9" s="182" t="e">
        <f>#REF!/1000</f>
        <v>#REF!</v>
      </c>
      <c r="AA9" s="181" t="e">
        <f>#REF!/1000</f>
        <v>#REF!</v>
      </c>
      <c r="AB9" s="182" t="e">
        <f>#REF!</f>
        <v>#REF!</v>
      </c>
      <c r="AC9" s="181" t="e">
        <f>#REF!</f>
        <v>#REF!</v>
      </c>
      <c r="AD9" s="182" t="e">
        <f>#REF!/1000</f>
        <v>#REF!</v>
      </c>
      <c r="AE9" s="181" t="e">
        <f>#REF!/1000</f>
        <v>#REF!</v>
      </c>
    </row>
    <row r="10" spans="1:31" s="102" customFormat="1">
      <c r="A10" s="111" t="s">
        <v>562</v>
      </c>
      <c r="B10" s="291" t="e">
        <f>#REF!</f>
        <v>#REF!</v>
      </c>
      <c r="C10" s="292" t="e">
        <f>#REF!/1000</f>
        <v>#REF!</v>
      </c>
      <c r="D10" s="291" t="e">
        <f>#REF!</f>
        <v>#REF!</v>
      </c>
      <c r="E10" s="292" t="e">
        <f>#REF!</f>
        <v>#REF!</v>
      </c>
      <c r="F10" s="291" t="e">
        <f>#REF!/1000</f>
        <v>#REF!</v>
      </c>
      <c r="G10" s="292" t="e">
        <f>#REF!/1000</f>
        <v>#REF!</v>
      </c>
      <c r="H10" s="291" t="e">
        <f>#REF!</f>
        <v>#REF!</v>
      </c>
      <c r="I10" s="292" t="e">
        <f>#REF!</f>
        <v>#REF!</v>
      </c>
      <c r="J10" s="292" t="e">
        <f>#REF!/1000</f>
        <v>#REF!</v>
      </c>
      <c r="K10" s="292" t="e">
        <f>#REF!/1000</f>
        <v>#REF!</v>
      </c>
      <c r="L10" s="292" t="e">
        <f>#REF!</f>
        <v>#REF!</v>
      </c>
      <c r="M10" s="292" t="e">
        <f>#REF!</f>
        <v>#REF!</v>
      </c>
      <c r="N10" s="292" t="e">
        <f>#REF!/1000</f>
        <v>#REF!</v>
      </c>
      <c r="O10" s="292" t="e">
        <f>#REF!/1000</f>
        <v>#REF!</v>
      </c>
      <c r="P10" s="292" t="e">
        <f>#REF!</f>
        <v>#REF!</v>
      </c>
      <c r="Q10" s="292" t="e">
        <f>#REF!</f>
        <v>#REF!</v>
      </c>
      <c r="R10" s="292" t="e">
        <f>#REF!/1000</f>
        <v>#REF!</v>
      </c>
      <c r="S10" s="292" t="e">
        <f>#REF!/1000</f>
        <v>#REF!</v>
      </c>
      <c r="T10" s="292" t="e">
        <f>#REF!</f>
        <v>#REF!</v>
      </c>
      <c r="U10" s="292" t="e">
        <f>#REF!</f>
        <v>#REF!</v>
      </c>
      <c r="V10" s="292" t="e">
        <f>#REF!/1000</f>
        <v>#REF!</v>
      </c>
      <c r="W10" s="292" t="e">
        <f>#REF!/1000</f>
        <v>#REF!</v>
      </c>
      <c r="X10" s="292" t="e">
        <f>#REF!</f>
        <v>#REF!</v>
      </c>
      <c r="Y10" s="292" t="e">
        <f>#REF!</f>
        <v>#REF!</v>
      </c>
      <c r="Z10" s="292" t="e">
        <f>#REF!/1000</f>
        <v>#REF!</v>
      </c>
      <c r="AA10" s="292" t="e">
        <f>#REF!/1000</f>
        <v>#REF!</v>
      </c>
      <c r="AB10" s="292" t="e">
        <f>#REF!</f>
        <v>#REF!</v>
      </c>
      <c r="AC10" s="292" t="e">
        <f>#REF!</f>
        <v>#REF!</v>
      </c>
      <c r="AD10" s="292" t="e">
        <f>#REF!/1000</f>
        <v>#REF!</v>
      </c>
      <c r="AE10" s="292" t="e">
        <f>#REF!/1000</f>
        <v>#REF!</v>
      </c>
    </row>
    <row r="11" spans="1:31" s="102" customFormat="1">
      <c r="A11" s="111" t="s">
        <v>563</v>
      </c>
      <c r="B11" s="291" t="e">
        <f>#REF!</f>
        <v>#REF!</v>
      </c>
      <c r="C11" s="292" t="e">
        <f>#REF!/1000</f>
        <v>#REF!</v>
      </c>
      <c r="D11" s="291" t="e">
        <f>#REF!</f>
        <v>#REF!</v>
      </c>
      <c r="E11" s="292" t="e">
        <f>#REF!</f>
        <v>#REF!</v>
      </c>
      <c r="F11" s="291" t="e">
        <f>#REF!/1000</f>
        <v>#REF!</v>
      </c>
      <c r="G11" s="292" t="e">
        <f>#REF!/1000</f>
        <v>#REF!</v>
      </c>
      <c r="H11" s="291" t="e">
        <f>#REF!</f>
        <v>#REF!</v>
      </c>
      <c r="I11" s="292" t="e">
        <f>#REF!</f>
        <v>#REF!</v>
      </c>
      <c r="J11" s="292" t="e">
        <f>#REF!/1000</f>
        <v>#REF!</v>
      </c>
      <c r="K11" s="292" t="e">
        <f>#REF!/1000</f>
        <v>#REF!</v>
      </c>
      <c r="L11" s="292" t="e">
        <f>#REF!</f>
        <v>#REF!</v>
      </c>
      <c r="M11" s="292" t="e">
        <f>#REF!</f>
        <v>#REF!</v>
      </c>
      <c r="N11" s="292" t="e">
        <f>#REF!/1000</f>
        <v>#REF!</v>
      </c>
      <c r="O11" s="292" t="e">
        <f>#REF!/1000</f>
        <v>#REF!</v>
      </c>
      <c r="P11" s="292" t="e">
        <f>#REF!</f>
        <v>#REF!</v>
      </c>
      <c r="Q11" s="292" t="e">
        <f>#REF!</f>
        <v>#REF!</v>
      </c>
      <c r="R11" s="292" t="e">
        <f>#REF!/1000</f>
        <v>#REF!</v>
      </c>
      <c r="S11" s="292" t="e">
        <f>#REF!/1000</f>
        <v>#REF!</v>
      </c>
      <c r="T11" s="292" t="e">
        <f>#REF!</f>
        <v>#REF!</v>
      </c>
      <c r="U11" s="292" t="e">
        <f>#REF!</f>
        <v>#REF!</v>
      </c>
      <c r="V11" s="292" t="e">
        <f>#REF!/1000</f>
        <v>#REF!</v>
      </c>
      <c r="W11" s="292" t="e">
        <f>#REF!/1000</f>
        <v>#REF!</v>
      </c>
      <c r="X11" s="292" t="e">
        <f>#REF!</f>
        <v>#REF!</v>
      </c>
      <c r="Y11" s="292" t="e">
        <f>#REF!</f>
        <v>#REF!</v>
      </c>
      <c r="Z11" s="292" t="e">
        <f>#REF!/1000</f>
        <v>#REF!</v>
      </c>
      <c r="AA11" s="292" t="e">
        <f>#REF!/1000</f>
        <v>#REF!</v>
      </c>
      <c r="AB11" s="292" t="e">
        <f>#REF!</f>
        <v>#REF!</v>
      </c>
      <c r="AC11" s="292" t="e">
        <f>#REF!</f>
        <v>#REF!</v>
      </c>
      <c r="AD11" s="292" t="e">
        <f>#REF!/1000</f>
        <v>#REF!</v>
      </c>
      <c r="AE11" s="292" t="e">
        <f>#REF!/1000</f>
        <v>#REF!</v>
      </c>
    </row>
    <row r="12" spans="1:31" s="102" customFormat="1">
      <c r="A12" s="111" t="s">
        <v>564</v>
      </c>
      <c r="B12" s="291" t="e">
        <f>#REF!</f>
        <v>#REF!</v>
      </c>
      <c r="C12" s="292" t="e">
        <f>#REF!/1000</f>
        <v>#REF!</v>
      </c>
      <c r="D12" s="291" t="e">
        <f>#REF!</f>
        <v>#REF!</v>
      </c>
      <c r="E12" s="292" t="e">
        <f>#REF!</f>
        <v>#REF!</v>
      </c>
      <c r="F12" s="291" t="e">
        <f>#REF!/1000</f>
        <v>#REF!</v>
      </c>
      <c r="G12" s="292" t="e">
        <f>#REF!/1000</f>
        <v>#REF!</v>
      </c>
      <c r="H12" s="291" t="e">
        <f>#REF!</f>
        <v>#REF!</v>
      </c>
      <c r="I12" s="292" t="e">
        <f>#REF!</f>
        <v>#REF!</v>
      </c>
      <c r="J12" s="292" t="e">
        <f>#REF!/1000</f>
        <v>#REF!</v>
      </c>
      <c r="K12" s="292" t="e">
        <f>#REF!/1000</f>
        <v>#REF!</v>
      </c>
      <c r="L12" s="292" t="e">
        <f>#REF!</f>
        <v>#REF!</v>
      </c>
      <c r="M12" s="292" t="e">
        <f>#REF!</f>
        <v>#REF!</v>
      </c>
      <c r="N12" s="292" t="e">
        <f>#REF!/1000</f>
        <v>#REF!</v>
      </c>
      <c r="O12" s="292" t="e">
        <f>#REF!/1000</f>
        <v>#REF!</v>
      </c>
      <c r="P12" s="292" t="e">
        <f>#REF!</f>
        <v>#REF!</v>
      </c>
      <c r="Q12" s="292" t="e">
        <f>#REF!</f>
        <v>#REF!</v>
      </c>
      <c r="R12" s="292" t="e">
        <f>#REF!/1000</f>
        <v>#REF!</v>
      </c>
      <c r="S12" s="292" t="e">
        <f>#REF!/1000</f>
        <v>#REF!</v>
      </c>
      <c r="T12" s="292" t="e">
        <f>#REF!</f>
        <v>#REF!</v>
      </c>
      <c r="U12" s="292" t="e">
        <f>#REF!</f>
        <v>#REF!</v>
      </c>
      <c r="V12" s="292" t="e">
        <f>#REF!/1000</f>
        <v>#REF!</v>
      </c>
      <c r="W12" s="292" t="e">
        <f>#REF!/1000</f>
        <v>#REF!</v>
      </c>
      <c r="X12" s="292" t="e">
        <f>#REF!</f>
        <v>#REF!</v>
      </c>
      <c r="Y12" s="292" t="e">
        <f>#REF!</f>
        <v>#REF!</v>
      </c>
      <c r="Z12" s="292" t="e">
        <f>#REF!/1000</f>
        <v>#REF!</v>
      </c>
      <c r="AA12" s="292" t="e">
        <f>#REF!/1000</f>
        <v>#REF!</v>
      </c>
      <c r="AB12" s="292" t="e">
        <f>#REF!</f>
        <v>#REF!</v>
      </c>
      <c r="AC12" s="292" t="e">
        <f>#REF!</f>
        <v>#REF!</v>
      </c>
      <c r="AD12" s="292" t="e">
        <f>#REF!/1000</f>
        <v>#REF!</v>
      </c>
      <c r="AE12" s="292" t="e">
        <f>#REF!/1000</f>
        <v>#REF!</v>
      </c>
    </row>
    <row r="13" spans="1:31" s="102" customFormat="1">
      <c r="A13" s="111" t="s">
        <v>565</v>
      </c>
      <c r="B13" s="291" t="e">
        <f>#REF!</f>
        <v>#REF!</v>
      </c>
      <c r="C13" s="292" t="e">
        <f>#REF!/1000</f>
        <v>#REF!</v>
      </c>
      <c r="D13" s="291" t="e">
        <f>#REF!</f>
        <v>#REF!</v>
      </c>
      <c r="E13" s="292" t="e">
        <f>#REF!</f>
        <v>#REF!</v>
      </c>
      <c r="F13" s="291" t="e">
        <f>#REF!/1000</f>
        <v>#REF!</v>
      </c>
      <c r="G13" s="292" t="e">
        <f>#REF!/1000</f>
        <v>#REF!</v>
      </c>
      <c r="H13" s="291" t="e">
        <f>#REF!</f>
        <v>#REF!</v>
      </c>
      <c r="I13" s="292" t="e">
        <f>#REF!</f>
        <v>#REF!</v>
      </c>
      <c r="J13" s="292" t="e">
        <f>#REF!/1000</f>
        <v>#REF!</v>
      </c>
      <c r="K13" s="292" t="e">
        <f>#REF!/1000</f>
        <v>#REF!</v>
      </c>
      <c r="L13" s="292" t="e">
        <f>#REF!</f>
        <v>#REF!</v>
      </c>
      <c r="M13" s="292" t="e">
        <f>#REF!</f>
        <v>#REF!</v>
      </c>
      <c r="N13" s="292" t="e">
        <f>#REF!/1000</f>
        <v>#REF!</v>
      </c>
      <c r="O13" s="292" t="e">
        <f>#REF!/1000</f>
        <v>#REF!</v>
      </c>
      <c r="P13" s="292" t="e">
        <f>#REF!</f>
        <v>#REF!</v>
      </c>
      <c r="Q13" s="292" t="e">
        <f>#REF!</f>
        <v>#REF!</v>
      </c>
      <c r="R13" s="292" t="e">
        <f>#REF!/1000</f>
        <v>#REF!</v>
      </c>
      <c r="S13" s="292" t="e">
        <f>#REF!/1000</f>
        <v>#REF!</v>
      </c>
      <c r="T13" s="292" t="e">
        <f>#REF!</f>
        <v>#REF!</v>
      </c>
      <c r="U13" s="292" t="e">
        <f>#REF!</f>
        <v>#REF!</v>
      </c>
      <c r="V13" s="292" t="e">
        <f>#REF!/1000</f>
        <v>#REF!</v>
      </c>
      <c r="W13" s="292" t="e">
        <f>#REF!/1000</f>
        <v>#REF!</v>
      </c>
      <c r="X13" s="292" t="e">
        <f>#REF!</f>
        <v>#REF!</v>
      </c>
      <c r="Y13" s="292" t="e">
        <f>#REF!</f>
        <v>#REF!</v>
      </c>
      <c r="Z13" s="292" t="e">
        <f>#REF!/1000</f>
        <v>#REF!</v>
      </c>
      <c r="AA13" s="292" t="e">
        <f>#REF!/1000</f>
        <v>#REF!</v>
      </c>
      <c r="AB13" s="292" t="e">
        <f>#REF!</f>
        <v>#REF!</v>
      </c>
      <c r="AC13" s="292" t="e">
        <f>#REF!</f>
        <v>#REF!</v>
      </c>
      <c r="AD13" s="292" t="e">
        <f>#REF!/1000</f>
        <v>#REF!</v>
      </c>
      <c r="AE13" s="292" t="e">
        <f>#REF!/1000</f>
        <v>#REF!</v>
      </c>
    </row>
    <row r="14" spans="1:31" s="102" customFormat="1">
      <c r="A14" s="111" t="s">
        <v>566</v>
      </c>
      <c r="B14" s="291" t="e">
        <f>#REF!</f>
        <v>#REF!</v>
      </c>
      <c r="C14" s="292" t="e">
        <f>#REF!/1000</f>
        <v>#REF!</v>
      </c>
      <c r="D14" s="291" t="e">
        <f>#REF!</f>
        <v>#REF!</v>
      </c>
      <c r="E14" s="292" t="e">
        <f>#REF!</f>
        <v>#REF!</v>
      </c>
      <c r="F14" s="291" t="e">
        <f>#REF!/1000</f>
        <v>#REF!</v>
      </c>
      <c r="G14" s="292" t="e">
        <f>#REF!/1000</f>
        <v>#REF!</v>
      </c>
      <c r="H14" s="291" t="e">
        <f>#REF!</f>
        <v>#REF!</v>
      </c>
      <c r="I14" s="292" t="e">
        <f>#REF!</f>
        <v>#REF!</v>
      </c>
      <c r="J14" s="292" t="e">
        <f>#REF!/1000</f>
        <v>#REF!</v>
      </c>
      <c r="K14" s="292" t="e">
        <f>#REF!/1000</f>
        <v>#REF!</v>
      </c>
      <c r="L14" s="292" t="e">
        <f>#REF!</f>
        <v>#REF!</v>
      </c>
      <c r="M14" s="292" t="e">
        <f>#REF!</f>
        <v>#REF!</v>
      </c>
      <c r="N14" s="292" t="e">
        <f>#REF!/1000</f>
        <v>#REF!</v>
      </c>
      <c r="O14" s="292" t="e">
        <f>#REF!/1000</f>
        <v>#REF!</v>
      </c>
      <c r="P14" s="292" t="e">
        <f>#REF!</f>
        <v>#REF!</v>
      </c>
      <c r="Q14" s="292" t="e">
        <f>#REF!</f>
        <v>#REF!</v>
      </c>
      <c r="R14" s="292" t="e">
        <f>#REF!/1000</f>
        <v>#REF!</v>
      </c>
      <c r="S14" s="292" t="e">
        <f>#REF!/1000</f>
        <v>#REF!</v>
      </c>
      <c r="T14" s="292" t="e">
        <f>#REF!</f>
        <v>#REF!</v>
      </c>
      <c r="U14" s="292" t="e">
        <f>#REF!</f>
        <v>#REF!</v>
      </c>
      <c r="V14" s="292" t="e">
        <f>#REF!/1000</f>
        <v>#REF!</v>
      </c>
      <c r="W14" s="292" t="e">
        <f>#REF!/1000</f>
        <v>#REF!</v>
      </c>
      <c r="X14" s="292" t="e">
        <f>#REF!</f>
        <v>#REF!</v>
      </c>
      <c r="Y14" s="292" t="e">
        <f>#REF!</f>
        <v>#REF!</v>
      </c>
      <c r="Z14" s="292" t="e">
        <f>#REF!/1000</f>
        <v>#REF!</v>
      </c>
      <c r="AA14" s="292" t="e">
        <f>#REF!/1000</f>
        <v>#REF!</v>
      </c>
      <c r="AB14" s="292" t="e">
        <f>#REF!</f>
        <v>#REF!</v>
      </c>
      <c r="AC14" s="292" t="e">
        <f>#REF!</f>
        <v>#REF!</v>
      </c>
      <c r="AD14" s="292" t="e">
        <f>#REF!/1000</f>
        <v>#REF!</v>
      </c>
      <c r="AE14" s="292" t="e">
        <f>#REF!/1000</f>
        <v>#REF!</v>
      </c>
    </row>
    <row r="15" spans="1:31" s="102" customFormat="1">
      <c r="A15" s="111" t="s">
        <v>567</v>
      </c>
      <c r="B15" s="291" t="e">
        <f>#REF!</f>
        <v>#REF!</v>
      </c>
      <c r="C15" s="292" t="e">
        <f>#REF!/1000</f>
        <v>#REF!</v>
      </c>
      <c r="D15" s="291" t="e">
        <f>#REF!</f>
        <v>#REF!</v>
      </c>
      <c r="E15" s="292" t="e">
        <f>#REF!</f>
        <v>#REF!</v>
      </c>
      <c r="F15" s="291" t="e">
        <f>#REF!/1000</f>
        <v>#REF!</v>
      </c>
      <c r="G15" s="292" t="e">
        <f>#REF!/1000</f>
        <v>#REF!</v>
      </c>
      <c r="H15" s="291" t="e">
        <f>#REF!</f>
        <v>#REF!</v>
      </c>
      <c r="I15" s="292" t="e">
        <f>#REF!</f>
        <v>#REF!</v>
      </c>
      <c r="J15" s="292" t="e">
        <f>#REF!/1000</f>
        <v>#REF!</v>
      </c>
      <c r="K15" s="292" t="e">
        <f>#REF!/1000</f>
        <v>#REF!</v>
      </c>
      <c r="L15" s="292" t="e">
        <f>#REF!</f>
        <v>#REF!</v>
      </c>
      <c r="M15" s="292" t="e">
        <f>#REF!</f>
        <v>#REF!</v>
      </c>
      <c r="N15" s="292" t="e">
        <f>#REF!/1000</f>
        <v>#REF!</v>
      </c>
      <c r="O15" s="292" t="e">
        <f>#REF!/1000</f>
        <v>#REF!</v>
      </c>
      <c r="P15" s="292" t="e">
        <f>#REF!</f>
        <v>#REF!</v>
      </c>
      <c r="Q15" s="292" t="e">
        <f>#REF!</f>
        <v>#REF!</v>
      </c>
      <c r="R15" s="292" t="e">
        <f>#REF!/1000</f>
        <v>#REF!</v>
      </c>
      <c r="S15" s="292" t="e">
        <f>#REF!/1000</f>
        <v>#REF!</v>
      </c>
      <c r="T15" s="292" t="e">
        <f>#REF!</f>
        <v>#REF!</v>
      </c>
      <c r="U15" s="292" t="e">
        <f>#REF!</f>
        <v>#REF!</v>
      </c>
      <c r="V15" s="292" t="e">
        <f>#REF!/1000</f>
        <v>#REF!</v>
      </c>
      <c r="W15" s="292" t="e">
        <f>#REF!/1000</f>
        <v>#REF!</v>
      </c>
      <c r="X15" s="292" t="e">
        <f>#REF!</f>
        <v>#REF!</v>
      </c>
      <c r="Y15" s="292" t="e">
        <f>#REF!</f>
        <v>#REF!</v>
      </c>
      <c r="Z15" s="292" t="e">
        <f>#REF!/1000</f>
        <v>#REF!</v>
      </c>
      <c r="AA15" s="292" t="e">
        <f>#REF!/1000</f>
        <v>#REF!</v>
      </c>
      <c r="AB15" s="292" t="e">
        <f>#REF!</f>
        <v>#REF!</v>
      </c>
      <c r="AC15" s="292" t="e">
        <f>#REF!</f>
        <v>#REF!</v>
      </c>
      <c r="AD15" s="292" t="e">
        <f>#REF!/1000</f>
        <v>#REF!</v>
      </c>
      <c r="AE15" s="292" t="e">
        <f>#REF!/1000</f>
        <v>#REF!</v>
      </c>
    </row>
    <row r="16" spans="1:31" s="102" customFormat="1">
      <c r="A16" s="170" t="s">
        <v>568</v>
      </c>
      <c r="B16" s="293" t="e">
        <f>#REF!</f>
        <v>#REF!</v>
      </c>
      <c r="C16" s="294" t="e">
        <f>#REF!/1000</f>
        <v>#REF!</v>
      </c>
      <c r="D16" s="293" t="e">
        <f>#REF!</f>
        <v>#REF!</v>
      </c>
      <c r="E16" s="294" t="e">
        <f>#REF!</f>
        <v>#REF!</v>
      </c>
      <c r="F16" s="293" t="e">
        <f>#REF!/1000</f>
        <v>#REF!</v>
      </c>
      <c r="G16" s="294" t="e">
        <f>#REF!/1000</f>
        <v>#REF!</v>
      </c>
      <c r="H16" s="293" t="e">
        <f>#REF!</f>
        <v>#REF!</v>
      </c>
      <c r="I16" s="294" t="e">
        <f>#REF!</f>
        <v>#REF!</v>
      </c>
      <c r="J16" s="294" t="e">
        <f>#REF!/1000</f>
        <v>#REF!</v>
      </c>
      <c r="K16" s="294" t="e">
        <f>#REF!/1000</f>
        <v>#REF!</v>
      </c>
      <c r="L16" s="294" t="e">
        <f>#REF!</f>
        <v>#REF!</v>
      </c>
      <c r="M16" s="294" t="e">
        <f>#REF!</f>
        <v>#REF!</v>
      </c>
      <c r="N16" s="294" t="e">
        <f>#REF!/1000</f>
        <v>#REF!</v>
      </c>
      <c r="O16" s="294" t="e">
        <f>#REF!/1000</f>
        <v>#REF!</v>
      </c>
      <c r="P16" s="294" t="e">
        <f>#REF!</f>
        <v>#REF!</v>
      </c>
      <c r="Q16" s="294" t="e">
        <f>#REF!</f>
        <v>#REF!</v>
      </c>
      <c r="R16" s="294" t="e">
        <f>#REF!/1000</f>
        <v>#REF!</v>
      </c>
      <c r="S16" s="294" t="e">
        <f>#REF!/1000</f>
        <v>#REF!</v>
      </c>
      <c r="T16" s="294" t="e">
        <f>#REF!</f>
        <v>#REF!</v>
      </c>
      <c r="U16" s="294" t="e">
        <f>#REF!</f>
        <v>#REF!</v>
      </c>
      <c r="V16" s="294" t="e">
        <f>#REF!/1000</f>
        <v>#REF!</v>
      </c>
      <c r="W16" s="294" t="e">
        <f>#REF!/1000</f>
        <v>#REF!</v>
      </c>
      <c r="X16" s="294" t="e">
        <f>#REF!</f>
        <v>#REF!</v>
      </c>
      <c r="Y16" s="294" t="e">
        <f>#REF!</f>
        <v>#REF!</v>
      </c>
      <c r="Z16" s="294" t="e">
        <f>#REF!/1000</f>
        <v>#REF!</v>
      </c>
      <c r="AA16" s="294" t="e">
        <f>#REF!/1000</f>
        <v>#REF!</v>
      </c>
      <c r="AB16" s="294" t="e">
        <f>#REF!</f>
        <v>#REF!</v>
      </c>
      <c r="AC16" s="294" t="e">
        <f>#REF!</f>
        <v>#REF!</v>
      </c>
      <c r="AD16" s="294" t="e">
        <f>#REF!/1000</f>
        <v>#REF!</v>
      </c>
      <c r="AE16" s="294" t="e">
        <f>#REF!/1000</f>
        <v>#REF!</v>
      </c>
    </row>
    <row r="17" spans="1:31" s="102" customFormat="1">
      <c r="A17" s="111" t="s">
        <v>569</v>
      </c>
      <c r="B17" s="291" t="e">
        <f>#REF!</f>
        <v>#REF!</v>
      </c>
      <c r="C17" s="292" t="e">
        <f>#REF!/1000</f>
        <v>#REF!</v>
      </c>
      <c r="D17" s="291" t="e">
        <f>#REF!</f>
        <v>#REF!</v>
      </c>
      <c r="E17" s="292" t="e">
        <f>#REF!</f>
        <v>#REF!</v>
      </c>
      <c r="F17" s="291" t="e">
        <f>#REF!/1000</f>
        <v>#REF!</v>
      </c>
      <c r="G17" s="292" t="e">
        <f>#REF!/1000</f>
        <v>#REF!</v>
      </c>
      <c r="H17" s="291" t="e">
        <f>#REF!</f>
        <v>#REF!</v>
      </c>
      <c r="I17" s="292" t="e">
        <f>#REF!</f>
        <v>#REF!</v>
      </c>
      <c r="J17" s="292" t="e">
        <f>#REF!/1000</f>
        <v>#REF!</v>
      </c>
      <c r="K17" s="292" t="e">
        <f>#REF!/1000</f>
        <v>#REF!</v>
      </c>
      <c r="L17" s="292" t="e">
        <f>#REF!</f>
        <v>#REF!</v>
      </c>
      <c r="M17" s="292" t="e">
        <f>#REF!</f>
        <v>#REF!</v>
      </c>
      <c r="N17" s="292" t="e">
        <f>#REF!/1000</f>
        <v>#REF!</v>
      </c>
      <c r="O17" s="292" t="e">
        <f>#REF!/1000</f>
        <v>#REF!</v>
      </c>
      <c r="P17" s="292" t="e">
        <f>#REF!</f>
        <v>#REF!</v>
      </c>
      <c r="Q17" s="292" t="e">
        <f>#REF!</f>
        <v>#REF!</v>
      </c>
      <c r="R17" s="292" t="e">
        <f>#REF!/1000</f>
        <v>#REF!</v>
      </c>
      <c r="S17" s="292" t="e">
        <f>#REF!/1000</f>
        <v>#REF!</v>
      </c>
      <c r="T17" s="292" t="e">
        <f>#REF!</f>
        <v>#REF!</v>
      </c>
      <c r="U17" s="292" t="e">
        <f>#REF!</f>
        <v>#REF!</v>
      </c>
      <c r="V17" s="292" t="e">
        <f>#REF!/1000</f>
        <v>#REF!</v>
      </c>
      <c r="W17" s="292" t="e">
        <f>#REF!/1000</f>
        <v>#REF!</v>
      </c>
      <c r="X17" s="292" t="e">
        <f>#REF!</f>
        <v>#REF!</v>
      </c>
      <c r="Y17" s="292" t="e">
        <f>#REF!</f>
        <v>#REF!</v>
      </c>
      <c r="Z17" s="292" t="e">
        <f>#REF!/1000</f>
        <v>#REF!</v>
      </c>
      <c r="AA17" s="292" t="e">
        <f>#REF!/1000</f>
        <v>#REF!</v>
      </c>
      <c r="AB17" s="292" t="e">
        <f>#REF!</f>
        <v>#REF!</v>
      </c>
      <c r="AC17" s="292" t="e">
        <f>#REF!</f>
        <v>#REF!</v>
      </c>
      <c r="AD17" s="292" t="e">
        <f>#REF!/1000</f>
        <v>#REF!</v>
      </c>
      <c r="AE17" s="292" t="e">
        <f>#REF!/1000</f>
        <v>#REF!</v>
      </c>
    </row>
    <row r="18" spans="1:31" s="102" customFormat="1">
      <c r="A18" s="111" t="s">
        <v>570</v>
      </c>
      <c r="B18" s="291" t="e">
        <f>#REF!</f>
        <v>#REF!</v>
      </c>
      <c r="C18" s="292" t="e">
        <f>#REF!/1000</f>
        <v>#REF!</v>
      </c>
      <c r="D18" s="291" t="e">
        <f>#REF!</f>
        <v>#REF!</v>
      </c>
      <c r="E18" s="292" t="e">
        <f>#REF!</f>
        <v>#REF!</v>
      </c>
      <c r="F18" s="291" t="e">
        <f>#REF!/1000</f>
        <v>#REF!</v>
      </c>
      <c r="G18" s="292" t="e">
        <f>#REF!/1000</f>
        <v>#REF!</v>
      </c>
      <c r="H18" s="291" t="e">
        <f>#REF!</f>
        <v>#REF!</v>
      </c>
      <c r="I18" s="292" t="e">
        <f>#REF!</f>
        <v>#REF!</v>
      </c>
      <c r="J18" s="292" t="e">
        <f>#REF!/1000</f>
        <v>#REF!</v>
      </c>
      <c r="K18" s="292" t="e">
        <f>#REF!/1000</f>
        <v>#REF!</v>
      </c>
      <c r="L18" s="292" t="e">
        <f>#REF!</f>
        <v>#REF!</v>
      </c>
      <c r="M18" s="292" t="e">
        <f>#REF!</f>
        <v>#REF!</v>
      </c>
      <c r="N18" s="292" t="e">
        <f>#REF!/1000</f>
        <v>#REF!</v>
      </c>
      <c r="O18" s="292" t="e">
        <f>#REF!/1000</f>
        <v>#REF!</v>
      </c>
      <c r="P18" s="292" t="e">
        <f>#REF!</f>
        <v>#REF!</v>
      </c>
      <c r="Q18" s="292" t="e">
        <f>#REF!</f>
        <v>#REF!</v>
      </c>
      <c r="R18" s="292" t="e">
        <f>#REF!/1000</f>
        <v>#REF!</v>
      </c>
      <c r="S18" s="292" t="e">
        <f>#REF!/1000</f>
        <v>#REF!</v>
      </c>
      <c r="T18" s="292" t="e">
        <f>#REF!</f>
        <v>#REF!</v>
      </c>
      <c r="U18" s="292" t="e">
        <f>#REF!</f>
        <v>#REF!</v>
      </c>
      <c r="V18" s="292" t="e">
        <f>#REF!/1000</f>
        <v>#REF!</v>
      </c>
      <c r="W18" s="292" t="e">
        <f>#REF!/1000</f>
        <v>#REF!</v>
      </c>
      <c r="X18" s="292" t="e">
        <f>#REF!</f>
        <v>#REF!</v>
      </c>
      <c r="Y18" s="292" t="e">
        <f>#REF!</f>
        <v>#REF!</v>
      </c>
      <c r="Z18" s="292" t="e">
        <f>#REF!/1000</f>
        <v>#REF!</v>
      </c>
      <c r="AA18" s="292" t="e">
        <f>#REF!/1000</f>
        <v>#REF!</v>
      </c>
      <c r="AB18" s="292" t="e">
        <f>#REF!</f>
        <v>#REF!</v>
      </c>
      <c r="AC18" s="292" t="e">
        <f>#REF!</f>
        <v>#REF!</v>
      </c>
      <c r="AD18" s="292" t="e">
        <f>#REF!/1000</f>
        <v>#REF!</v>
      </c>
      <c r="AE18" s="292" t="e">
        <f>#REF!/1000</f>
        <v>#REF!</v>
      </c>
    </row>
    <row r="19" spans="1:31" s="102" customFormat="1">
      <c r="A19" s="111" t="s">
        <v>571</v>
      </c>
      <c r="B19" s="291" t="e">
        <f>#REF!</f>
        <v>#REF!</v>
      </c>
      <c r="C19" s="292" t="e">
        <f>#REF!/1000</f>
        <v>#REF!</v>
      </c>
      <c r="D19" s="291" t="e">
        <f>#REF!</f>
        <v>#REF!</v>
      </c>
      <c r="E19" s="292" t="e">
        <f>#REF!</f>
        <v>#REF!</v>
      </c>
      <c r="F19" s="291" t="e">
        <f>#REF!/1000</f>
        <v>#REF!</v>
      </c>
      <c r="G19" s="292" t="e">
        <f>#REF!/1000</f>
        <v>#REF!</v>
      </c>
      <c r="H19" s="291" t="e">
        <f>#REF!</f>
        <v>#REF!</v>
      </c>
      <c r="I19" s="292" t="e">
        <f>#REF!</f>
        <v>#REF!</v>
      </c>
      <c r="J19" s="292" t="e">
        <f>#REF!/1000</f>
        <v>#REF!</v>
      </c>
      <c r="K19" s="292" t="e">
        <f>#REF!/1000</f>
        <v>#REF!</v>
      </c>
      <c r="L19" s="292" t="e">
        <f>#REF!</f>
        <v>#REF!</v>
      </c>
      <c r="M19" s="292" t="e">
        <f>#REF!</f>
        <v>#REF!</v>
      </c>
      <c r="N19" s="292" t="e">
        <f>#REF!/1000</f>
        <v>#REF!</v>
      </c>
      <c r="O19" s="292" t="e">
        <f>#REF!/1000</f>
        <v>#REF!</v>
      </c>
      <c r="P19" s="292" t="e">
        <f>#REF!</f>
        <v>#REF!</v>
      </c>
      <c r="Q19" s="292" t="e">
        <f>#REF!</f>
        <v>#REF!</v>
      </c>
      <c r="R19" s="292" t="e">
        <f>#REF!/1000</f>
        <v>#REF!</v>
      </c>
      <c r="S19" s="292" t="e">
        <f>#REF!/1000</f>
        <v>#REF!</v>
      </c>
      <c r="T19" s="292" t="e">
        <f>#REF!</f>
        <v>#REF!</v>
      </c>
      <c r="U19" s="292" t="e">
        <f>#REF!</f>
        <v>#REF!</v>
      </c>
      <c r="V19" s="292" t="e">
        <f>#REF!/1000</f>
        <v>#REF!</v>
      </c>
      <c r="W19" s="292" t="e">
        <f>#REF!/1000</f>
        <v>#REF!</v>
      </c>
      <c r="X19" s="292" t="e">
        <f>#REF!</f>
        <v>#REF!</v>
      </c>
      <c r="Y19" s="292" t="e">
        <f>#REF!</f>
        <v>#REF!</v>
      </c>
      <c r="Z19" s="292" t="e">
        <f>#REF!/1000</f>
        <v>#REF!</v>
      </c>
      <c r="AA19" s="292" t="e">
        <f>#REF!/1000</f>
        <v>#REF!</v>
      </c>
      <c r="AB19" s="292" t="e">
        <f>#REF!</f>
        <v>#REF!</v>
      </c>
      <c r="AC19" s="292" t="e">
        <f>#REF!</f>
        <v>#REF!</v>
      </c>
      <c r="AD19" s="292" t="e">
        <f>#REF!/1000</f>
        <v>#REF!</v>
      </c>
      <c r="AE19" s="292" t="e">
        <f>#REF!/1000</f>
        <v>#REF!</v>
      </c>
    </row>
    <row r="20" spans="1:31" s="102" customFormat="1">
      <c r="A20" s="111" t="s">
        <v>572</v>
      </c>
      <c r="B20" s="291" t="e">
        <f>#REF!</f>
        <v>#REF!</v>
      </c>
      <c r="C20" s="292" t="e">
        <f>#REF!/1000</f>
        <v>#REF!</v>
      </c>
      <c r="D20" s="291" t="e">
        <f>#REF!</f>
        <v>#REF!</v>
      </c>
      <c r="E20" s="292" t="e">
        <f>#REF!</f>
        <v>#REF!</v>
      </c>
      <c r="F20" s="291" t="e">
        <f>#REF!/1000</f>
        <v>#REF!</v>
      </c>
      <c r="G20" s="292" t="e">
        <f>#REF!/1000</f>
        <v>#REF!</v>
      </c>
      <c r="H20" s="291" t="e">
        <f>#REF!</f>
        <v>#REF!</v>
      </c>
      <c r="I20" s="292" t="e">
        <f>#REF!</f>
        <v>#REF!</v>
      </c>
      <c r="J20" s="292" t="e">
        <f>#REF!/1000</f>
        <v>#REF!</v>
      </c>
      <c r="K20" s="292" t="e">
        <f>#REF!/1000</f>
        <v>#REF!</v>
      </c>
      <c r="L20" s="292" t="e">
        <f>#REF!</f>
        <v>#REF!</v>
      </c>
      <c r="M20" s="292" t="e">
        <f>#REF!</f>
        <v>#REF!</v>
      </c>
      <c r="N20" s="292" t="e">
        <f>#REF!/1000</f>
        <v>#REF!</v>
      </c>
      <c r="O20" s="292" t="e">
        <f>#REF!/1000</f>
        <v>#REF!</v>
      </c>
      <c r="P20" s="292" t="e">
        <f>#REF!</f>
        <v>#REF!</v>
      </c>
      <c r="Q20" s="292" t="e">
        <f>#REF!</f>
        <v>#REF!</v>
      </c>
      <c r="R20" s="292" t="e">
        <f>#REF!/1000</f>
        <v>#REF!</v>
      </c>
      <c r="S20" s="292" t="e">
        <f>#REF!/1000</f>
        <v>#REF!</v>
      </c>
      <c r="T20" s="292" t="e">
        <f>#REF!</f>
        <v>#REF!</v>
      </c>
      <c r="U20" s="292" t="e">
        <f>#REF!</f>
        <v>#REF!</v>
      </c>
      <c r="V20" s="292" t="e">
        <f>#REF!/1000</f>
        <v>#REF!</v>
      </c>
      <c r="W20" s="292" t="e">
        <f>#REF!/1000</f>
        <v>#REF!</v>
      </c>
      <c r="X20" s="292" t="e">
        <f>#REF!</f>
        <v>#REF!</v>
      </c>
      <c r="Y20" s="292" t="e">
        <f>#REF!</f>
        <v>#REF!</v>
      </c>
      <c r="Z20" s="292" t="e">
        <f>#REF!/1000</f>
        <v>#REF!</v>
      </c>
      <c r="AA20" s="292" t="e">
        <f>#REF!/1000</f>
        <v>#REF!</v>
      </c>
      <c r="AB20" s="292" t="e">
        <f>#REF!</f>
        <v>#REF!</v>
      </c>
      <c r="AC20" s="292" t="e">
        <f>#REF!</f>
        <v>#REF!</v>
      </c>
      <c r="AD20" s="292" t="e">
        <f>#REF!/1000</f>
        <v>#REF!</v>
      </c>
      <c r="AE20" s="292" t="e">
        <f>#REF!/1000</f>
        <v>#REF!</v>
      </c>
    </row>
    <row r="21" spans="1:31" s="102" customFormat="1">
      <c r="A21" s="170" t="s">
        <v>573</v>
      </c>
      <c r="B21" s="293" t="e">
        <f>#REF!</f>
        <v>#REF!</v>
      </c>
      <c r="C21" s="294" t="e">
        <f>#REF!/1000</f>
        <v>#REF!</v>
      </c>
      <c r="D21" s="293" t="e">
        <f>#REF!</f>
        <v>#REF!</v>
      </c>
      <c r="E21" s="294" t="e">
        <f>#REF!</f>
        <v>#REF!</v>
      </c>
      <c r="F21" s="293" t="e">
        <f>#REF!/1000</f>
        <v>#REF!</v>
      </c>
      <c r="G21" s="294" t="e">
        <f>#REF!/1000</f>
        <v>#REF!</v>
      </c>
      <c r="H21" s="293" t="e">
        <f>#REF!</f>
        <v>#REF!</v>
      </c>
      <c r="I21" s="294" t="e">
        <f>#REF!</f>
        <v>#REF!</v>
      </c>
      <c r="J21" s="294" t="e">
        <f>#REF!/1000</f>
        <v>#REF!</v>
      </c>
      <c r="K21" s="294" t="e">
        <f>#REF!/1000</f>
        <v>#REF!</v>
      </c>
      <c r="L21" s="294" t="e">
        <f>#REF!</f>
        <v>#REF!</v>
      </c>
      <c r="M21" s="294" t="e">
        <f>#REF!</f>
        <v>#REF!</v>
      </c>
      <c r="N21" s="294" t="e">
        <f>#REF!/1000</f>
        <v>#REF!</v>
      </c>
      <c r="O21" s="294" t="e">
        <f>#REF!/1000</f>
        <v>#REF!</v>
      </c>
      <c r="P21" s="294" t="e">
        <f>#REF!</f>
        <v>#REF!</v>
      </c>
      <c r="Q21" s="294" t="e">
        <f>#REF!</f>
        <v>#REF!</v>
      </c>
      <c r="R21" s="294" t="e">
        <f>#REF!/1000</f>
        <v>#REF!</v>
      </c>
      <c r="S21" s="294" t="e">
        <f>#REF!/1000</f>
        <v>#REF!</v>
      </c>
      <c r="T21" s="294" t="e">
        <f>#REF!</f>
        <v>#REF!</v>
      </c>
      <c r="U21" s="294" t="e">
        <f>#REF!</f>
        <v>#REF!</v>
      </c>
      <c r="V21" s="294" t="e">
        <f>#REF!/1000</f>
        <v>#REF!</v>
      </c>
      <c r="W21" s="294" t="e">
        <f>#REF!/1000</f>
        <v>#REF!</v>
      </c>
      <c r="X21" s="294" t="e">
        <f>#REF!</f>
        <v>#REF!</v>
      </c>
      <c r="Y21" s="294" t="e">
        <f>#REF!</f>
        <v>#REF!</v>
      </c>
      <c r="Z21" s="294" t="e">
        <f>#REF!/1000</f>
        <v>#REF!</v>
      </c>
      <c r="AA21" s="294" t="e">
        <f>#REF!/1000</f>
        <v>#REF!</v>
      </c>
      <c r="AB21" s="294" t="e">
        <f>#REF!</f>
        <v>#REF!</v>
      </c>
      <c r="AC21" s="294" t="e">
        <f>#REF!</f>
        <v>#REF!</v>
      </c>
      <c r="AD21" s="294" t="e">
        <f>#REF!/1000</f>
        <v>#REF!</v>
      </c>
      <c r="AE21" s="294" t="e">
        <f>#REF!/1000</f>
        <v>#REF!</v>
      </c>
    </row>
    <row r="22" spans="1:31" s="102" customFormat="1">
      <c r="A22" s="111" t="s">
        <v>574</v>
      </c>
      <c r="B22" s="291" t="e">
        <f>#REF!</f>
        <v>#REF!</v>
      </c>
      <c r="C22" s="292" t="e">
        <f>#REF!/1000</f>
        <v>#REF!</v>
      </c>
      <c r="D22" s="291" t="e">
        <f>#REF!</f>
        <v>#REF!</v>
      </c>
      <c r="E22" s="292" t="e">
        <f>#REF!</f>
        <v>#REF!</v>
      </c>
      <c r="F22" s="291" t="e">
        <f>#REF!/1000</f>
        <v>#REF!</v>
      </c>
      <c r="G22" s="292" t="e">
        <f>#REF!/1000</f>
        <v>#REF!</v>
      </c>
      <c r="H22" s="291" t="e">
        <f>#REF!</f>
        <v>#REF!</v>
      </c>
      <c r="I22" s="292" t="e">
        <f>#REF!</f>
        <v>#REF!</v>
      </c>
      <c r="J22" s="292" t="e">
        <f>#REF!/1000</f>
        <v>#REF!</v>
      </c>
      <c r="K22" s="292" t="e">
        <f>#REF!/1000</f>
        <v>#REF!</v>
      </c>
      <c r="L22" s="292" t="e">
        <f>#REF!</f>
        <v>#REF!</v>
      </c>
      <c r="M22" s="292" t="e">
        <f>#REF!</f>
        <v>#REF!</v>
      </c>
      <c r="N22" s="292" t="e">
        <f>#REF!/1000</f>
        <v>#REF!</v>
      </c>
      <c r="O22" s="292" t="e">
        <f>#REF!/1000</f>
        <v>#REF!</v>
      </c>
      <c r="P22" s="292" t="e">
        <f>#REF!</f>
        <v>#REF!</v>
      </c>
      <c r="Q22" s="292" t="e">
        <f>#REF!</f>
        <v>#REF!</v>
      </c>
      <c r="R22" s="292" t="e">
        <f>#REF!/1000</f>
        <v>#REF!</v>
      </c>
      <c r="S22" s="292" t="e">
        <f>#REF!/1000</f>
        <v>#REF!</v>
      </c>
      <c r="T22" s="292" t="e">
        <f>#REF!</f>
        <v>#REF!</v>
      </c>
      <c r="U22" s="292" t="e">
        <f>#REF!</f>
        <v>#REF!</v>
      </c>
      <c r="V22" s="292" t="e">
        <f>#REF!/1000</f>
        <v>#REF!</v>
      </c>
      <c r="W22" s="292" t="e">
        <f>#REF!/1000</f>
        <v>#REF!</v>
      </c>
      <c r="X22" s="292" t="e">
        <f>#REF!</f>
        <v>#REF!</v>
      </c>
      <c r="Y22" s="292" t="e">
        <f>#REF!</f>
        <v>#REF!</v>
      </c>
      <c r="Z22" s="292" t="e">
        <f>#REF!/1000</f>
        <v>#REF!</v>
      </c>
      <c r="AA22" s="292" t="e">
        <f>#REF!/1000</f>
        <v>#REF!</v>
      </c>
      <c r="AB22" s="292" t="e">
        <f>#REF!</f>
        <v>#REF!</v>
      </c>
      <c r="AC22" s="292" t="e">
        <f>#REF!</f>
        <v>#REF!</v>
      </c>
      <c r="AD22" s="292" t="e">
        <f>#REF!/1000</f>
        <v>#REF!</v>
      </c>
      <c r="AE22" s="292" t="e">
        <f>#REF!/1000</f>
        <v>#REF!</v>
      </c>
    </row>
    <row r="23" spans="1:31" s="102" customFormat="1">
      <c r="A23" s="111" t="s">
        <v>575</v>
      </c>
      <c r="B23" s="291" t="e">
        <f>#REF!</f>
        <v>#REF!</v>
      </c>
      <c r="C23" s="292" t="e">
        <f>#REF!/1000</f>
        <v>#REF!</v>
      </c>
      <c r="D23" s="291" t="e">
        <f>#REF!</f>
        <v>#REF!</v>
      </c>
      <c r="E23" s="292" t="e">
        <f>#REF!</f>
        <v>#REF!</v>
      </c>
      <c r="F23" s="291" t="e">
        <f>#REF!/1000</f>
        <v>#REF!</v>
      </c>
      <c r="G23" s="292" t="e">
        <f>#REF!/1000</f>
        <v>#REF!</v>
      </c>
      <c r="H23" s="291" t="e">
        <f>#REF!</f>
        <v>#REF!</v>
      </c>
      <c r="I23" s="292" t="e">
        <f>#REF!</f>
        <v>#REF!</v>
      </c>
      <c r="J23" s="292" t="e">
        <f>#REF!/1000</f>
        <v>#REF!</v>
      </c>
      <c r="K23" s="292" t="e">
        <f>#REF!/1000</f>
        <v>#REF!</v>
      </c>
      <c r="L23" s="292" t="e">
        <f>#REF!</f>
        <v>#REF!</v>
      </c>
      <c r="M23" s="292" t="e">
        <f>#REF!</f>
        <v>#REF!</v>
      </c>
      <c r="N23" s="292" t="e">
        <f>#REF!/1000</f>
        <v>#REF!</v>
      </c>
      <c r="O23" s="292" t="e">
        <f>#REF!/1000</f>
        <v>#REF!</v>
      </c>
      <c r="P23" s="292" t="e">
        <f>#REF!</f>
        <v>#REF!</v>
      </c>
      <c r="Q23" s="292" t="e">
        <f>#REF!</f>
        <v>#REF!</v>
      </c>
      <c r="R23" s="292" t="e">
        <f>#REF!/1000</f>
        <v>#REF!</v>
      </c>
      <c r="S23" s="292" t="e">
        <f>#REF!/1000</f>
        <v>#REF!</v>
      </c>
      <c r="T23" s="292" t="e">
        <f>#REF!</f>
        <v>#REF!</v>
      </c>
      <c r="U23" s="292" t="e">
        <f>#REF!</f>
        <v>#REF!</v>
      </c>
      <c r="V23" s="292" t="e">
        <f>#REF!/1000</f>
        <v>#REF!</v>
      </c>
      <c r="W23" s="292" t="e">
        <f>#REF!/1000</f>
        <v>#REF!</v>
      </c>
      <c r="X23" s="292" t="e">
        <f>#REF!</f>
        <v>#REF!</v>
      </c>
      <c r="Y23" s="292" t="e">
        <f>#REF!</f>
        <v>#REF!</v>
      </c>
      <c r="Z23" s="292" t="e">
        <f>#REF!/1000</f>
        <v>#REF!</v>
      </c>
      <c r="AA23" s="292" t="e">
        <f>#REF!/1000</f>
        <v>#REF!</v>
      </c>
      <c r="AB23" s="292" t="e">
        <f>#REF!</f>
        <v>#REF!</v>
      </c>
      <c r="AC23" s="292" t="e">
        <f>#REF!</f>
        <v>#REF!</v>
      </c>
      <c r="AD23" s="292" t="e">
        <f>#REF!/1000</f>
        <v>#REF!</v>
      </c>
      <c r="AE23" s="292" t="e">
        <f>#REF!/1000</f>
        <v>#REF!</v>
      </c>
    </row>
    <row r="24" spans="1:31" s="102" customFormat="1">
      <c r="A24" s="111" t="s">
        <v>576</v>
      </c>
      <c r="B24" s="291" t="e">
        <f>#REF!</f>
        <v>#REF!</v>
      </c>
      <c r="C24" s="292" t="e">
        <f>#REF!/1000</f>
        <v>#REF!</v>
      </c>
      <c r="D24" s="291" t="e">
        <f>#REF!</f>
        <v>#REF!</v>
      </c>
      <c r="E24" s="292" t="e">
        <f>#REF!</f>
        <v>#REF!</v>
      </c>
      <c r="F24" s="291" t="e">
        <f>#REF!/1000</f>
        <v>#REF!</v>
      </c>
      <c r="G24" s="292" t="e">
        <f>#REF!/1000</f>
        <v>#REF!</v>
      </c>
      <c r="H24" s="291" t="e">
        <f>#REF!</f>
        <v>#REF!</v>
      </c>
      <c r="I24" s="292" t="e">
        <f>#REF!</f>
        <v>#REF!</v>
      </c>
      <c r="J24" s="292" t="e">
        <f>#REF!/1000</f>
        <v>#REF!</v>
      </c>
      <c r="K24" s="292" t="e">
        <f>#REF!/1000</f>
        <v>#REF!</v>
      </c>
      <c r="L24" s="292" t="e">
        <f>#REF!</f>
        <v>#REF!</v>
      </c>
      <c r="M24" s="292" t="e">
        <f>#REF!</f>
        <v>#REF!</v>
      </c>
      <c r="N24" s="292" t="e">
        <f>#REF!/1000</f>
        <v>#REF!</v>
      </c>
      <c r="O24" s="292" t="e">
        <f>#REF!/1000</f>
        <v>#REF!</v>
      </c>
      <c r="P24" s="292" t="e">
        <f>#REF!</f>
        <v>#REF!</v>
      </c>
      <c r="Q24" s="292" t="e">
        <f>#REF!</f>
        <v>#REF!</v>
      </c>
      <c r="R24" s="292" t="e">
        <f>#REF!/1000</f>
        <v>#REF!</v>
      </c>
      <c r="S24" s="292" t="e">
        <f>#REF!/1000</f>
        <v>#REF!</v>
      </c>
      <c r="T24" s="292" t="e">
        <f>#REF!</f>
        <v>#REF!</v>
      </c>
      <c r="U24" s="292" t="e">
        <f>#REF!</f>
        <v>#REF!</v>
      </c>
      <c r="V24" s="292" t="e">
        <f>#REF!/1000</f>
        <v>#REF!</v>
      </c>
      <c r="W24" s="292" t="e">
        <f>#REF!/1000</f>
        <v>#REF!</v>
      </c>
      <c r="X24" s="292" t="e">
        <f>#REF!</f>
        <v>#REF!</v>
      </c>
      <c r="Y24" s="292" t="e">
        <f>#REF!</f>
        <v>#REF!</v>
      </c>
      <c r="Z24" s="292" t="e">
        <f>#REF!/1000</f>
        <v>#REF!</v>
      </c>
      <c r="AA24" s="292" t="e">
        <f>#REF!/1000</f>
        <v>#REF!</v>
      </c>
      <c r="AB24" s="292" t="e">
        <f>#REF!</f>
        <v>#REF!</v>
      </c>
      <c r="AC24" s="292" t="e">
        <f>#REF!</f>
        <v>#REF!</v>
      </c>
      <c r="AD24" s="292" t="e">
        <f>#REF!/1000</f>
        <v>#REF!</v>
      </c>
      <c r="AE24" s="292" t="e">
        <f>#REF!/1000</f>
        <v>#REF!</v>
      </c>
    </row>
    <row r="25" spans="1:31" s="102" customFormat="1">
      <c r="A25" s="111" t="s">
        <v>577</v>
      </c>
      <c r="B25" s="291" t="e">
        <f>#REF!</f>
        <v>#REF!</v>
      </c>
      <c r="C25" s="292" t="e">
        <f>#REF!/1000</f>
        <v>#REF!</v>
      </c>
      <c r="D25" s="291" t="e">
        <f>#REF!</f>
        <v>#REF!</v>
      </c>
      <c r="E25" s="292" t="e">
        <f>#REF!</f>
        <v>#REF!</v>
      </c>
      <c r="F25" s="291" t="e">
        <f>#REF!/1000</f>
        <v>#REF!</v>
      </c>
      <c r="G25" s="292" t="e">
        <f>#REF!/1000</f>
        <v>#REF!</v>
      </c>
      <c r="H25" s="291" t="e">
        <f>#REF!</f>
        <v>#REF!</v>
      </c>
      <c r="I25" s="292" t="e">
        <f>#REF!</f>
        <v>#REF!</v>
      </c>
      <c r="J25" s="292" t="e">
        <f>#REF!/1000</f>
        <v>#REF!</v>
      </c>
      <c r="K25" s="292" t="e">
        <f>#REF!/1000</f>
        <v>#REF!</v>
      </c>
      <c r="L25" s="292" t="e">
        <f>#REF!</f>
        <v>#REF!</v>
      </c>
      <c r="M25" s="292" t="e">
        <f>#REF!</f>
        <v>#REF!</v>
      </c>
      <c r="N25" s="292" t="e">
        <f>#REF!/1000</f>
        <v>#REF!</v>
      </c>
      <c r="O25" s="292" t="e">
        <f>#REF!/1000</f>
        <v>#REF!</v>
      </c>
      <c r="P25" s="292" t="e">
        <f>#REF!</f>
        <v>#REF!</v>
      </c>
      <c r="Q25" s="292" t="e">
        <f>#REF!</f>
        <v>#REF!</v>
      </c>
      <c r="R25" s="292" t="e">
        <f>#REF!/1000</f>
        <v>#REF!</v>
      </c>
      <c r="S25" s="292" t="e">
        <f>#REF!/1000</f>
        <v>#REF!</v>
      </c>
      <c r="T25" s="292" t="e">
        <f>#REF!</f>
        <v>#REF!</v>
      </c>
      <c r="U25" s="292" t="e">
        <f>#REF!</f>
        <v>#REF!</v>
      </c>
      <c r="V25" s="292" t="e">
        <f>#REF!/1000</f>
        <v>#REF!</v>
      </c>
      <c r="W25" s="292" t="e">
        <f>#REF!/1000</f>
        <v>#REF!</v>
      </c>
      <c r="X25" s="292" t="e">
        <f>#REF!</f>
        <v>#REF!</v>
      </c>
      <c r="Y25" s="292" t="e">
        <f>#REF!</f>
        <v>#REF!</v>
      </c>
      <c r="Z25" s="292" t="e">
        <f>#REF!/1000</f>
        <v>#REF!</v>
      </c>
      <c r="AA25" s="292" t="e">
        <f>#REF!/1000</f>
        <v>#REF!</v>
      </c>
      <c r="AB25" s="292" t="e">
        <f>#REF!</f>
        <v>#REF!</v>
      </c>
      <c r="AC25" s="292" t="e">
        <f>#REF!</f>
        <v>#REF!</v>
      </c>
      <c r="AD25" s="292" t="e">
        <f>#REF!/1000</f>
        <v>#REF!</v>
      </c>
      <c r="AE25" s="292" t="e">
        <f>#REF!/1000</f>
        <v>#REF!</v>
      </c>
    </row>
    <row r="26" spans="1:31" s="102" customFormat="1">
      <c r="A26" s="170" t="s">
        <v>578</v>
      </c>
      <c r="B26" s="293" t="e">
        <f>#REF!</f>
        <v>#REF!</v>
      </c>
      <c r="C26" s="294" t="e">
        <f>#REF!/1000</f>
        <v>#REF!</v>
      </c>
      <c r="D26" s="293" t="e">
        <f>#REF!</f>
        <v>#REF!</v>
      </c>
      <c r="E26" s="294" t="e">
        <f>#REF!</f>
        <v>#REF!</v>
      </c>
      <c r="F26" s="293" t="e">
        <f>#REF!/1000</f>
        <v>#REF!</v>
      </c>
      <c r="G26" s="294" t="e">
        <f>#REF!/1000</f>
        <v>#REF!</v>
      </c>
      <c r="H26" s="293" t="e">
        <f>#REF!</f>
        <v>#REF!</v>
      </c>
      <c r="I26" s="294" t="e">
        <f>#REF!</f>
        <v>#REF!</v>
      </c>
      <c r="J26" s="294" t="e">
        <f>#REF!/1000</f>
        <v>#REF!</v>
      </c>
      <c r="K26" s="294" t="e">
        <f>#REF!/1000</f>
        <v>#REF!</v>
      </c>
      <c r="L26" s="294" t="e">
        <f>#REF!</f>
        <v>#REF!</v>
      </c>
      <c r="M26" s="294" t="e">
        <f>#REF!</f>
        <v>#REF!</v>
      </c>
      <c r="N26" s="294" t="e">
        <f>#REF!/1000</f>
        <v>#REF!</v>
      </c>
      <c r="O26" s="294" t="e">
        <f>#REF!/1000</f>
        <v>#REF!</v>
      </c>
      <c r="P26" s="294" t="e">
        <f>#REF!</f>
        <v>#REF!</v>
      </c>
      <c r="Q26" s="294" t="e">
        <f>#REF!</f>
        <v>#REF!</v>
      </c>
      <c r="R26" s="294" t="e">
        <f>#REF!/1000</f>
        <v>#REF!</v>
      </c>
      <c r="S26" s="294" t="e">
        <f>#REF!/1000</f>
        <v>#REF!</v>
      </c>
      <c r="T26" s="294" t="e">
        <f>#REF!</f>
        <v>#REF!</v>
      </c>
      <c r="U26" s="294" t="e">
        <f>#REF!</f>
        <v>#REF!</v>
      </c>
      <c r="V26" s="294" t="e">
        <f>#REF!/1000</f>
        <v>#REF!</v>
      </c>
      <c r="W26" s="294" t="e">
        <f>#REF!/1000</f>
        <v>#REF!</v>
      </c>
      <c r="X26" s="294" t="e">
        <f>#REF!</f>
        <v>#REF!</v>
      </c>
      <c r="Y26" s="294" t="e">
        <f>#REF!</f>
        <v>#REF!</v>
      </c>
      <c r="Z26" s="294" t="e">
        <f>#REF!/1000</f>
        <v>#REF!</v>
      </c>
      <c r="AA26" s="294" t="e">
        <f>#REF!/1000</f>
        <v>#REF!</v>
      </c>
      <c r="AB26" s="294" t="e">
        <f>#REF!</f>
        <v>#REF!</v>
      </c>
      <c r="AC26" s="294" t="e">
        <f>#REF!</f>
        <v>#REF!</v>
      </c>
      <c r="AD26" s="294" t="e">
        <f>#REF!/1000</f>
        <v>#REF!</v>
      </c>
      <c r="AE26" s="294" t="e">
        <f>#REF!/1000</f>
        <v>#REF!</v>
      </c>
    </row>
    <row r="27" spans="1:31" s="102" customFormat="1">
      <c r="A27" s="111" t="s">
        <v>579</v>
      </c>
      <c r="B27" s="291" t="e">
        <f>#REF!</f>
        <v>#REF!</v>
      </c>
      <c r="C27" s="292" t="e">
        <f>#REF!/1000</f>
        <v>#REF!</v>
      </c>
      <c r="D27" s="291" t="e">
        <f>#REF!</f>
        <v>#REF!</v>
      </c>
      <c r="E27" s="292" t="e">
        <f>#REF!</f>
        <v>#REF!</v>
      </c>
      <c r="F27" s="291" t="e">
        <f>#REF!/1000</f>
        <v>#REF!</v>
      </c>
      <c r="G27" s="292" t="e">
        <f>#REF!/1000</f>
        <v>#REF!</v>
      </c>
      <c r="H27" s="291" t="e">
        <f>#REF!</f>
        <v>#REF!</v>
      </c>
      <c r="I27" s="292" t="e">
        <f>#REF!</f>
        <v>#REF!</v>
      </c>
      <c r="J27" s="292" t="e">
        <f>#REF!/1000</f>
        <v>#REF!</v>
      </c>
      <c r="K27" s="292" t="e">
        <f>#REF!/1000</f>
        <v>#REF!</v>
      </c>
      <c r="L27" s="292" t="e">
        <f>#REF!</f>
        <v>#REF!</v>
      </c>
      <c r="M27" s="292" t="e">
        <f>#REF!</f>
        <v>#REF!</v>
      </c>
      <c r="N27" s="292" t="e">
        <f>#REF!/1000</f>
        <v>#REF!</v>
      </c>
      <c r="O27" s="292" t="e">
        <f>#REF!/1000</f>
        <v>#REF!</v>
      </c>
      <c r="P27" s="292" t="e">
        <f>#REF!</f>
        <v>#REF!</v>
      </c>
      <c r="Q27" s="292" t="e">
        <f>#REF!</f>
        <v>#REF!</v>
      </c>
      <c r="R27" s="292" t="e">
        <f>#REF!/1000</f>
        <v>#REF!</v>
      </c>
      <c r="S27" s="292" t="e">
        <f>#REF!/1000</f>
        <v>#REF!</v>
      </c>
      <c r="T27" s="292" t="e">
        <f>#REF!</f>
        <v>#REF!</v>
      </c>
      <c r="U27" s="292" t="e">
        <f>#REF!</f>
        <v>#REF!</v>
      </c>
      <c r="V27" s="292" t="e">
        <f>#REF!/1000</f>
        <v>#REF!</v>
      </c>
      <c r="W27" s="292" t="e">
        <f>#REF!/1000</f>
        <v>#REF!</v>
      </c>
      <c r="X27" s="292" t="e">
        <f>#REF!</f>
        <v>#REF!</v>
      </c>
      <c r="Y27" s="292" t="e">
        <f>#REF!</f>
        <v>#REF!</v>
      </c>
      <c r="Z27" s="292" t="e">
        <f>#REF!/1000</f>
        <v>#REF!</v>
      </c>
      <c r="AA27" s="292" t="e">
        <f>#REF!/1000</f>
        <v>#REF!</v>
      </c>
      <c r="AB27" s="292" t="e">
        <f>#REF!</f>
        <v>#REF!</v>
      </c>
      <c r="AC27" s="292" t="e">
        <f>#REF!</f>
        <v>#REF!</v>
      </c>
      <c r="AD27" s="292" t="e">
        <f>#REF!/1000</f>
        <v>#REF!</v>
      </c>
      <c r="AE27" s="292" t="e">
        <f>#REF!/1000</f>
        <v>#REF!</v>
      </c>
    </row>
    <row r="28" spans="1:31" s="102" customFormat="1">
      <c r="A28" s="111" t="s">
        <v>580</v>
      </c>
      <c r="B28" s="291" t="e">
        <f>#REF!</f>
        <v>#REF!</v>
      </c>
      <c r="C28" s="292" t="e">
        <f>#REF!/1000</f>
        <v>#REF!</v>
      </c>
      <c r="D28" s="291" t="e">
        <f>#REF!</f>
        <v>#REF!</v>
      </c>
      <c r="E28" s="292" t="e">
        <f>#REF!</f>
        <v>#REF!</v>
      </c>
      <c r="F28" s="291" t="e">
        <f>#REF!/1000</f>
        <v>#REF!</v>
      </c>
      <c r="G28" s="292" t="e">
        <f>#REF!/1000</f>
        <v>#REF!</v>
      </c>
      <c r="H28" s="291" t="e">
        <f>#REF!</f>
        <v>#REF!</v>
      </c>
      <c r="I28" s="292" t="e">
        <f>#REF!</f>
        <v>#REF!</v>
      </c>
      <c r="J28" s="292" t="e">
        <f>#REF!/1000</f>
        <v>#REF!</v>
      </c>
      <c r="K28" s="292" t="e">
        <f>#REF!/1000</f>
        <v>#REF!</v>
      </c>
      <c r="L28" s="292" t="e">
        <f>#REF!</f>
        <v>#REF!</v>
      </c>
      <c r="M28" s="292" t="e">
        <f>#REF!</f>
        <v>#REF!</v>
      </c>
      <c r="N28" s="292" t="e">
        <f>#REF!/1000</f>
        <v>#REF!</v>
      </c>
      <c r="O28" s="292" t="e">
        <f>#REF!/1000</f>
        <v>#REF!</v>
      </c>
      <c r="P28" s="292" t="e">
        <f>#REF!</f>
        <v>#REF!</v>
      </c>
      <c r="Q28" s="292" t="e">
        <f>#REF!</f>
        <v>#REF!</v>
      </c>
      <c r="R28" s="292" t="e">
        <f>#REF!/1000</f>
        <v>#REF!</v>
      </c>
      <c r="S28" s="292" t="e">
        <f>#REF!/1000</f>
        <v>#REF!</v>
      </c>
      <c r="T28" s="292" t="e">
        <f>#REF!</f>
        <v>#REF!</v>
      </c>
      <c r="U28" s="292" t="e">
        <f>#REF!</f>
        <v>#REF!</v>
      </c>
      <c r="V28" s="292" t="e">
        <f>#REF!/1000</f>
        <v>#REF!</v>
      </c>
      <c r="W28" s="292" t="e">
        <f>#REF!/1000</f>
        <v>#REF!</v>
      </c>
      <c r="X28" s="292" t="e">
        <f>#REF!</f>
        <v>#REF!</v>
      </c>
      <c r="Y28" s="292" t="e">
        <f>#REF!</f>
        <v>#REF!</v>
      </c>
      <c r="Z28" s="292" t="e">
        <f>#REF!/1000</f>
        <v>#REF!</v>
      </c>
      <c r="AA28" s="292" t="e">
        <f>#REF!/1000</f>
        <v>#REF!</v>
      </c>
      <c r="AB28" s="292" t="e">
        <f>#REF!</f>
        <v>#REF!</v>
      </c>
      <c r="AC28" s="292" t="e">
        <f>#REF!</f>
        <v>#REF!</v>
      </c>
      <c r="AD28" s="292" t="e">
        <f>#REF!/1000</f>
        <v>#REF!</v>
      </c>
      <c r="AE28" s="292" t="e">
        <f>#REF!/1000</f>
        <v>#REF!</v>
      </c>
    </row>
    <row r="29" spans="1:31" s="102" customFormat="1">
      <c r="A29" s="111" t="s">
        <v>581</v>
      </c>
      <c r="B29" s="291" t="e">
        <f>#REF!</f>
        <v>#REF!</v>
      </c>
      <c r="C29" s="292" t="e">
        <f>#REF!/1000</f>
        <v>#REF!</v>
      </c>
      <c r="D29" s="291" t="e">
        <f>#REF!</f>
        <v>#REF!</v>
      </c>
      <c r="E29" s="292" t="e">
        <f>#REF!</f>
        <v>#REF!</v>
      </c>
      <c r="F29" s="291" t="e">
        <f>#REF!/1000</f>
        <v>#REF!</v>
      </c>
      <c r="G29" s="292" t="e">
        <f>#REF!/1000</f>
        <v>#REF!</v>
      </c>
      <c r="H29" s="291" t="e">
        <f>#REF!</f>
        <v>#REF!</v>
      </c>
      <c r="I29" s="292" t="e">
        <f>#REF!</f>
        <v>#REF!</v>
      </c>
      <c r="J29" s="292" t="e">
        <f>#REF!/1000</f>
        <v>#REF!</v>
      </c>
      <c r="K29" s="292" t="e">
        <f>#REF!/1000</f>
        <v>#REF!</v>
      </c>
      <c r="L29" s="292" t="e">
        <f>#REF!</f>
        <v>#REF!</v>
      </c>
      <c r="M29" s="292" t="e">
        <f>#REF!</f>
        <v>#REF!</v>
      </c>
      <c r="N29" s="292" t="e">
        <f>#REF!/1000</f>
        <v>#REF!</v>
      </c>
      <c r="O29" s="292" t="e">
        <f>#REF!/1000</f>
        <v>#REF!</v>
      </c>
      <c r="P29" s="292" t="e">
        <f>#REF!</f>
        <v>#REF!</v>
      </c>
      <c r="Q29" s="292" t="e">
        <f>#REF!</f>
        <v>#REF!</v>
      </c>
      <c r="R29" s="292" t="e">
        <f>#REF!/1000</f>
        <v>#REF!</v>
      </c>
      <c r="S29" s="292" t="e">
        <f>#REF!/1000</f>
        <v>#REF!</v>
      </c>
      <c r="T29" s="292" t="e">
        <f>#REF!</f>
        <v>#REF!</v>
      </c>
      <c r="U29" s="292" t="e">
        <f>#REF!</f>
        <v>#REF!</v>
      </c>
      <c r="V29" s="292" t="e">
        <f>#REF!/1000</f>
        <v>#REF!</v>
      </c>
      <c r="W29" s="292" t="e">
        <f>#REF!/1000</f>
        <v>#REF!</v>
      </c>
      <c r="X29" s="292" t="e">
        <f>#REF!</f>
        <v>#REF!</v>
      </c>
      <c r="Y29" s="292" t="e">
        <f>#REF!</f>
        <v>#REF!</v>
      </c>
      <c r="Z29" s="292" t="e">
        <f>#REF!/1000</f>
        <v>#REF!</v>
      </c>
      <c r="AA29" s="292" t="e">
        <f>#REF!/1000</f>
        <v>#REF!</v>
      </c>
      <c r="AB29" s="292" t="e">
        <f>#REF!</f>
        <v>#REF!</v>
      </c>
      <c r="AC29" s="292" t="e">
        <f>#REF!</f>
        <v>#REF!</v>
      </c>
      <c r="AD29" s="292" t="e">
        <f>#REF!/1000</f>
        <v>#REF!</v>
      </c>
      <c r="AE29" s="292" t="e">
        <f>#REF!/1000</f>
        <v>#REF!</v>
      </c>
    </row>
    <row r="30" spans="1:31" s="102" customFormat="1">
      <c r="A30" s="111" t="s">
        <v>582</v>
      </c>
      <c r="B30" s="291" t="e">
        <f>#REF!</f>
        <v>#REF!</v>
      </c>
      <c r="C30" s="292" t="e">
        <f>#REF!/1000</f>
        <v>#REF!</v>
      </c>
      <c r="D30" s="291" t="e">
        <f>#REF!</f>
        <v>#REF!</v>
      </c>
      <c r="E30" s="292" t="e">
        <f>#REF!</f>
        <v>#REF!</v>
      </c>
      <c r="F30" s="291" t="e">
        <f>#REF!/1000</f>
        <v>#REF!</v>
      </c>
      <c r="G30" s="292" t="e">
        <f>#REF!/1000</f>
        <v>#REF!</v>
      </c>
      <c r="H30" s="291" t="e">
        <f>#REF!</f>
        <v>#REF!</v>
      </c>
      <c r="I30" s="292" t="e">
        <f>#REF!</f>
        <v>#REF!</v>
      </c>
      <c r="J30" s="292" t="e">
        <f>#REF!/1000</f>
        <v>#REF!</v>
      </c>
      <c r="K30" s="292" t="e">
        <f>#REF!/1000</f>
        <v>#REF!</v>
      </c>
      <c r="L30" s="292" t="e">
        <f>#REF!</f>
        <v>#REF!</v>
      </c>
      <c r="M30" s="292" t="e">
        <f>#REF!</f>
        <v>#REF!</v>
      </c>
      <c r="N30" s="292" t="e">
        <f>#REF!/1000</f>
        <v>#REF!</v>
      </c>
      <c r="O30" s="292" t="e">
        <f>#REF!/1000</f>
        <v>#REF!</v>
      </c>
      <c r="P30" s="292" t="e">
        <f>#REF!</f>
        <v>#REF!</v>
      </c>
      <c r="Q30" s="292" t="e">
        <f>#REF!</f>
        <v>#REF!</v>
      </c>
      <c r="R30" s="292" t="e">
        <f>#REF!/1000</f>
        <v>#REF!</v>
      </c>
      <c r="S30" s="292" t="e">
        <f>#REF!/1000</f>
        <v>#REF!</v>
      </c>
      <c r="T30" s="292" t="e">
        <f>#REF!</f>
        <v>#REF!</v>
      </c>
      <c r="U30" s="292" t="e">
        <f>#REF!</f>
        <v>#REF!</v>
      </c>
      <c r="V30" s="292" t="e">
        <f>#REF!/1000</f>
        <v>#REF!</v>
      </c>
      <c r="W30" s="292" t="e">
        <f>#REF!/1000</f>
        <v>#REF!</v>
      </c>
      <c r="X30" s="292" t="e">
        <f>#REF!</f>
        <v>#REF!</v>
      </c>
      <c r="Y30" s="292" t="e">
        <f>#REF!</f>
        <v>#REF!</v>
      </c>
      <c r="Z30" s="292" t="e">
        <f>#REF!/1000</f>
        <v>#REF!</v>
      </c>
      <c r="AA30" s="292" t="e">
        <f>#REF!/1000</f>
        <v>#REF!</v>
      </c>
      <c r="AB30" s="292" t="e">
        <f>#REF!</f>
        <v>#REF!</v>
      </c>
      <c r="AC30" s="292" t="e">
        <f>#REF!</f>
        <v>#REF!</v>
      </c>
      <c r="AD30" s="292" t="e">
        <f>#REF!/1000</f>
        <v>#REF!</v>
      </c>
      <c r="AE30" s="292" t="e">
        <f>#REF!/1000</f>
        <v>#REF!</v>
      </c>
    </row>
    <row r="31" spans="1:31" s="102" customFormat="1">
      <c r="A31" s="170" t="s">
        <v>583</v>
      </c>
      <c r="B31" s="293" t="e">
        <f>#REF!</f>
        <v>#REF!</v>
      </c>
      <c r="C31" s="294" t="e">
        <f>#REF!/1000</f>
        <v>#REF!</v>
      </c>
      <c r="D31" s="293" t="e">
        <f>#REF!</f>
        <v>#REF!</v>
      </c>
      <c r="E31" s="294" t="e">
        <f>#REF!</f>
        <v>#REF!</v>
      </c>
      <c r="F31" s="293" t="e">
        <f>#REF!/1000</f>
        <v>#REF!</v>
      </c>
      <c r="G31" s="294" t="e">
        <f>#REF!/1000</f>
        <v>#REF!</v>
      </c>
      <c r="H31" s="293" t="e">
        <f>#REF!</f>
        <v>#REF!</v>
      </c>
      <c r="I31" s="294" t="e">
        <f>#REF!</f>
        <v>#REF!</v>
      </c>
      <c r="J31" s="294" t="e">
        <f>#REF!/1000</f>
        <v>#REF!</v>
      </c>
      <c r="K31" s="294" t="e">
        <f>#REF!/1000</f>
        <v>#REF!</v>
      </c>
      <c r="L31" s="294" t="e">
        <f>#REF!</f>
        <v>#REF!</v>
      </c>
      <c r="M31" s="294" t="e">
        <f>#REF!</f>
        <v>#REF!</v>
      </c>
      <c r="N31" s="294" t="e">
        <f>#REF!/1000</f>
        <v>#REF!</v>
      </c>
      <c r="O31" s="294" t="e">
        <f>#REF!/1000</f>
        <v>#REF!</v>
      </c>
      <c r="P31" s="294" t="e">
        <f>#REF!</f>
        <v>#REF!</v>
      </c>
      <c r="Q31" s="294" t="e">
        <f>#REF!</f>
        <v>#REF!</v>
      </c>
      <c r="R31" s="294" t="e">
        <f>#REF!/1000</f>
        <v>#REF!</v>
      </c>
      <c r="S31" s="294" t="e">
        <f>#REF!/1000</f>
        <v>#REF!</v>
      </c>
      <c r="T31" s="294" t="e">
        <f>#REF!</f>
        <v>#REF!</v>
      </c>
      <c r="U31" s="294" t="e">
        <f>#REF!</f>
        <v>#REF!</v>
      </c>
      <c r="V31" s="294" t="e">
        <f>#REF!/1000</f>
        <v>#REF!</v>
      </c>
      <c r="W31" s="294" t="e">
        <f>#REF!/1000</f>
        <v>#REF!</v>
      </c>
      <c r="X31" s="294" t="e">
        <f>#REF!</f>
        <v>#REF!</v>
      </c>
      <c r="Y31" s="294" t="e">
        <f>#REF!</f>
        <v>#REF!</v>
      </c>
      <c r="Z31" s="294" t="e">
        <f>#REF!/1000</f>
        <v>#REF!</v>
      </c>
      <c r="AA31" s="294" t="e">
        <f>#REF!/1000</f>
        <v>#REF!</v>
      </c>
      <c r="AB31" s="294" t="e">
        <f>#REF!</f>
        <v>#REF!</v>
      </c>
      <c r="AC31" s="294" t="e">
        <f>#REF!</f>
        <v>#REF!</v>
      </c>
      <c r="AD31" s="294" t="e">
        <f>#REF!/1000</f>
        <v>#REF!</v>
      </c>
      <c r="AE31" s="294" t="e">
        <f>#REF!/1000</f>
        <v>#REF!</v>
      </c>
    </row>
    <row r="32" spans="1:31" s="102" customFormat="1">
      <c r="A32" s="111" t="s">
        <v>584</v>
      </c>
      <c r="B32" s="291" t="e">
        <f>#REF!</f>
        <v>#REF!</v>
      </c>
      <c r="C32" s="292" t="e">
        <f>#REF!/1000</f>
        <v>#REF!</v>
      </c>
      <c r="D32" s="291" t="e">
        <f>#REF!</f>
        <v>#REF!</v>
      </c>
      <c r="E32" s="292" t="e">
        <f>#REF!</f>
        <v>#REF!</v>
      </c>
      <c r="F32" s="291" t="e">
        <f>#REF!/1000</f>
        <v>#REF!</v>
      </c>
      <c r="G32" s="292" t="e">
        <f>#REF!/1000</f>
        <v>#REF!</v>
      </c>
      <c r="H32" s="291" t="e">
        <f>#REF!</f>
        <v>#REF!</v>
      </c>
      <c r="I32" s="292" t="e">
        <f>#REF!</f>
        <v>#REF!</v>
      </c>
      <c r="J32" s="292" t="e">
        <f>#REF!/1000</f>
        <v>#REF!</v>
      </c>
      <c r="K32" s="292" t="e">
        <f>#REF!/1000</f>
        <v>#REF!</v>
      </c>
      <c r="L32" s="292" t="e">
        <f>#REF!</f>
        <v>#REF!</v>
      </c>
      <c r="M32" s="292" t="e">
        <f>#REF!</f>
        <v>#REF!</v>
      </c>
      <c r="N32" s="292" t="e">
        <f>#REF!/1000</f>
        <v>#REF!</v>
      </c>
      <c r="O32" s="292" t="e">
        <f>#REF!/1000</f>
        <v>#REF!</v>
      </c>
      <c r="P32" s="292" t="e">
        <f>#REF!</f>
        <v>#REF!</v>
      </c>
      <c r="Q32" s="292" t="e">
        <f>#REF!</f>
        <v>#REF!</v>
      </c>
      <c r="R32" s="292" t="e">
        <f>#REF!/1000</f>
        <v>#REF!</v>
      </c>
      <c r="S32" s="292" t="e">
        <f>#REF!/1000</f>
        <v>#REF!</v>
      </c>
      <c r="T32" s="292" t="e">
        <f>#REF!</f>
        <v>#REF!</v>
      </c>
      <c r="U32" s="292" t="e">
        <f>#REF!</f>
        <v>#REF!</v>
      </c>
      <c r="V32" s="292" t="e">
        <f>#REF!/1000</f>
        <v>#REF!</v>
      </c>
      <c r="W32" s="292" t="e">
        <f>#REF!/1000</f>
        <v>#REF!</v>
      </c>
      <c r="X32" s="292" t="e">
        <f>#REF!</f>
        <v>#REF!</v>
      </c>
      <c r="Y32" s="292" t="e">
        <f>#REF!</f>
        <v>#REF!</v>
      </c>
      <c r="Z32" s="292" t="e">
        <f>#REF!/1000</f>
        <v>#REF!</v>
      </c>
      <c r="AA32" s="292" t="e">
        <f>#REF!/1000</f>
        <v>#REF!</v>
      </c>
      <c r="AB32" s="292" t="e">
        <f>#REF!</f>
        <v>#REF!</v>
      </c>
      <c r="AC32" s="292" t="e">
        <f>#REF!</f>
        <v>#REF!</v>
      </c>
      <c r="AD32" s="292" t="e">
        <f>#REF!/1000</f>
        <v>#REF!</v>
      </c>
      <c r="AE32" s="292" t="e">
        <f>#REF!/1000</f>
        <v>#REF!</v>
      </c>
    </row>
    <row r="33" spans="1:31" s="102" customFormat="1">
      <c r="A33" s="111" t="s">
        <v>585</v>
      </c>
      <c r="B33" s="291" t="e">
        <f>#REF!</f>
        <v>#REF!</v>
      </c>
      <c r="C33" s="292" t="e">
        <f>#REF!/1000</f>
        <v>#REF!</v>
      </c>
      <c r="D33" s="291" t="e">
        <f>#REF!</f>
        <v>#REF!</v>
      </c>
      <c r="E33" s="292" t="e">
        <f>#REF!</f>
        <v>#REF!</v>
      </c>
      <c r="F33" s="291" t="e">
        <f>#REF!/1000</f>
        <v>#REF!</v>
      </c>
      <c r="G33" s="292" t="e">
        <f>#REF!/1000</f>
        <v>#REF!</v>
      </c>
      <c r="H33" s="291" t="e">
        <f>#REF!</f>
        <v>#REF!</v>
      </c>
      <c r="I33" s="292" t="e">
        <f>#REF!</f>
        <v>#REF!</v>
      </c>
      <c r="J33" s="292" t="e">
        <f>#REF!/1000</f>
        <v>#REF!</v>
      </c>
      <c r="K33" s="292" t="e">
        <f>#REF!/1000</f>
        <v>#REF!</v>
      </c>
      <c r="L33" s="292" t="e">
        <f>#REF!</f>
        <v>#REF!</v>
      </c>
      <c r="M33" s="292" t="e">
        <f>#REF!</f>
        <v>#REF!</v>
      </c>
      <c r="N33" s="292" t="e">
        <f>#REF!/1000</f>
        <v>#REF!</v>
      </c>
      <c r="O33" s="292" t="e">
        <f>#REF!/1000</f>
        <v>#REF!</v>
      </c>
      <c r="P33" s="292" t="e">
        <f>#REF!</f>
        <v>#REF!</v>
      </c>
      <c r="Q33" s="292" t="e">
        <f>#REF!</f>
        <v>#REF!</v>
      </c>
      <c r="R33" s="292" t="e">
        <f>#REF!/1000</f>
        <v>#REF!</v>
      </c>
      <c r="S33" s="292" t="e">
        <f>#REF!/1000</f>
        <v>#REF!</v>
      </c>
      <c r="T33" s="292" t="e">
        <f>#REF!</f>
        <v>#REF!</v>
      </c>
      <c r="U33" s="292" t="e">
        <f>#REF!</f>
        <v>#REF!</v>
      </c>
      <c r="V33" s="292" t="e">
        <f>#REF!/1000</f>
        <v>#REF!</v>
      </c>
      <c r="W33" s="292" t="e">
        <f>#REF!/1000</f>
        <v>#REF!</v>
      </c>
      <c r="X33" s="292" t="e">
        <f>#REF!</f>
        <v>#REF!</v>
      </c>
      <c r="Y33" s="292" t="e">
        <f>#REF!</f>
        <v>#REF!</v>
      </c>
      <c r="Z33" s="292" t="e">
        <f>#REF!/1000</f>
        <v>#REF!</v>
      </c>
      <c r="AA33" s="292" t="e">
        <f>#REF!/1000</f>
        <v>#REF!</v>
      </c>
      <c r="AB33" s="292" t="e">
        <f>#REF!</f>
        <v>#REF!</v>
      </c>
      <c r="AC33" s="292" t="e">
        <f>#REF!</f>
        <v>#REF!</v>
      </c>
      <c r="AD33" s="292" t="e">
        <f>#REF!/1000</f>
        <v>#REF!</v>
      </c>
      <c r="AE33" s="292" t="e">
        <f>#REF!/1000</f>
        <v>#REF!</v>
      </c>
    </row>
    <row r="34" spans="1:31" s="102" customFormat="1">
      <c r="A34" s="111" t="s">
        <v>586</v>
      </c>
      <c r="B34" s="291" t="e">
        <f>#REF!</f>
        <v>#REF!</v>
      </c>
      <c r="C34" s="292" t="e">
        <f>#REF!/1000</f>
        <v>#REF!</v>
      </c>
      <c r="D34" s="291" t="e">
        <f>#REF!</f>
        <v>#REF!</v>
      </c>
      <c r="E34" s="292" t="e">
        <f>#REF!</f>
        <v>#REF!</v>
      </c>
      <c r="F34" s="291" t="e">
        <f>#REF!/1000</f>
        <v>#REF!</v>
      </c>
      <c r="G34" s="292" t="e">
        <f>#REF!/1000</f>
        <v>#REF!</v>
      </c>
      <c r="H34" s="291" t="e">
        <f>#REF!</f>
        <v>#REF!</v>
      </c>
      <c r="I34" s="292" t="e">
        <f>#REF!</f>
        <v>#REF!</v>
      </c>
      <c r="J34" s="292" t="e">
        <f>#REF!/1000</f>
        <v>#REF!</v>
      </c>
      <c r="K34" s="292" t="e">
        <f>#REF!/1000</f>
        <v>#REF!</v>
      </c>
      <c r="L34" s="292" t="e">
        <f>#REF!</f>
        <v>#REF!</v>
      </c>
      <c r="M34" s="292" t="e">
        <f>#REF!</f>
        <v>#REF!</v>
      </c>
      <c r="N34" s="292" t="e">
        <f>#REF!/1000</f>
        <v>#REF!</v>
      </c>
      <c r="O34" s="292" t="e">
        <f>#REF!/1000</f>
        <v>#REF!</v>
      </c>
      <c r="P34" s="292" t="e">
        <f>#REF!</f>
        <v>#REF!</v>
      </c>
      <c r="Q34" s="292" t="e">
        <f>#REF!</f>
        <v>#REF!</v>
      </c>
      <c r="R34" s="292" t="e">
        <f>#REF!/1000</f>
        <v>#REF!</v>
      </c>
      <c r="S34" s="292" t="e">
        <f>#REF!/1000</f>
        <v>#REF!</v>
      </c>
      <c r="T34" s="292" t="e">
        <f>#REF!</f>
        <v>#REF!</v>
      </c>
      <c r="U34" s="292" t="e">
        <f>#REF!</f>
        <v>#REF!</v>
      </c>
      <c r="V34" s="292" t="e">
        <f>#REF!/1000</f>
        <v>#REF!</v>
      </c>
      <c r="W34" s="292" t="e">
        <f>#REF!/1000</f>
        <v>#REF!</v>
      </c>
      <c r="X34" s="292" t="e">
        <f>#REF!</f>
        <v>#REF!</v>
      </c>
      <c r="Y34" s="292" t="e">
        <f>#REF!</f>
        <v>#REF!</v>
      </c>
      <c r="Z34" s="292" t="e">
        <f>#REF!/1000</f>
        <v>#REF!</v>
      </c>
      <c r="AA34" s="292" t="e">
        <f>#REF!/1000</f>
        <v>#REF!</v>
      </c>
      <c r="AB34" s="292" t="e">
        <f>#REF!</f>
        <v>#REF!</v>
      </c>
      <c r="AC34" s="292" t="e">
        <f>#REF!</f>
        <v>#REF!</v>
      </c>
      <c r="AD34" s="292" t="e">
        <f>#REF!/1000</f>
        <v>#REF!</v>
      </c>
      <c r="AE34" s="292" t="e">
        <f>#REF!/1000</f>
        <v>#REF!</v>
      </c>
    </row>
    <row r="35" spans="1:31" s="102" customFormat="1">
      <c r="A35" s="111" t="s">
        <v>587</v>
      </c>
      <c r="B35" s="291" t="e">
        <f>#REF!</f>
        <v>#REF!</v>
      </c>
      <c r="C35" s="292" t="e">
        <f>#REF!/1000</f>
        <v>#REF!</v>
      </c>
      <c r="D35" s="291" t="e">
        <f>#REF!</f>
        <v>#REF!</v>
      </c>
      <c r="E35" s="292" t="e">
        <f>#REF!</f>
        <v>#REF!</v>
      </c>
      <c r="F35" s="291" t="e">
        <f>#REF!/1000</f>
        <v>#REF!</v>
      </c>
      <c r="G35" s="292" t="e">
        <f>#REF!/1000</f>
        <v>#REF!</v>
      </c>
      <c r="H35" s="291" t="e">
        <f>#REF!</f>
        <v>#REF!</v>
      </c>
      <c r="I35" s="292" t="e">
        <f>#REF!</f>
        <v>#REF!</v>
      </c>
      <c r="J35" s="292" t="e">
        <f>#REF!/1000</f>
        <v>#REF!</v>
      </c>
      <c r="K35" s="292" t="e">
        <f>#REF!/1000</f>
        <v>#REF!</v>
      </c>
      <c r="L35" s="292" t="e">
        <f>#REF!</f>
        <v>#REF!</v>
      </c>
      <c r="M35" s="292" t="e">
        <f>#REF!</f>
        <v>#REF!</v>
      </c>
      <c r="N35" s="292" t="e">
        <f>#REF!/1000</f>
        <v>#REF!</v>
      </c>
      <c r="O35" s="292" t="e">
        <f>#REF!/1000</f>
        <v>#REF!</v>
      </c>
      <c r="P35" s="292" t="e">
        <f>#REF!</f>
        <v>#REF!</v>
      </c>
      <c r="Q35" s="292" t="e">
        <f>#REF!</f>
        <v>#REF!</v>
      </c>
      <c r="R35" s="292" t="e">
        <f>#REF!/1000</f>
        <v>#REF!</v>
      </c>
      <c r="S35" s="292" t="e">
        <f>#REF!/1000</f>
        <v>#REF!</v>
      </c>
      <c r="T35" s="292" t="e">
        <f>#REF!</f>
        <v>#REF!</v>
      </c>
      <c r="U35" s="292" t="e">
        <f>#REF!</f>
        <v>#REF!</v>
      </c>
      <c r="V35" s="292" t="e">
        <f>#REF!/1000</f>
        <v>#REF!</v>
      </c>
      <c r="W35" s="292" t="e">
        <f>#REF!/1000</f>
        <v>#REF!</v>
      </c>
      <c r="X35" s="292" t="e">
        <f>#REF!</f>
        <v>#REF!</v>
      </c>
      <c r="Y35" s="292" t="e">
        <f>#REF!</f>
        <v>#REF!</v>
      </c>
      <c r="Z35" s="292" t="e">
        <f>#REF!/1000</f>
        <v>#REF!</v>
      </c>
      <c r="AA35" s="292" t="e">
        <f>#REF!/1000</f>
        <v>#REF!</v>
      </c>
      <c r="AB35" s="292" t="e">
        <f>#REF!</f>
        <v>#REF!</v>
      </c>
      <c r="AC35" s="292" t="e">
        <f>#REF!</f>
        <v>#REF!</v>
      </c>
      <c r="AD35" s="292" t="e">
        <f>#REF!/1000</f>
        <v>#REF!</v>
      </c>
      <c r="AE35" s="292" t="e">
        <f>#REF!/1000</f>
        <v>#REF!</v>
      </c>
    </row>
    <row r="36" spans="1:31" s="102" customFormat="1">
      <c r="A36" s="170" t="s">
        <v>588</v>
      </c>
      <c r="B36" s="293" t="e">
        <f>#REF!</f>
        <v>#REF!</v>
      </c>
      <c r="C36" s="294" t="e">
        <f>#REF!/1000</f>
        <v>#REF!</v>
      </c>
      <c r="D36" s="293" t="e">
        <f>#REF!</f>
        <v>#REF!</v>
      </c>
      <c r="E36" s="294" t="e">
        <f>#REF!</f>
        <v>#REF!</v>
      </c>
      <c r="F36" s="293" t="e">
        <f>#REF!/1000</f>
        <v>#REF!</v>
      </c>
      <c r="G36" s="294" t="e">
        <f>#REF!/1000</f>
        <v>#REF!</v>
      </c>
      <c r="H36" s="293" t="e">
        <f>#REF!</f>
        <v>#REF!</v>
      </c>
      <c r="I36" s="294" t="e">
        <f>#REF!</f>
        <v>#REF!</v>
      </c>
      <c r="J36" s="294" t="e">
        <f>#REF!/1000</f>
        <v>#REF!</v>
      </c>
      <c r="K36" s="294" t="e">
        <f>#REF!/1000</f>
        <v>#REF!</v>
      </c>
      <c r="L36" s="294" t="e">
        <f>#REF!</f>
        <v>#REF!</v>
      </c>
      <c r="M36" s="294" t="e">
        <f>#REF!</f>
        <v>#REF!</v>
      </c>
      <c r="N36" s="294" t="e">
        <f>#REF!/1000</f>
        <v>#REF!</v>
      </c>
      <c r="O36" s="294" t="e">
        <f>#REF!/1000</f>
        <v>#REF!</v>
      </c>
      <c r="P36" s="294" t="e">
        <f>#REF!</f>
        <v>#REF!</v>
      </c>
      <c r="Q36" s="294" t="e">
        <f>#REF!</f>
        <v>#REF!</v>
      </c>
      <c r="R36" s="294" t="e">
        <f>#REF!/1000</f>
        <v>#REF!</v>
      </c>
      <c r="S36" s="294" t="e">
        <f>#REF!/1000</f>
        <v>#REF!</v>
      </c>
      <c r="T36" s="294" t="e">
        <f>#REF!</f>
        <v>#REF!</v>
      </c>
      <c r="U36" s="294" t="e">
        <f>#REF!</f>
        <v>#REF!</v>
      </c>
      <c r="V36" s="294" t="e">
        <f>#REF!/1000</f>
        <v>#REF!</v>
      </c>
      <c r="W36" s="294" t="e">
        <f>#REF!/1000</f>
        <v>#REF!</v>
      </c>
      <c r="X36" s="294" t="e">
        <f>#REF!</f>
        <v>#REF!</v>
      </c>
      <c r="Y36" s="294" t="e">
        <f>#REF!</f>
        <v>#REF!</v>
      </c>
      <c r="Z36" s="294" t="e">
        <f>#REF!/1000</f>
        <v>#REF!</v>
      </c>
      <c r="AA36" s="294" t="e">
        <f>#REF!/1000</f>
        <v>#REF!</v>
      </c>
      <c r="AB36" s="294" t="e">
        <f>#REF!</f>
        <v>#REF!</v>
      </c>
      <c r="AC36" s="294" t="e">
        <f>#REF!</f>
        <v>#REF!</v>
      </c>
      <c r="AD36" s="294" t="e">
        <f>#REF!/1000</f>
        <v>#REF!</v>
      </c>
      <c r="AE36" s="294" t="e">
        <f>#REF!/1000</f>
        <v>#REF!</v>
      </c>
    </row>
    <row r="37" spans="1:31" s="102" customFormat="1">
      <c r="A37" s="111" t="s">
        <v>589</v>
      </c>
      <c r="B37" s="291" t="e">
        <f>#REF!</f>
        <v>#REF!</v>
      </c>
      <c r="C37" s="292" t="e">
        <f>#REF!/1000</f>
        <v>#REF!</v>
      </c>
      <c r="D37" s="291" t="e">
        <f>#REF!</f>
        <v>#REF!</v>
      </c>
      <c r="E37" s="292" t="e">
        <f>#REF!</f>
        <v>#REF!</v>
      </c>
      <c r="F37" s="291" t="e">
        <f>#REF!/1000</f>
        <v>#REF!</v>
      </c>
      <c r="G37" s="292" t="e">
        <f>#REF!/1000</f>
        <v>#REF!</v>
      </c>
      <c r="H37" s="291" t="e">
        <f>#REF!</f>
        <v>#REF!</v>
      </c>
      <c r="I37" s="292" t="e">
        <f>#REF!</f>
        <v>#REF!</v>
      </c>
      <c r="J37" s="292" t="e">
        <f>#REF!/1000</f>
        <v>#REF!</v>
      </c>
      <c r="K37" s="292" t="e">
        <f>#REF!/1000</f>
        <v>#REF!</v>
      </c>
      <c r="L37" s="292" t="e">
        <f>#REF!</f>
        <v>#REF!</v>
      </c>
      <c r="M37" s="292" t="e">
        <f>#REF!</f>
        <v>#REF!</v>
      </c>
      <c r="N37" s="292" t="e">
        <f>#REF!/1000</f>
        <v>#REF!</v>
      </c>
      <c r="O37" s="292" t="e">
        <f>#REF!/1000</f>
        <v>#REF!</v>
      </c>
      <c r="P37" s="292" t="e">
        <f>#REF!</f>
        <v>#REF!</v>
      </c>
      <c r="Q37" s="292" t="e">
        <f>#REF!</f>
        <v>#REF!</v>
      </c>
      <c r="R37" s="292" t="e">
        <f>#REF!/1000</f>
        <v>#REF!</v>
      </c>
      <c r="S37" s="292" t="e">
        <f>#REF!/1000</f>
        <v>#REF!</v>
      </c>
      <c r="T37" s="292" t="e">
        <f>#REF!</f>
        <v>#REF!</v>
      </c>
      <c r="U37" s="292" t="e">
        <f>#REF!</f>
        <v>#REF!</v>
      </c>
      <c r="V37" s="292" t="e">
        <f>#REF!/1000</f>
        <v>#REF!</v>
      </c>
      <c r="W37" s="292" t="e">
        <f>#REF!/1000</f>
        <v>#REF!</v>
      </c>
      <c r="X37" s="292" t="e">
        <f>#REF!</f>
        <v>#REF!</v>
      </c>
      <c r="Y37" s="292" t="e">
        <f>#REF!</f>
        <v>#REF!</v>
      </c>
      <c r="Z37" s="292" t="e">
        <f>#REF!/1000</f>
        <v>#REF!</v>
      </c>
      <c r="AA37" s="292" t="e">
        <f>#REF!/1000</f>
        <v>#REF!</v>
      </c>
      <c r="AB37" s="292" t="e">
        <f>#REF!</f>
        <v>#REF!</v>
      </c>
      <c r="AC37" s="292" t="e">
        <f>#REF!</f>
        <v>#REF!</v>
      </c>
      <c r="AD37" s="292" t="e">
        <f>#REF!/1000</f>
        <v>#REF!</v>
      </c>
      <c r="AE37" s="292" t="e">
        <f>#REF!/1000</f>
        <v>#REF!</v>
      </c>
    </row>
    <row r="38" spans="1:31" s="102" customFormat="1">
      <c r="A38" s="111" t="s">
        <v>590</v>
      </c>
      <c r="B38" s="291" t="e">
        <f>#REF!</f>
        <v>#REF!</v>
      </c>
      <c r="C38" s="292" t="e">
        <f>#REF!/1000</f>
        <v>#REF!</v>
      </c>
      <c r="D38" s="291" t="e">
        <f>#REF!</f>
        <v>#REF!</v>
      </c>
      <c r="E38" s="292" t="e">
        <f>#REF!</f>
        <v>#REF!</v>
      </c>
      <c r="F38" s="291" t="e">
        <f>#REF!/1000</f>
        <v>#REF!</v>
      </c>
      <c r="G38" s="292" t="e">
        <f>#REF!/1000</f>
        <v>#REF!</v>
      </c>
      <c r="H38" s="291" t="e">
        <f>#REF!</f>
        <v>#REF!</v>
      </c>
      <c r="I38" s="292" t="e">
        <f>#REF!</f>
        <v>#REF!</v>
      </c>
      <c r="J38" s="292" t="e">
        <f>#REF!/1000</f>
        <v>#REF!</v>
      </c>
      <c r="K38" s="292" t="e">
        <f>#REF!/1000</f>
        <v>#REF!</v>
      </c>
      <c r="L38" s="292" t="e">
        <f>#REF!</f>
        <v>#REF!</v>
      </c>
      <c r="M38" s="292" t="e">
        <f>#REF!</f>
        <v>#REF!</v>
      </c>
      <c r="N38" s="292" t="e">
        <f>#REF!/1000</f>
        <v>#REF!</v>
      </c>
      <c r="O38" s="292" t="e">
        <f>#REF!/1000</f>
        <v>#REF!</v>
      </c>
      <c r="P38" s="292" t="e">
        <f>#REF!</f>
        <v>#REF!</v>
      </c>
      <c r="Q38" s="292" t="e">
        <f>#REF!</f>
        <v>#REF!</v>
      </c>
      <c r="R38" s="292" t="e">
        <f>#REF!/1000</f>
        <v>#REF!</v>
      </c>
      <c r="S38" s="292" t="e">
        <f>#REF!/1000</f>
        <v>#REF!</v>
      </c>
      <c r="T38" s="292" t="e">
        <f>#REF!</f>
        <v>#REF!</v>
      </c>
      <c r="U38" s="292" t="e">
        <f>#REF!</f>
        <v>#REF!</v>
      </c>
      <c r="V38" s="292" t="e">
        <f>#REF!/1000</f>
        <v>#REF!</v>
      </c>
      <c r="W38" s="292" t="e">
        <f>#REF!/1000</f>
        <v>#REF!</v>
      </c>
      <c r="X38" s="292" t="e">
        <f>#REF!</f>
        <v>#REF!</v>
      </c>
      <c r="Y38" s="292" t="e">
        <f>#REF!</f>
        <v>#REF!</v>
      </c>
      <c r="Z38" s="292" t="e">
        <f>#REF!/1000</f>
        <v>#REF!</v>
      </c>
      <c r="AA38" s="292" t="e">
        <f>#REF!/1000</f>
        <v>#REF!</v>
      </c>
      <c r="AB38" s="292" t="e">
        <f>#REF!</f>
        <v>#REF!</v>
      </c>
      <c r="AC38" s="292" t="e">
        <f>#REF!</f>
        <v>#REF!</v>
      </c>
      <c r="AD38" s="292" t="e">
        <f>#REF!/1000</f>
        <v>#REF!</v>
      </c>
      <c r="AE38" s="292" t="e">
        <f>#REF!/1000</f>
        <v>#REF!</v>
      </c>
    </row>
    <row r="39" spans="1:31" s="102" customFormat="1">
      <c r="A39" s="111" t="s">
        <v>591</v>
      </c>
      <c r="B39" s="291" t="e">
        <f>#REF!</f>
        <v>#REF!</v>
      </c>
      <c r="C39" s="292" t="e">
        <f>#REF!/1000</f>
        <v>#REF!</v>
      </c>
      <c r="D39" s="291" t="e">
        <f>#REF!</f>
        <v>#REF!</v>
      </c>
      <c r="E39" s="292" t="e">
        <f>#REF!</f>
        <v>#REF!</v>
      </c>
      <c r="F39" s="291" t="e">
        <f>#REF!/1000</f>
        <v>#REF!</v>
      </c>
      <c r="G39" s="292" t="e">
        <f>#REF!/1000</f>
        <v>#REF!</v>
      </c>
      <c r="H39" s="291" t="e">
        <f>#REF!</f>
        <v>#REF!</v>
      </c>
      <c r="I39" s="292" t="e">
        <f>#REF!</f>
        <v>#REF!</v>
      </c>
      <c r="J39" s="292" t="e">
        <f>#REF!/1000</f>
        <v>#REF!</v>
      </c>
      <c r="K39" s="292" t="e">
        <f>#REF!/1000</f>
        <v>#REF!</v>
      </c>
      <c r="L39" s="292" t="e">
        <f>#REF!</f>
        <v>#REF!</v>
      </c>
      <c r="M39" s="292" t="e">
        <f>#REF!</f>
        <v>#REF!</v>
      </c>
      <c r="N39" s="292" t="e">
        <f>#REF!/1000</f>
        <v>#REF!</v>
      </c>
      <c r="O39" s="292" t="e">
        <f>#REF!/1000</f>
        <v>#REF!</v>
      </c>
      <c r="P39" s="292" t="e">
        <f>#REF!</f>
        <v>#REF!</v>
      </c>
      <c r="Q39" s="292" t="e">
        <f>#REF!</f>
        <v>#REF!</v>
      </c>
      <c r="R39" s="292" t="e">
        <f>#REF!/1000</f>
        <v>#REF!</v>
      </c>
      <c r="S39" s="292" t="e">
        <f>#REF!/1000</f>
        <v>#REF!</v>
      </c>
      <c r="T39" s="292" t="e">
        <f>#REF!</f>
        <v>#REF!</v>
      </c>
      <c r="U39" s="292" t="e">
        <f>#REF!</f>
        <v>#REF!</v>
      </c>
      <c r="V39" s="292" t="e">
        <f>#REF!/1000</f>
        <v>#REF!</v>
      </c>
      <c r="W39" s="292" t="e">
        <f>#REF!/1000</f>
        <v>#REF!</v>
      </c>
      <c r="X39" s="292" t="e">
        <f>#REF!</f>
        <v>#REF!</v>
      </c>
      <c r="Y39" s="292" t="e">
        <f>#REF!</f>
        <v>#REF!</v>
      </c>
      <c r="Z39" s="292" t="e">
        <f>#REF!/1000</f>
        <v>#REF!</v>
      </c>
      <c r="AA39" s="292" t="e">
        <f>#REF!/1000</f>
        <v>#REF!</v>
      </c>
      <c r="AB39" s="292" t="e">
        <f>#REF!</f>
        <v>#REF!</v>
      </c>
      <c r="AC39" s="292" t="e">
        <f>#REF!</f>
        <v>#REF!</v>
      </c>
      <c r="AD39" s="292" t="e">
        <f>#REF!/1000</f>
        <v>#REF!</v>
      </c>
      <c r="AE39" s="292" t="e">
        <f>#REF!/1000</f>
        <v>#REF!</v>
      </c>
    </row>
    <row r="40" spans="1:31" s="102" customFormat="1">
      <c r="A40" s="111" t="s">
        <v>592</v>
      </c>
      <c r="B40" s="291" t="e">
        <f>#REF!</f>
        <v>#REF!</v>
      </c>
      <c r="C40" s="292" t="e">
        <f>#REF!/1000</f>
        <v>#REF!</v>
      </c>
      <c r="D40" s="291" t="e">
        <f>#REF!</f>
        <v>#REF!</v>
      </c>
      <c r="E40" s="292" t="e">
        <f>#REF!</f>
        <v>#REF!</v>
      </c>
      <c r="F40" s="291" t="e">
        <f>#REF!/1000</f>
        <v>#REF!</v>
      </c>
      <c r="G40" s="292" t="e">
        <f>#REF!/1000</f>
        <v>#REF!</v>
      </c>
      <c r="H40" s="291" t="e">
        <f>#REF!</f>
        <v>#REF!</v>
      </c>
      <c r="I40" s="292" t="e">
        <f>#REF!</f>
        <v>#REF!</v>
      </c>
      <c r="J40" s="292" t="e">
        <f>#REF!/1000</f>
        <v>#REF!</v>
      </c>
      <c r="K40" s="292" t="e">
        <f>#REF!/1000</f>
        <v>#REF!</v>
      </c>
      <c r="L40" s="292" t="e">
        <f>#REF!</f>
        <v>#REF!</v>
      </c>
      <c r="M40" s="292" t="e">
        <f>#REF!</f>
        <v>#REF!</v>
      </c>
      <c r="N40" s="292" t="e">
        <f>#REF!/1000</f>
        <v>#REF!</v>
      </c>
      <c r="O40" s="292" t="e">
        <f>#REF!/1000</f>
        <v>#REF!</v>
      </c>
      <c r="P40" s="292" t="e">
        <f>#REF!</f>
        <v>#REF!</v>
      </c>
      <c r="Q40" s="292" t="e">
        <f>#REF!</f>
        <v>#REF!</v>
      </c>
      <c r="R40" s="292" t="e">
        <f>#REF!/1000</f>
        <v>#REF!</v>
      </c>
      <c r="S40" s="292" t="e">
        <f>#REF!/1000</f>
        <v>#REF!</v>
      </c>
      <c r="T40" s="292" t="e">
        <f>#REF!</f>
        <v>#REF!</v>
      </c>
      <c r="U40" s="292" t="e">
        <f>#REF!</f>
        <v>#REF!</v>
      </c>
      <c r="V40" s="292" t="e">
        <f>#REF!/1000</f>
        <v>#REF!</v>
      </c>
      <c r="W40" s="292" t="e">
        <f>#REF!/1000</f>
        <v>#REF!</v>
      </c>
      <c r="X40" s="292" t="e">
        <f>#REF!</f>
        <v>#REF!</v>
      </c>
      <c r="Y40" s="292" t="e">
        <f>#REF!</f>
        <v>#REF!</v>
      </c>
      <c r="Z40" s="292" t="e">
        <f>#REF!/1000</f>
        <v>#REF!</v>
      </c>
      <c r="AA40" s="292" t="e">
        <f>#REF!/1000</f>
        <v>#REF!</v>
      </c>
      <c r="AB40" s="292" t="e">
        <f>#REF!</f>
        <v>#REF!</v>
      </c>
      <c r="AC40" s="292" t="e">
        <f>#REF!</f>
        <v>#REF!</v>
      </c>
      <c r="AD40" s="292" t="e">
        <f>#REF!/1000</f>
        <v>#REF!</v>
      </c>
      <c r="AE40" s="292" t="e">
        <f>#REF!/1000</f>
        <v>#REF!</v>
      </c>
    </row>
    <row r="41" spans="1:31" s="102" customFormat="1">
      <c r="A41" s="170" t="s">
        <v>593</v>
      </c>
      <c r="B41" s="293" t="e">
        <f>#REF!</f>
        <v>#REF!</v>
      </c>
      <c r="C41" s="294" t="e">
        <f>#REF!/1000</f>
        <v>#REF!</v>
      </c>
      <c r="D41" s="293" t="e">
        <f>#REF!</f>
        <v>#REF!</v>
      </c>
      <c r="E41" s="294" t="e">
        <f>#REF!</f>
        <v>#REF!</v>
      </c>
      <c r="F41" s="293" t="e">
        <f>#REF!/1000</f>
        <v>#REF!</v>
      </c>
      <c r="G41" s="294" t="e">
        <f>#REF!/1000</f>
        <v>#REF!</v>
      </c>
      <c r="H41" s="293" t="e">
        <f>#REF!</f>
        <v>#REF!</v>
      </c>
      <c r="I41" s="294" t="e">
        <f>#REF!</f>
        <v>#REF!</v>
      </c>
      <c r="J41" s="294" t="e">
        <f>#REF!/1000</f>
        <v>#REF!</v>
      </c>
      <c r="K41" s="294" t="e">
        <f>#REF!/1000</f>
        <v>#REF!</v>
      </c>
      <c r="L41" s="294" t="e">
        <f>#REF!</f>
        <v>#REF!</v>
      </c>
      <c r="M41" s="294" t="e">
        <f>#REF!</f>
        <v>#REF!</v>
      </c>
      <c r="N41" s="294" t="e">
        <f>#REF!/1000</f>
        <v>#REF!</v>
      </c>
      <c r="O41" s="294" t="e">
        <f>#REF!/1000</f>
        <v>#REF!</v>
      </c>
      <c r="P41" s="294" t="e">
        <f>#REF!</f>
        <v>#REF!</v>
      </c>
      <c r="Q41" s="294" t="e">
        <f>#REF!</f>
        <v>#REF!</v>
      </c>
      <c r="R41" s="294" t="e">
        <f>#REF!/1000</f>
        <v>#REF!</v>
      </c>
      <c r="S41" s="294" t="e">
        <f>#REF!/1000</f>
        <v>#REF!</v>
      </c>
      <c r="T41" s="294" t="e">
        <f>#REF!</f>
        <v>#REF!</v>
      </c>
      <c r="U41" s="294" t="e">
        <f>#REF!</f>
        <v>#REF!</v>
      </c>
      <c r="V41" s="294" t="e">
        <f>#REF!/1000</f>
        <v>#REF!</v>
      </c>
      <c r="W41" s="294" t="e">
        <f>#REF!/1000</f>
        <v>#REF!</v>
      </c>
      <c r="X41" s="294" t="e">
        <f>#REF!</f>
        <v>#REF!</v>
      </c>
      <c r="Y41" s="294" t="e">
        <f>#REF!</f>
        <v>#REF!</v>
      </c>
      <c r="Z41" s="294" t="e">
        <f>#REF!/1000</f>
        <v>#REF!</v>
      </c>
      <c r="AA41" s="294" t="e">
        <f>#REF!/1000</f>
        <v>#REF!</v>
      </c>
      <c r="AB41" s="294" t="e">
        <f>#REF!</f>
        <v>#REF!</v>
      </c>
      <c r="AC41" s="294" t="e">
        <f>#REF!</f>
        <v>#REF!</v>
      </c>
      <c r="AD41" s="294" t="e">
        <f>#REF!/1000</f>
        <v>#REF!</v>
      </c>
      <c r="AE41" s="294" t="e">
        <f>#REF!/1000</f>
        <v>#REF!</v>
      </c>
    </row>
    <row r="42" spans="1:31" s="102" customFormat="1">
      <c r="A42" s="111" t="s">
        <v>594</v>
      </c>
      <c r="B42" s="291" t="e">
        <f>#REF!</f>
        <v>#REF!</v>
      </c>
      <c r="C42" s="292" t="e">
        <f>#REF!/1000</f>
        <v>#REF!</v>
      </c>
      <c r="D42" s="291" t="e">
        <f>#REF!</f>
        <v>#REF!</v>
      </c>
      <c r="E42" s="292" t="e">
        <f>#REF!</f>
        <v>#REF!</v>
      </c>
      <c r="F42" s="291" t="e">
        <f>#REF!/1000</f>
        <v>#REF!</v>
      </c>
      <c r="G42" s="292" t="e">
        <f>#REF!/1000</f>
        <v>#REF!</v>
      </c>
      <c r="H42" s="291" t="e">
        <f>#REF!</f>
        <v>#REF!</v>
      </c>
      <c r="I42" s="292" t="e">
        <f>#REF!</f>
        <v>#REF!</v>
      </c>
      <c r="J42" s="292" t="e">
        <f>#REF!/1000</f>
        <v>#REF!</v>
      </c>
      <c r="K42" s="292" t="e">
        <f>#REF!/1000</f>
        <v>#REF!</v>
      </c>
      <c r="L42" s="292" t="e">
        <f>#REF!</f>
        <v>#REF!</v>
      </c>
      <c r="M42" s="292" t="e">
        <f>#REF!</f>
        <v>#REF!</v>
      </c>
      <c r="N42" s="292" t="e">
        <f>#REF!/1000</f>
        <v>#REF!</v>
      </c>
      <c r="O42" s="292" t="e">
        <f>#REF!/1000</f>
        <v>#REF!</v>
      </c>
      <c r="P42" s="292" t="e">
        <f>#REF!</f>
        <v>#REF!</v>
      </c>
      <c r="Q42" s="292" t="e">
        <f>#REF!</f>
        <v>#REF!</v>
      </c>
      <c r="R42" s="292" t="e">
        <f>#REF!/1000</f>
        <v>#REF!</v>
      </c>
      <c r="S42" s="292" t="e">
        <f>#REF!/1000</f>
        <v>#REF!</v>
      </c>
      <c r="T42" s="292" t="e">
        <f>#REF!</f>
        <v>#REF!</v>
      </c>
      <c r="U42" s="292" t="e">
        <f>#REF!</f>
        <v>#REF!</v>
      </c>
      <c r="V42" s="292" t="e">
        <f>#REF!/1000</f>
        <v>#REF!</v>
      </c>
      <c r="W42" s="292" t="e">
        <f>#REF!/1000</f>
        <v>#REF!</v>
      </c>
      <c r="X42" s="292" t="e">
        <f>#REF!</f>
        <v>#REF!</v>
      </c>
      <c r="Y42" s="292" t="e">
        <f>#REF!</f>
        <v>#REF!</v>
      </c>
      <c r="Z42" s="292" t="e">
        <f>#REF!/1000</f>
        <v>#REF!</v>
      </c>
      <c r="AA42" s="292" t="e">
        <f>#REF!/1000</f>
        <v>#REF!</v>
      </c>
      <c r="AB42" s="292" t="e">
        <f>#REF!</f>
        <v>#REF!</v>
      </c>
      <c r="AC42" s="292" t="e">
        <f>#REF!</f>
        <v>#REF!</v>
      </c>
      <c r="AD42" s="292" t="e">
        <f>#REF!/1000</f>
        <v>#REF!</v>
      </c>
      <c r="AE42" s="292" t="e">
        <f>#REF!/1000</f>
        <v>#REF!</v>
      </c>
    </row>
    <row r="43" spans="1:31" s="102" customFormat="1">
      <c r="A43" s="111" t="s">
        <v>595</v>
      </c>
      <c r="B43" s="291" t="e">
        <f>#REF!</f>
        <v>#REF!</v>
      </c>
      <c r="C43" s="292" t="e">
        <f>#REF!/1000</f>
        <v>#REF!</v>
      </c>
      <c r="D43" s="291" t="e">
        <f>#REF!</f>
        <v>#REF!</v>
      </c>
      <c r="E43" s="292" t="e">
        <f>#REF!</f>
        <v>#REF!</v>
      </c>
      <c r="F43" s="291" t="e">
        <f>#REF!/1000</f>
        <v>#REF!</v>
      </c>
      <c r="G43" s="292" t="e">
        <f>#REF!/1000</f>
        <v>#REF!</v>
      </c>
      <c r="H43" s="291" t="e">
        <f>#REF!</f>
        <v>#REF!</v>
      </c>
      <c r="I43" s="292" t="e">
        <f>#REF!</f>
        <v>#REF!</v>
      </c>
      <c r="J43" s="292" t="e">
        <f>#REF!/1000</f>
        <v>#REF!</v>
      </c>
      <c r="K43" s="292" t="e">
        <f>#REF!/1000</f>
        <v>#REF!</v>
      </c>
      <c r="L43" s="292" t="e">
        <f>#REF!</f>
        <v>#REF!</v>
      </c>
      <c r="M43" s="292" t="e">
        <f>#REF!</f>
        <v>#REF!</v>
      </c>
      <c r="N43" s="292" t="e">
        <f>#REF!/1000</f>
        <v>#REF!</v>
      </c>
      <c r="O43" s="292" t="e">
        <f>#REF!/1000</f>
        <v>#REF!</v>
      </c>
      <c r="P43" s="292" t="e">
        <f>#REF!</f>
        <v>#REF!</v>
      </c>
      <c r="Q43" s="292" t="e">
        <f>#REF!</f>
        <v>#REF!</v>
      </c>
      <c r="R43" s="292" t="e">
        <f>#REF!/1000</f>
        <v>#REF!</v>
      </c>
      <c r="S43" s="292" t="e">
        <f>#REF!/1000</f>
        <v>#REF!</v>
      </c>
      <c r="T43" s="292" t="e">
        <f>#REF!</f>
        <v>#REF!</v>
      </c>
      <c r="U43" s="292" t="e">
        <f>#REF!</f>
        <v>#REF!</v>
      </c>
      <c r="V43" s="292" t="e">
        <f>#REF!/1000</f>
        <v>#REF!</v>
      </c>
      <c r="W43" s="292" t="e">
        <f>#REF!/1000</f>
        <v>#REF!</v>
      </c>
      <c r="X43" s="292" t="e">
        <f>#REF!</f>
        <v>#REF!</v>
      </c>
      <c r="Y43" s="292" t="e">
        <f>#REF!</f>
        <v>#REF!</v>
      </c>
      <c r="Z43" s="292" t="e">
        <f>#REF!/1000</f>
        <v>#REF!</v>
      </c>
      <c r="AA43" s="292" t="e">
        <f>#REF!/1000</f>
        <v>#REF!</v>
      </c>
      <c r="AB43" s="292" t="e">
        <f>#REF!</f>
        <v>#REF!</v>
      </c>
      <c r="AC43" s="292" t="e">
        <f>#REF!</f>
        <v>#REF!</v>
      </c>
      <c r="AD43" s="292" t="e">
        <f>#REF!/1000</f>
        <v>#REF!</v>
      </c>
      <c r="AE43" s="292" t="e">
        <f>#REF!/1000</f>
        <v>#REF!</v>
      </c>
    </row>
    <row r="44" spans="1:31" s="102" customFormat="1">
      <c r="A44" s="111" t="s">
        <v>596</v>
      </c>
      <c r="B44" s="291" t="e">
        <f>#REF!</f>
        <v>#REF!</v>
      </c>
      <c r="C44" s="292" t="e">
        <f>#REF!/1000</f>
        <v>#REF!</v>
      </c>
      <c r="D44" s="291" t="e">
        <f>#REF!</f>
        <v>#REF!</v>
      </c>
      <c r="E44" s="292" t="e">
        <f>#REF!</f>
        <v>#REF!</v>
      </c>
      <c r="F44" s="291" t="e">
        <f>#REF!/1000</f>
        <v>#REF!</v>
      </c>
      <c r="G44" s="292" t="e">
        <f>#REF!/1000</f>
        <v>#REF!</v>
      </c>
      <c r="H44" s="291" t="e">
        <f>#REF!</f>
        <v>#REF!</v>
      </c>
      <c r="I44" s="292" t="e">
        <f>#REF!</f>
        <v>#REF!</v>
      </c>
      <c r="J44" s="292" t="e">
        <f>#REF!/1000</f>
        <v>#REF!</v>
      </c>
      <c r="K44" s="292" t="e">
        <f>#REF!/1000</f>
        <v>#REF!</v>
      </c>
      <c r="L44" s="292" t="e">
        <f>#REF!</f>
        <v>#REF!</v>
      </c>
      <c r="M44" s="292" t="e">
        <f>#REF!</f>
        <v>#REF!</v>
      </c>
      <c r="N44" s="292" t="e">
        <f>#REF!/1000</f>
        <v>#REF!</v>
      </c>
      <c r="O44" s="292" t="e">
        <f>#REF!/1000</f>
        <v>#REF!</v>
      </c>
      <c r="P44" s="292" t="e">
        <f>#REF!</f>
        <v>#REF!</v>
      </c>
      <c r="Q44" s="292" t="e">
        <f>#REF!</f>
        <v>#REF!</v>
      </c>
      <c r="R44" s="292" t="e">
        <f>#REF!/1000</f>
        <v>#REF!</v>
      </c>
      <c r="S44" s="292" t="e">
        <f>#REF!/1000</f>
        <v>#REF!</v>
      </c>
      <c r="T44" s="292" t="e">
        <f>#REF!</f>
        <v>#REF!</v>
      </c>
      <c r="U44" s="292" t="e">
        <f>#REF!</f>
        <v>#REF!</v>
      </c>
      <c r="V44" s="292" t="e">
        <f>#REF!/1000</f>
        <v>#REF!</v>
      </c>
      <c r="W44" s="292" t="e">
        <f>#REF!/1000</f>
        <v>#REF!</v>
      </c>
      <c r="X44" s="292" t="e">
        <f>#REF!</f>
        <v>#REF!</v>
      </c>
      <c r="Y44" s="292" t="e">
        <f>#REF!</f>
        <v>#REF!</v>
      </c>
      <c r="Z44" s="292" t="e">
        <f>#REF!/1000</f>
        <v>#REF!</v>
      </c>
      <c r="AA44" s="292" t="e">
        <f>#REF!/1000</f>
        <v>#REF!</v>
      </c>
      <c r="AB44" s="292" t="e">
        <f>#REF!</f>
        <v>#REF!</v>
      </c>
      <c r="AC44" s="292" t="e">
        <f>#REF!</f>
        <v>#REF!</v>
      </c>
      <c r="AD44" s="292" t="e">
        <f>#REF!/1000</f>
        <v>#REF!</v>
      </c>
      <c r="AE44" s="292" t="e">
        <f>#REF!/1000</f>
        <v>#REF!</v>
      </c>
    </row>
    <row r="45" spans="1:31" s="102" customFormat="1">
      <c r="A45" s="111" t="s">
        <v>597</v>
      </c>
      <c r="B45" s="291" t="e">
        <f>#REF!</f>
        <v>#REF!</v>
      </c>
      <c r="C45" s="292" t="e">
        <f>#REF!/1000</f>
        <v>#REF!</v>
      </c>
      <c r="D45" s="291" t="e">
        <f>#REF!</f>
        <v>#REF!</v>
      </c>
      <c r="E45" s="292" t="e">
        <f>#REF!</f>
        <v>#REF!</v>
      </c>
      <c r="F45" s="291" t="e">
        <f>#REF!/1000</f>
        <v>#REF!</v>
      </c>
      <c r="G45" s="292" t="e">
        <f>#REF!/1000</f>
        <v>#REF!</v>
      </c>
      <c r="H45" s="291" t="e">
        <f>#REF!</f>
        <v>#REF!</v>
      </c>
      <c r="I45" s="292" t="e">
        <f>#REF!</f>
        <v>#REF!</v>
      </c>
      <c r="J45" s="292" t="e">
        <f>#REF!/1000</f>
        <v>#REF!</v>
      </c>
      <c r="K45" s="292" t="e">
        <f>#REF!/1000</f>
        <v>#REF!</v>
      </c>
      <c r="L45" s="292" t="e">
        <f>#REF!</f>
        <v>#REF!</v>
      </c>
      <c r="M45" s="292" t="e">
        <f>#REF!</f>
        <v>#REF!</v>
      </c>
      <c r="N45" s="292" t="e">
        <f>#REF!/1000</f>
        <v>#REF!</v>
      </c>
      <c r="O45" s="292" t="e">
        <f>#REF!/1000</f>
        <v>#REF!</v>
      </c>
      <c r="P45" s="292" t="e">
        <f>#REF!</f>
        <v>#REF!</v>
      </c>
      <c r="Q45" s="292" t="e">
        <f>#REF!</f>
        <v>#REF!</v>
      </c>
      <c r="R45" s="292" t="e">
        <f>#REF!/1000</f>
        <v>#REF!</v>
      </c>
      <c r="S45" s="292" t="e">
        <f>#REF!/1000</f>
        <v>#REF!</v>
      </c>
      <c r="T45" s="292" t="e">
        <f>#REF!</f>
        <v>#REF!</v>
      </c>
      <c r="U45" s="292" t="e">
        <f>#REF!</f>
        <v>#REF!</v>
      </c>
      <c r="V45" s="292" t="e">
        <f>#REF!/1000</f>
        <v>#REF!</v>
      </c>
      <c r="W45" s="292" t="e">
        <f>#REF!/1000</f>
        <v>#REF!</v>
      </c>
      <c r="X45" s="292" t="e">
        <f>#REF!</f>
        <v>#REF!</v>
      </c>
      <c r="Y45" s="292" t="e">
        <f>#REF!</f>
        <v>#REF!</v>
      </c>
      <c r="Z45" s="292" t="e">
        <f>#REF!/1000</f>
        <v>#REF!</v>
      </c>
      <c r="AA45" s="292" t="e">
        <f>#REF!/1000</f>
        <v>#REF!</v>
      </c>
      <c r="AB45" s="292" t="e">
        <f>#REF!</f>
        <v>#REF!</v>
      </c>
      <c r="AC45" s="292" t="e">
        <f>#REF!</f>
        <v>#REF!</v>
      </c>
      <c r="AD45" s="292" t="e">
        <f>#REF!/1000</f>
        <v>#REF!</v>
      </c>
      <c r="AE45" s="292" t="e">
        <f>#REF!/1000</f>
        <v>#REF!</v>
      </c>
    </row>
    <row r="46" spans="1:31" s="102" customFormat="1">
      <c r="A46" s="170" t="s">
        <v>598</v>
      </c>
      <c r="B46" s="293" t="e">
        <f>#REF!</f>
        <v>#REF!</v>
      </c>
      <c r="C46" s="294" t="e">
        <f>#REF!/1000</f>
        <v>#REF!</v>
      </c>
      <c r="D46" s="293" t="e">
        <f>#REF!</f>
        <v>#REF!</v>
      </c>
      <c r="E46" s="294" t="e">
        <f>#REF!</f>
        <v>#REF!</v>
      </c>
      <c r="F46" s="293" t="e">
        <f>#REF!/1000</f>
        <v>#REF!</v>
      </c>
      <c r="G46" s="294" t="e">
        <f>#REF!/1000</f>
        <v>#REF!</v>
      </c>
      <c r="H46" s="293" t="e">
        <f>#REF!</f>
        <v>#REF!</v>
      </c>
      <c r="I46" s="294" t="e">
        <f>#REF!</f>
        <v>#REF!</v>
      </c>
      <c r="J46" s="294" t="e">
        <f>#REF!/1000</f>
        <v>#REF!</v>
      </c>
      <c r="K46" s="294" t="e">
        <f>#REF!/1000</f>
        <v>#REF!</v>
      </c>
      <c r="L46" s="294" t="e">
        <f>#REF!</f>
        <v>#REF!</v>
      </c>
      <c r="M46" s="294" t="e">
        <f>#REF!</f>
        <v>#REF!</v>
      </c>
      <c r="N46" s="294" t="e">
        <f>#REF!/1000</f>
        <v>#REF!</v>
      </c>
      <c r="O46" s="294" t="e">
        <f>#REF!/1000</f>
        <v>#REF!</v>
      </c>
      <c r="P46" s="294" t="e">
        <f>#REF!</f>
        <v>#REF!</v>
      </c>
      <c r="Q46" s="294" t="e">
        <f>#REF!</f>
        <v>#REF!</v>
      </c>
      <c r="R46" s="294" t="e">
        <f>#REF!/1000</f>
        <v>#REF!</v>
      </c>
      <c r="S46" s="294" t="e">
        <f>#REF!/1000</f>
        <v>#REF!</v>
      </c>
      <c r="T46" s="294" t="e">
        <f>#REF!</f>
        <v>#REF!</v>
      </c>
      <c r="U46" s="294" t="e">
        <f>#REF!</f>
        <v>#REF!</v>
      </c>
      <c r="V46" s="294" t="e">
        <f>#REF!/1000</f>
        <v>#REF!</v>
      </c>
      <c r="W46" s="294" t="e">
        <f>#REF!/1000</f>
        <v>#REF!</v>
      </c>
      <c r="X46" s="294" t="e">
        <f>#REF!</f>
        <v>#REF!</v>
      </c>
      <c r="Y46" s="294" t="e">
        <f>#REF!</f>
        <v>#REF!</v>
      </c>
      <c r="Z46" s="294" t="e">
        <f>#REF!/1000</f>
        <v>#REF!</v>
      </c>
      <c r="AA46" s="294" t="e">
        <f>#REF!/1000</f>
        <v>#REF!</v>
      </c>
      <c r="AB46" s="294" t="e">
        <f>#REF!</f>
        <v>#REF!</v>
      </c>
      <c r="AC46" s="294" t="e">
        <f>#REF!</f>
        <v>#REF!</v>
      </c>
      <c r="AD46" s="294" t="e">
        <f>#REF!/1000</f>
        <v>#REF!</v>
      </c>
      <c r="AE46" s="294" t="e">
        <f>#REF!/1000</f>
        <v>#REF!</v>
      </c>
    </row>
    <row r="47" spans="1:31" s="102" customFormat="1">
      <c r="A47" s="111" t="s">
        <v>599</v>
      </c>
      <c r="B47" s="291" t="e">
        <f>#REF!</f>
        <v>#REF!</v>
      </c>
      <c r="C47" s="292" t="e">
        <f>#REF!/1000</f>
        <v>#REF!</v>
      </c>
      <c r="D47" s="291" t="e">
        <f>#REF!</f>
        <v>#REF!</v>
      </c>
      <c r="E47" s="292" t="e">
        <f>#REF!</f>
        <v>#REF!</v>
      </c>
      <c r="F47" s="291" t="e">
        <f>#REF!/1000</f>
        <v>#REF!</v>
      </c>
      <c r="G47" s="292" t="e">
        <f>#REF!/1000</f>
        <v>#REF!</v>
      </c>
      <c r="H47" s="291" t="e">
        <f>#REF!</f>
        <v>#REF!</v>
      </c>
      <c r="I47" s="292" t="e">
        <f>#REF!</f>
        <v>#REF!</v>
      </c>
      <c r="J47" s="292" t="e">
        <f>#REF!/1000</f>
        <v>#REF!</v>
      </c>
      <c r="K47" s="292" t="e">
        <f>#REF!/1000</f>
        <v>#REF!</v>
      </c>
      <c r="L47" s="292" t="e">
        <f>#REF!</f>
        <v>#REF!</v>
      </c>
      <c r="M47" s="292" t="e">
        <f>#REF!</f>
        <v>#REF!</v>
      </c>
      <c r="N47" s="292" t="e">
        <f>#REF!/1000</f>
        <v>#REF!</v>
      </c>
      <c r="O47" s="292" t="e">
        <f>#REF!/1000</f>
        <v>#REF!</v>
      </c>
      <c r="P47" s="292" t="e">
        <f>#REF!</f>
        <v>#REF!</v>
      </c>
      <c r="Q47" s="292" t="e">
        <f>#REF!</f>
        <v>#REF!</v>
      </c>
      <c r="R47" s="292" t="e">
        <f>#REF!/1000</f>
        <v>#REF!</v>
      </c>
      <c r="S47" s="292" t="e">
        <f>#REF!/1000</f>
        <v>#REF!</v>
      </c>
      <c r="T47" s="292" t="e">
        <f>#REF!</f>
        <v>#REF!</v>
      </c>
      <c r="U47" s="292" t="e">
        <f>#REF!</f>
        <v>#REF!</v>
      </c>
      <c r="V47" s="292" t="e">
        <f>#REF!/1000</f>
        <v>#REF!</v>
      </c>
      <c r="W47" s="292" t="e">
        <f>#REF!/1000</f>
        <v>#REF!</v>
      </c>
      <c r="X47" s="292" t="e">
        <f>#REF!</f>
        <v>#REF!</v>
      </c>
      <c r="Y47" s="292" t="e">
        <f>#REF!</f>
        <v>#REF!</v>
      </c>
      <c r="Z47" s="292" t="e">
        <f>#REF!/1000</f>
        <v>#REF!</v>
      </c>
      <c r="AA47" s="292" t="e">
        <f>#REF!/1000</f>
        <v>#REF!</v>
      </c>
      <c r="AB47" s="292" t="e">
        <f>#REF!</f>
        <v>#REF!</v>
      </c>
      <c r="AC47" s="292" t="e">
        <f>#REF!</f>
        <v>#REF!</v>
      </c>
      <c r="AD47" s="292" t="e">
        <f>#REF!/1000</f>
        <v>#REF!</v>
      </c>
      <c r="AE47" s="292" t="e">
        <f>#REF!/1000</f>
        <v>#REF!</v>
      </c>
    </row>
    <row r="48" spans="1:31" s="102" customFormat="1">
      <c r="A48" s="111" t="s">
        <v>600</v>
      </c>
      <c r="B48" s="291" t="e">
        <f>#REF!</f>
        <v>#REF!</v>
      </c>
      <c r="C48" s="292" t="e">
        <f>#REF!/1000</f>
        <v>#REF!</v>
      </c>
      <c r="D48" s="291" t="e">
        <f>#REF!</f>
        <v>#REF!</v>
      </c>
      <c r="E48" s="292" t="e">
        <f>#REF!</f>
        <v>#REF!</v>
      </c>
      <c r="F48" s="291" t="e">
        <f>#REF!/1000</f>
        <v>#REF!</v>
      </c>
      <c r="G48" s="292" t="e">
        <f>#REF!/1000</f>
        <v>#REF!</v>
      </c>
      <c r="H48" s="291" t="e">
        <f>#REF!</f>
        <v>#REF!</v>
      </c>
      <c r="I48" s="292" t="e">
        <f>#REF!</f>
        <v>#REF!</v>
      </c>
      <c r="J48" s="292" t="e">
        <f>#REF!/1000</f>
        <v>#REF!</v>
      </c>
      <c r="K48" s="292" t="e">
        <f>#REF!/1000</f>
        <v>#REF!</v>
      </c>
      <c r="L48" s="292" t="e">
        <f>#REF!</f>
        <v>#REF!</v>
      </c>
      <c r="M48" s="292" t="e">
        <f>#REF!</f>
        <v>#REF!</v>
      </c>
      <c r="N48" s="292" t="e">
        <f>#REF!/1000</f>
        <v>#REF!</v>
      </c>
      <c r="O48" s="292" t="e">
        <f>#REF!/1000</f>
        <v>#REF!</v>
      </c>
      <c r="P48" s="292" t="e">
        <f>#REF!</f>
        <v>#REF!</v>
      </c>
      <c r="Q48" s="292" t="e">
        <f>#REF!</f>
        <v>#REF!</v>
      </c>
      <c r="R48" s="292" t="e">
        <f>#REF!/1000</f>
        <v>#REF!</v>
      </c>
      <c r="S48" s="292" t="e">
        <f>#REF!/1000</f>
        <v>#REF!</v>
      </c>
      <c r="T48" s="292" t="e">
        <f>#REF!</f>
        <v>#REF!</v>
      </c>
      <c r="U48" s="292" t="e">
        <f>#REF!</f>
        <v>#REF!</v>
      </c>
      <c r="V48" s="292" t="e">
        <f>#REF!/1000</f>
        <v>#REF!</v>
      </c>
      <c r="W48" s="292" t="e">
        <f>#REF!/1000</f>
        <v>#REF!</v>
      </c>
      <c r="X48" s="292" t="e">
        <f>#REF!</f>
        <v>#REF!</v>
      </c>
      <c r="Y48" s="292" t="e">
        <f>#REF!</f>
        <v>#REF!</v>
      </c>
      <c r="Z48" s="292" t="e">
        <f>#REF!/1000</f>
        <v>#REF!</v>
      </c>
      <c r="AA48" s="292" t="e">
        <f>#REF!/1000</f>
        <v>#REF!</v>
      </c>
      <c r="AB48" s="292" t="e">
        <f>#REF!</f>
        <v>#REF!</v>
      </c>
      <c r="AC48" s="292" t="e">
        <f>#REF!</f>
        <v>#REF!</v>
      </c>
      <c r="AD48" s="292" t="e">
        <f>#REF!/1000</f>
        <v>#REF!</v>
      </c>
      <c r="AE48" s="292" t="e">
        <f>#REF!/1000</f>
        <v>#REF!</v>
      </c>
    </row>
    <row r="49" spans="1:31" s="102" customFormat="1">
      <c r="A49" s="111" t="s">
        <v>601</v>
      </c>
      <c r="B49" s="291" t="e">
        <f>#REF!</f>
        <v>#REF!</v>
      </c>
      <c r="C49" s="292" t="e">
        <f>#REF!/1000</f>
        <v>#REF!</v>
      </c>
      <c r="D49" s="291" t="e">
        <f>#REF!</f>
        <v>#REF!</v>
      </c>
      <c r="E49" s="292" t="e">
        <f>#REF!</f>
        <v>#REF!</v>
      </c>
      <c r="F49" s="291" t="e">
        <f>#REF!/1000</f>
        <v>#REF!</v>
      </c>
      <c r="G49" s="292" t="e">
        <f>#REF!/1000</f>
        <v>#REF!</v>
      </c>
      <c r="H49" s="291" t="e">
        <f>#REF!</f>
        <v>#REF!</v>
      </c>
      <c r="I49" s="292" t="e">
        <f>#REF!</f>
        <v>#REF!</v>
      </c>
      <c r="J49" s="292" t="e">
        <f>#REF!/1000</f>
        <v>#REF!</v>
      </c>
      <c r="K49" s="292" t="e">
        <f>#REF!/1000</f>
        <v>#REF!</v>
      </c>
      <c r="L49" s="292" t="e">
        <f>#REF!</f>
        <v>#REF!</v>
      </c>
      <c r="M49" s="292" t="e">
        <f>#REF!</f>
        <v>#REF!</v>
      </c>
      <c r="N49" s="292" t="e">
        <f>#REF!/1000</f>
        <v>#REF!</v>
      </c>
      <c r="O49" s="292" t="e">
        <f>#REF!/1000</f>
        <v>#REF!</v>
      </c>
      <c r="P49" s="292" t="e">
        <f>#REF!</f>
        <v>#REF!</v>
      </c>
      <c r="Q49" s="292" t="e">
        <f>#REF!</f>
        <v>#REF!</v>
      </c>
      <c r="R49" s="292" t="e">
        <f>#REF!/1000</f>
        <v>#REF!</v>
      </c>
      <c r="S49" s="292" t="e">
        <f>#REF!/1000</f>
        <v>#REF!</v>
      </c>
      <c r="T49" s="292" t="e">
        <f>#REF!</f>
        <v>#REF!</v>
      </c>
      <c r="U49" s="292" t="e">
        <f>#REF!</f>
        <v>#REF!</v>
      </c>
      <c r="V49" s="292" t="e">
        <f>#REF!/1000</f>
        <v>#REF!</v>
      </c>
      <c r="W49" s="292" t="e">
        <f>#REF!/1000</f>
        <v>#REF!</v>
      </c>
      <c r="X49" s="292" t="e">
        <f>#REF!</f>
        <v>#REF!</v>
      </c>
      <c r="Y49" s="292" t="e">
        <f>#REF!</f>
        <v>#REF!</v>
      </c>
      <c r="Z49" s="292" t="e">
        <f>#REF!/1000</f>
        <v>#REF!</v>
      </c>
      <c r="AA49" s="292" t="e">
        <f>#REF!/1000</f>
        <v>#REF!</v>
      </c>
      <c r="AB49" s="292" t="e">
        <f>#REF!</f>
        <v>#REF!</v>
      </c>
      <c r="AC49" s="292" t="e">
        <f>#REF!</f>
        <v>#REF!</v>
      </c>
      <c r="AD49" s="292" t="e">
        <f>#REF!/1000</f>
        <v>#REF!</v>
      </c>
      <c r="AE49" s="292" t="e">
        <f>#REF!/1000</f>
        <v>#REF!</v>
      </c>
    </row>
    <row r="50" spans="1:31" s="102" customFormat="1">
      <c r="A50" s="111" t="s">
        <v>602</v>
      </c>
      <c r="B50" s="291" t="e">
        <f>#REF!</f>
        <v>#REF!</v>
      </c>
      <c r="C50" s="292" t="e">
        <f>#REF!/1000</f>
        <v>#REF!</v>
      </c>
      <c r="D50" s="291" t="e">
        <f>#REF!</f>
        <v>#REF!</v>
      </c>
      <c r="E50" s="292" t="e">
        <f>#REF!</f>
        <v>#REF!</v>
      </c>
      <c r="F50" s="291" t="e">
        <f>#REF!/1000</f>
        <v>#REF!</v>
      </c>
      <c r="G50" s="292" t="e">
        <f>#REF!/1000</f>
        <v>#REF!</v>
      </c>
      <c r="H50" s="291" t="e">
        <f>#REF!</f>
        <v>#REF!</v>
      </c>
      <c r="I50" s="292" t="e">
        <f>#REF!</f>
        <v>#REF!</v>
      </c>
      <c r="J50" s="292" t="e">
        <f>#REF!/1000</f>
        <v>#REF!</v>
      </c>
      <c r="K50" s="292" t="e">
        <f>#REF!/1000</f>
        <v>#REF!</v>
      </c>
      <c r="L50" s="292" t="e">
        <f>#REF!</f>
        <v>#REF!</v>
      </c>
      <c r="M50" s="292" t="e">
        <f>#REF!</f>
        <v>#REF!</v>
      </c>
      <c r="N50" s="292" t="e">
        <f>#REF!/1000</f>
        <v>#REF!</v>
      </c>
      <c r="O50" s="292" t="e">
        <f>#REF!/1000</f>
        <v>#REF!</v>
      </c>
      <c r="P50" s="292" t="e">
        <f>#REF!</f>
        <v>#REF!</v>
      </c>
      <c r="Q50" s="292" t="e">
        <f>#REF!</f>
        <v>#REF!</v>
      </c>
      <c r="R50" s="292" t="e">
        <f>#REF!/1000</f>
        <v>#REF!</v>
      </c>
      <c r="S50" s="292" t="e">
        <f>#REF!/1000</f>
        <v>#REF!</v>
      </c>
      <c r="T50" s="292" t="e">
        <f>#REF!</f>
        <v>#REF!</v>
      </c>
      <c r="U50" s="292" t="e">
        <f>#REF!</f>
        <v>#REF!</v>
      </c>
      <c r="V50" s="292" t="e">
        <f>#REF!/1000</f>
        <v>#REF!</v>
      </c>
      <c r="W50" s="292" t="e">
        <f>#REF!/1000</f>
        <v>#REF!</v>
      </c>
      <c r="X50" s="292" t="e">
        <f>#REF!</f>
        <v>#REF!</v>
      </c>
      <c r="Y50" s="292" t="e">
        <f>#REF!</f>
        <v>#REF!</v>
      </c>
      <c r="Z50" s="292" t="e">
        <f>#REF!/1000</f>
        <v>#REF!</v>
      </c>
      <c r="AA50" s="292" t="e">
        <f>#REF!/1000</f>
        <v>#REF!</v>
      </c>
      <c r="AB50" s="292" t="e">
        <f>#REF!</f>
        <v>#REF!</v>
      </c>
      <c r="AC50" s="292" t="e">
        <f>#REF!</f>
        <v>#REF!</v>
      </c>
      <c r="AD50" s="292" t="e">
        <f>#REF!/1000</f>
        <v>#REF!</v>
      </c>
      <c r="AE50" s="292" t="e">
        <f>#REF!/1000</f>
        <v>#REF!</v>
      </c>
    </row>
    <row r="51" spans="1:31" s="102" customFormat="1">
      <c r="A51" s="170" t="s">
        <v>603</v>
      </c>
      <c r="B51" s="293" t="e">
        <f>#REF!</f>
        <v>#REF!</v>
      </c>
      <c r="C51" s="294" t="e">
        <f>#REF!/1000</f>
        <v>#REF!</v>
      </c>
      <c r="D51" s="293" t="e">
        <f>#REF!</f>
        <v>#REF!</v>
      </c>
      <c r="E51" s="294" t="e">
        <f>#REF!</f>
        <v>#REF!</v>
      </c>
      <c r="F51" s="293" t="e">
        <f>#REF!/1000</f>
        <v>#REF!</v>
      </c>
      <c r="G51" s="294" t="e">
        <f>#REF!/1000</f>
        <v>#REF!</v>
      </c>
      <c r="H51" s="293" t="e">
        <f>#REF!</f>
        <v>#REF!</v>
      </c>
      <c r="I51" s="294" t="e">
        <f>#REF!</f>
        <v>#REF!</v>
      </c>
      <c r="J51" s="294" t="e">
        <f>#REF!/1000</f>
        <v>#REF!</v>
      </c>
      <c r="K51" s="294" t="e">
        <f>#REF!/1000</f>
        <v>#REF!</v>
      </c>
      <c r="L51" s="294" t="e">
        <f>#REF!</f>
        <v>#REF!</v>
      </c>
      <c r="M51" s="294" t="e">
        <f>#REF!</f>
        <v>#REF!</v>
      </c>
      <c r="N51" s="294" t="e">
        <f>#REF!/1000</f>
        <v>#REF!</v>
      </c>
      <c r="O51" s="294" t="e">
        <f>#REF!/1000</f>
        <v>#REF!</v>
      </c>
      <c r="P51" s="294" t="e">
        <f>#REF!</f>
        <v>#REF!</v>
      </c>
      <c r="Q51" s="294" t="e">
        <f>#REF!</f>
        <v>#REF!</v>
      </c>
      <c r="R51" s="294" t="e">
        <f>#REF!/1000</f>
        <v>#REF!</v>
      </c>
      <c r="S51" s="294" t="e">
        <f>#REF!/1000</f>
        <v>#REF!</v>
      </c>
      <c r="T51" s="294" t="e">
        <f>#REF!</f>
        <v>#REF!</v>
      </c>
      <c r="U51" s="294" t="e">
        <f>#REF!</f>
        <v>#REF!</v>
      </c>
      <c r="V51" s="294" t="e">
        <f>#REF!/1000</f>
        <v>#REF!</v>
      </c>
      <c r="W51" s="294" t="e">
        <f>#REF!/1000</f>
        <v>#REF!</v>
      </c>
      <c r="X51" s="294" t="e">
        <f>#REF!</f>
        <v>#REF!</v>
      </c>
      <c r="Y51" s="294" t="e">
        <f>#REF!</f>
        <v>#REF!</v>
      </c>
      <c r="Z51" s="294" t="e">
        <f>#REF!/1000</f>
        <v>#REF!</v>
      </c>
      <c r="AA51" s="294" t="e">
        <f>#REF!/1000</f>
        <v>#REF!</v>
      </c>
      <c r="AB51" s="294" t="e">
        <f>#REF!</f>
        <v>#REF!</v>
      </c>
      <c r="AC51" s="294" t="e">
        <f>#REF!</f>
        <v>#REF!</v>
      </c>
      <c r="AD51" s="294" t="e">
        <f>#REF!/1000</f>
        <v>#REF!</v>
      </c>
      <c r="AE51" s="294" t="e">
        <f>#REF!/1000</f>
        <v>#REF!</v>
      </c>
    </row>
    <row r="52" spans="1:31" s="102" customFormat="1">
      <c r="A52" s="111" t="s">
        <v>604</v>
      </c>
      <c r="B52" s="291" t="e">
        <f>#REF!</f>
        <v>#REF!</v>
      </c>
      <c r="C52" s="292" t="e">
        <f>#REF!/1000</f>
        <v>#REF!</v>
      </c>
      <c r="D52" s="291" t="e">
        <f>#REF!</f>
        <v>#REF!</v>
      </c>
      <c r="E52" s="292" t="e">
        <f>#REF!</f>
        <v>#REF!</v>
      </c>
      <c r="F52" s="291" t="e">
        <f>#REF!/1000</f>
        <v>#REF!</v>
      </c>
      <c r="G52" s="292" t="e">
        <f>#REF!/1000</f>
        <v>#REF!</v>
      </c>
      <c r="H52" s="291" t="e">
        <f>#REF!</f>
        <v>#REF!</v>
      </c>
      <c r="I52" s="292" t="e">
        <f>#REF!</f>
        <v>#REF!</v>
      </c>
      <c r="J52" s="292" t="e">
        <f>#REF!/1000</f>
        <v>#REF!</v>
      </c>
      <c r="K52" s="292" t="e">
        <f>#REF!/1000</f>
        <v>#REF!</v>
      </c>
      <c r="L52" s="292" t="e">
        <f>#REF!</f>
        <v>#REF!</v>
      </c>
      <c r="M52" s="292" t="e">
        <f>#REF!</f>
        <v>#REF!</v>
      </c>
      <c r="N52" s="292" t="e">
        <f>#REF!/1000</f>
        <v>#REF!</v>
      </c>
      <c r="O52" s="292" t="e">
        <f>#REF!/1000</f>
        <v>#REF!</v>
      </c>
      <c r="P52" s="292" t="e">
        <f>#REF!</f>
        <v>#REF!</v>
      </c>
      <c r="Q52" s="292" t="e">
        <f>#REF!</f>
        <v>#REF!</v>
      </c>
      <c r="R52" s="292" t="e">
        <f>#REF!/1000</f>
        <v>#REF!</v>
      </c>
      <c r="S52" s="292" t="e">
        <f>#REF!/1000</f>
        <v>#REF!</v>
      </c>
      <c r="T52" s="292" t="e">
        <f>#REF!</f>
        <v>#REF!</v>
      </c>
      <c r="U52" s="292" t="e">
        <f>#REF!</f>
        <v>#REF!</v>
      </c>
      <c r="V52" s="292" t="e">
        <f>#REF!/1000</f>
        <v>#REF!</v>
      </c>
      <c r="W52" s="292" t="e">
        <f>#REF!/1000</f>
        <v>#REF!</v>
      </c>
      <c r="X52" s="292" t="e">
        <f>#REF!</f>
        <v>#REF!</v>
      </c>
      <c r="Y52" s="292" t="e">
        <f>#REF!</f>
        <v>#REF!</v>
      </c>
      <c r="Z52" s="292" t="e">
        <f>#REF!/1000</f>
        <v>#REF!</v>
      </c>
      <c r="AA52" s="292" t="e">
        <f>#REF!/1000</f>
        <v>#REF!</v>
      </c>
      <c r="AB52" s="292" t="e">
        <f>#REF!</f>
        <v>#REF!</v>
      </c>
      <c r="AC52" s="292" t="e">
        <f>#REF!</f>
        <v>#REF!</v>
      </c>
      <c r="AD52" s="292" t="e">
        <f>#REF!/1000</f>
        <v>#REF!</v>
      </c>
      <c r="AE52" s="292" t="e">
        <f>#REF!/1000</f>
        <v>#REF!</v>
      </c>
    </row>
    <row r="53" spans="1:31" s="102" customFormat="1">
      <c r="A53" s="111" t="s">
        <v>605</v>
      </c>
      <c r="B53" s="291" t="e">
        <f>#REF!</f>
        <v>#REF!</v>
      </c>
      <c r="C53" s="292" t="e">
        <f>#REF!/1000</f>
        <v>#REF!</v>
      </c>
      <c r="D53" s="291" t="e">
        <f>#REF!</f>
        <v>#REF!</v>
      </c>
      <c r="E53" s="292" t="e">
        <f>#REF!</f>
        <v>#REF!</v>
      </c>
      <c r="F53" s="291" t="e">
        <f>#REF!/1000</f>
        <v>#REF!</v>
      </c>
      <c r="G53" s="292" t="e">
        <f>#REF!/1000</f>
        <v>#REF!</v>
      </c>
      <c r="H53" s="291" t="e">
        <f>#REF!</f>
        <v>#REF!</v>
      </c>
      <c r="I53" s="292" t="e">
        <f>#REF!</f>
        <v>#REF!</v>
      </c>
      <c r="J53" s="292" t="e">
        <f>#REF!/1000</f>
        <v>#REF!</v>
      </c>
      <c r="K53" s="292" t="e">
        <f>#REF!/1000</f>
        <v>#REF!</v>
      </c>
      <c r="L53" s="292" t="e">
        <f>#REF!</f>
        <v>#REF!</v>
      </c>
      <c r="M53" s="292" t="e">
        <f>#REF!</f>
        <v>#REF!</v>
      </c>
      <c r="N53" s="292" t="e">
        <f>#REF!/1000</f>
        <v>#REF!</v>
      </c>
      <c r="O53" s="292" t="e">
        <f>#REF!/1000</f>
        <v>#REF!</v>
      </c>
      <c r="P53" s="292" t="e">
        <f>#REF!</f>
        <v>#REF!</v>
      </c>
      <c r="Q53" s="292" t="e">
        <f>#REF!</f>
        <v>#REF!</v>
      </c>
      <c r="R53" s="292" t="e">
        <f>#REF!/1000</f>
        <v>#REF!</v>
      </c>
      <c r="S53" s="292" t="e">
        <f>#REF!/1000</f>
        <v>#REF!</v>
      </c>
      <c r="T53" s="292" t="e">
        <f>#REF!</f>
        <v>#REF!</v>
      </c>
      <c r="U53" s="292" t="e">
        <f>#REF!</f>
        <v>#REF!</v>
      </c>
      <c r="V53" s="292" t="e">
        <f>#REF!/1000</f>
        <v>#REF!</v>
      </c>
      <c r="W53" s="292" t="e">
        <f>#REF!/1000</f>
        <v>#REF!</v>
      </c>
      <c r="X53" s="292" t="e">
        <f>#REF!</f>
        <v>#REF!</v>
      </c>
      <c r="Y53" s="292" t="e">
        <f>#REF!</f>
        <v>#REF!</v>
      </c>
      <c r="Z53" s="292" t="e">
        <f>#REF!/1000</f>
        <v>#REF!</v>
      </c>
      <c r="AA53" s="292" t="e">
        <f>#REF!/1000</f>
        <v>#REF!</v>
      </c>
      <c r="AB53" s="292" t="e">
        <f>#REF!</f>
        <v>#REF!</v>
      </c>
      <c r="AC53" s="292" t="e">
        <f>#REF!</f>
        <v>#REF!</v>
      </c>
      <c r="AD53" s="292" t="e">
        <f>#REF!/1000</f>
        <v>#REF!</v>
      </c>
      <c r="AE53" s="292" t="e">
        <f>#REF!/1000</f>
        <v>#REF!</v>
      </c>
    </row>
    <row r="54" spans="1:31" s="102" customFormat="1">
      <c r="A54" s="111" t="s">
        <v>606</v>
      </c>
      <c r="B54" s="291" t="e">
        <f>#REF!</f>
        <v>#REF!</v>
      </c>
      <c r="C54" s="292" t="e">
        <f>#REF!/1000</f>
        <v>#REF!</v>
      </c>
      <c r="D54" s="291" t="e">
        <f>#REF!</f>
        <v>#REF!</v>
      </c>
      <c r="E54" s="292" t="e">
        <f>#REF!</f>
        <v>#REF!</v>
      </c>
      <c r="F54" s="291" t="e">
        <f>#REF!/1000</f>
        <v>#REF!</v>
      </c>
      <c r="G54" s="292" t="e">
        <f>#REF!/1000</f>
        <v>#REF!</v>
      </c>
      <c r="H54" s="291" t="e">
        <f>#REF!</f>
        <v>#REF!</v>
      </c>
      <c r="I54" s="292" t="e">
        <f>#REF!</f>
        <v>#REF!</v>
      </c>
      <c r="J54" s="292" t="e">
        <f>#REF!/1000</f>
        <v>#REF!</v>
      </c>
      <c r="K54" s="292" t="e">
        <f>#REF!/1000</f>
        <v>#REF!</v>
      </c>
      <c r="L54" s="292" t="e">
        <f>#REF!</f>
        <v>#REF!</v>
      </c>
      <c r="M54" s="292" t="e">
        <f>#REF!</f>
        <v>#REF!</v>
      </c>
      <c r="N54" s="292" t="e">
        <f>#REF!/1000</f>
        <v>#REF!</v>
      </c>
      <c r="O54" s="292" t="e">
        <f>#REF!/1000</f>
        <v>#REF!</v>
      </c>
      <c r="P54" s="292" t="e">
        <f>#REF!</f>
        <v>#REF!</v>
      </c>
      <c r="Q54" s="292" t="e">
        <f>#REF!</f>
        <v>#REF!</v>
      </c>
      <c r="R54" s="292" t="e">
        <f>#REF!/1000</f>
        <v>#REF!</v>
      </c>
      <c r="S54" s="292" t="e">
        <f>#REF!/1000</f>
        <v>#REF!</v>
      </c>
      <c r="T54" s="292" t="e">
        <f>#REF!</f>
        <v>#REF!</v>
      </c>
      <c r="U54" s="292" t="e">
        <f>#REF!</f>
        <v>#REF!</v>
      </c>
      <c r="V54" s="292" t="e">
        <f>#REF!/1000</f>
        <v>#REF!</v>
      </c>
      <c r="W54" s="292" t="e">
        <f>#REF!/1000</f>
        <v>#REF!</v>
      </c>
      <c r="X54" s="292" t="e">
        <f>#REF!</f>
        <v>#REF!</v>
      </c>
      <c r="Y54" s="292" t="e">
        <f>#REF!</f>
        <v>#REF!</v>
      </c>
      <c r="Z54" s="292" t="e">
        <f>#REF!/1000</f>
        <v>#REF!</v>
      </c>
      <c r="AA54" s="292" t="e">
        <f>#REF!/1000</f>
        <v>#REF!</v>
      </c>
      <c r="AB54" s="292" t="e">
        <f>#REF!</f>
        <v>#REF!</v>
      </c>
      <c r="AC54" s="292" t="e">
        <f>#REF!</f>
        <v>#REF!</v>
      </c>
      <c r="AD54" s="292" t="e">
        <f>#REF!/1000</f>
        <v>#REF!</v>
      </c>
      <c r="AE54" s="292" t="e">
        <f>#REF!/1000</f>
        <v>#REF!</v>
      </c>
    </row>
    <row r="55" spans="1:31" s="102" customFormat="1">
      <c r="A55" s="111" t="s">
        <v>607</v>
      </c>
      <c r="B55" s="291" t="e">
        <f>#REF!</f>
        <v>#REF!</v>
      </c>
      <c r="C55" s="292" t="e">
        <f>#REF!/1000</f>
        <v>#REF!</v>
      </c>
      <c r="D55" s="291" t="e">
        <f>#REF!</f>
        <v>#REF!</v>
      </c>
      <c r="E55" s="292" t="e">
        <f>#REF!</f>
        <v>#REF!</v>
      </c>
      <c r="F55" s="291" t="e">
        <f>#REF!/1000</f>
        <v>#REF!</v>
      </c>
      <c r="G55" s="292" t="e">
        <f>#REF!/1000</f>
        <v>#REF!</v>
      </c>
      <c r="H55" s="291" t="e">
        <f>#REF!</f>
        <v>#REF!</v>
      </c>
      <c r="I55" s="292" t="e">
        <f>#REF!</f>
        <v>#REF!</v>
      </c>
      <c r="J55" s="292" t="e">
        <f>#REF!/1000</f>
        <v>#REF!</v>
      </c>
      <c r="K55" s="292" t="e">
        <f>#REF!/1000</f>
        <v>#REF!</v>
      </c>
      <c r="L55" s="292" t="e">
        <f>#REF!</f>
        <v>#REF!</v>
      </c>
      <c r="M55" s="292" t="e">
        <f>#REF!</f>
        <v>#REF!</v>
      </c>
      <c r="N55" s="292" t="e">
        <f>#REF!/1000</f>
        <v>#REF!</v>
      </c>
      <c r="O55" s="292" t="e">
        <f>#REF!/1000</f>
        <v>#REF!</v>
      </c>
      <c r="P55" s="292" t="e">
        <f>#REF!</f>
        <v>#REF!</v>
      </c>
      <c r="Q55" s="292" t="e">
        <f>#REF!</f>
        <v>#REF!</v>
      </c>
      <c r="R55" s="292" t="e">
        <f>#REF!/1000</f>
        <v>#REF!</v>
      </c>
      <c r="S55" s="292" t="e">
        <f>#REF!/1000</f>
        <v>#REF!</v>
      </c>
      <c r="T55" s="292" t="e">
        <f>#REF!</f>
        <v>#REF!</v>
      </c>
      <c r="U55" s="292" t="e">
        <f>#REF!</f>
        <v>#REF!</v>
      </c>
      <c r="V55" s="292" t="e">
        <f>#REF!/1000</f>
        <v>#REF!</v>
      </c>
      <c r="W55" s="292" t="e">
        <f>#REF!/1000</f>
        <v>#REF!</v>
      </c>
      <c r="X55" s="292" t="e">
        <f>#REF!</f>
        <v>#REF!</v>
      </c>
      <c r="Y55" s="292" t="e">
        <f>#REF!</f>
        <v>#REF!</v>
      </c>
      <c r="Z55" s="292" t="e">
        <f>#REF!/1000</f>
        <v>#REF!</v>
      </c>
      <c r="AA55" s="292" t="e">
        <f>#REF!/1000</f>
        <v>#REF!</v>
      </c>
      <c r="AB55" s="292" t="e">
        <f>#REF!</f>
        <v>#REF!</v>
      </c>
      <c r="AC55" s="292" t="e">
        <f>#REF!</f>
        <v>#REF!</v>
      </c>
      <c r="AD55" s="292" t="e">
        <f>#REF!/1000</f>
        <v>#REF!</v>
      </c>
      <c r="AE55" s="292" t="e">
        <f>#REF!/1000</f>
        <v>#REF!</v>
      </c>
    </row>
    <row r="56" spans="1:31" s="102" customFormat="1">
      <c r="A56" s="170" t="s">
        <v>608</v>
      </c>
      <c r="B56" s="293" t="e">
        <f>#REF!</f>
        <v>#REF!</v>
      </c>
      <c r="C56" s="294" t="e">
        <f>#REF!/1000</f>
        <v>#REF!</v>
      </c>
      <c r="D56" s="293" t="e">
        <f>#REF!</f>
        <v>#REF!</v>
      </c>
      <c r="E56" s="294" t="e">
        <f>#REF!</f>
        <v>#REF!</v>
      </c>
      <c r="F56" s="293" t="e">
        <f>#REF!/1000</f>
        <v>#REF!</v>
      </c>
      <c r="G56" s="294" t="e">
        <f>#REF!/1000</f>
        <v>#REF!</v>
      </c>
      <c r="H56" s="293" t="e">
        <f>#REF!</f>
        <v>#REF!</v>
      </c>
      <c r="I56" s="294" t="e">
        <f>#REF!</f>
        <v>#REF!</v>
      </c>
      <c r="J56" s="294" t="e">
        <f>#REF!/1000</f>
        <v>#REF!</v>
      </c>
      <c r="K56" s="294" t="e">
        <f>#REF!/1000</f>
        <v>#REF!</v>
      </c>
      <c r="L56" s="294" t="e">
        <f>#REF!</f>
        <v>#REF!</v>
      </c>
      <c r="M56" s="294" t="e">
        <f>#REF!</f>
        <v>#REF!</v>
      </c>
      <c r="N56" s="294" t="e">
        <f>#REF!/1000</f>
        <v>#REF!</v>
      </c>
      <c r="O56" s="294" t="e">
        <f>#REF!/1000</f>
        <v>#REF!</v>
      </c>
      <c r="P56" s="294" t="e">
        <f>#REF!</f>
        <v>#REF!</v>
      </c>
      <c r="Q56" s="294" t="e">
        <f>#REF!</f>
        <v>#REF!</v>
      </c>
      <c r="R56" s="294" t="e">
        <f>#REF!/1000</f>
        <v>#REF!</v>
      </c>
      <c r="S56" s="294" t="e">
        <f>#REF!/1000</f>
        <v>#REF!</v>
      </c>
      <c r="T56" s="294" t="e">
        <f>#REF!</f>
        <v>#REF!</v>
      </c>
      <c r="U56" s="294" t="e">
        <f>#REF!</f>
        <v>#REF!</v>
      </c>
      <c r="V56" s="294" t="e">
        <f>#REF!/1000</f>
        <v>#REF!</v>
      </c>
      <c r="W56" s="294" t="e">
        <f>#REF!/1000</f>
        <v>#REF!</v>
      </c>
      <c r="X56" s="294" t="e">
        <f>#REF!</f>
        <v>#REF!</v>
      </c>
      <c r="Y56" s="294" t="e">
        <f>#REF!</f>
        <v>#REF!</v>
      </c>
      <c r="Z56" s="294" t="e">
        <f>#REF!/1000</f>
        <v>#REF!</v>
      </c>
      <c r="AA56" s="294" t="e">
        <f>#REF!/1000</f>
        <v>#REF!</v>
      </c>
      <c r="AB56" s="294" t="e">
        <f>#REF!</f>
        <v>#REF!</v>
      </c>
      <c r="AC56" s="294" t="e">
        <f>#REF!</f>
        <v>#REF!</v>
      </c>
      <c r="AD56" s="294" t="e">
        <f>#REF!/1000</f>
        <v>#REF!</v>
      </c>
      <c r="AE56" s="294" t="e">
        <f>#REF!/1000</f>
        <v>#REF!</v>
      </c>
    </row>
    <row r="57" spans="1:31" ht="18.75" customHeight="1">
      <c r="B57" s="5" t="s">
        <v>231</v>
      </c>
    </row>
  </sheetData>
  <customSheetViews>
    <customSheetView guid="{6F28069D-A7F4-41D2-AA1B-4487F97E36F1}" showPageBreaks="1" printArea="1" showRuler="0">
      <pageMargins left="0.59055118110236227" right="0" top="0.78740157480314965" bottom="0.39370078740157483" header="0.51181102362204722" footer="0.51181102362204722"/>
      <pageSetup paperSize="8" orientation="landscape" horizontalDpi="4294967292" r:id="rId1"/>
      <headerFooter alignWithMargins="0"/>
    </customSheetView>
  </customSheetViews>
  <mergeCells count="11">
    <mergeCell ref="X3:AA4"/>
    <mergeCell ref="AB3:AE4"/>
    <mergeCell ref="B3:C4"/>
    <mergeCell ref="A3:A5"/>
    <mergeCell ref="L4:O4"/>
    <mergeCell ref="P3:S4"/>
    <mergeCell ref="T3:W4"/>
    <mergeCell ref="D3:K3"/>
    <mergeCell ref="L3:O3"/>
    <mergeCell ref="D4:G4"/>
    <mergeCell ref="H4:K4"/>
  </mergeCells>
  <phoneticPr fontId="2"/>
  <pageMargins left="0.59055118110236227" right="0" top="0.78740157480314965" bottom="0.39370078740157483" header="0.51181102362204722" footer="0.51181102362204722"/>
  <pageSetup paperSize="8" orientation="landscape" horizontalDpi="4294967292" r:id="rId2"/>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2"/>
  <dimension ref="A1:Q56"/>
  <sheetViews>
    <sheetView zoomScale="85" zoomScaleNormal="85" workbookViewId="0">
      <pane xSplit="1" ySplit="9" topLeftCell="B10" activePane="bottomRight" state="frozen"/>
      <selection pane="topRight"/>
      <selection pane="bottomLeft"/>
      <selection pane="bottomRight"/>
    </sheetView>
  </sheetViews>
  <sheetFormatPr defaultRowHeight="13.5"/>
  <cols>
    <col min="1" max="1" width="14.875" style="6" customWidth="1"/>
    <col min="2" max="17" width="11.125" style="5" customWidth="1"/>
    <col min="18" max="16384" width="9" style="5"/>
  </cols>
  <sheetData>
    <row r="1" spans="1:17" ht="28.5" customHeight="1">
      <c r="A1" s="3" t="s">
        <v>208</v>
      </c>
      <c r="B1" s="3"/>
      <c r="C1" s="3"/>
      <c r="D1" s="3"/>
      <c r="E1" s="3"/>
      <c r="F1" s="3"/>
      <c r="G1" s="3"/>
      <c r="H1" s="3"/>
      <c r="I1" s="3"/>
      <c r="J1" s="3"/>
      <c r="K1" s="3"/>
      <c r="L1" s="3"/>
      <c r="M1" s="3"/>
      <c r="N1" s="3"/>
      <c r="O1" s="3"/>
      <c r="P1" s="3"/>
      <c r="Q1" s="3"/>
    </row>
    <row r="2" spans="1:17">
      <c r="A2" s="211" t="s">
        <v>609</v>
      </c>
      <c r="Q2" s="8" t="s">
        <v>704</v>
      </c>
    </row>
    <row r="3" spans="1:17">
      <c r="A3" s="612" t="s">
        <v>561</v>
      </c>
      <c r="B3" s="554" t="s">
        <v>521</v>
      </c>
      <c r="C3" s="554"/>
      <c r="D3" s="555" t="s">
        <v>544</v>
      </c>
      <c r="E3" s="587"/>
      <c r="F3" s="587"/>
      <c r="G3" s="587"/>
      <c r="H3" s="587"/>
      <c r="I3" s="556"/>
      <c r="J3" s="583" t="s">
        <v>557</v>
      </c>
      <c r="K3" s="584"/>
      <c r="L3" s="583" t="s">
        <v>463</v>
      </c>
      <c r="M3" s="584"/>
      <c r="N3" s="583" t="s">
        <v>230</v>
      </c>
      <c r="O3" s="584"/>
      <c r="P3" s="583" t="s">
        <v>553</v>
      </c>
      <c r="Q3" s="584"/>
    </row>
    <row r="4" spans="1:17">
      <c r="A4" s="613"/>
      <c r="B4" s="554"/>
      <c r="C4" s="554"/>
      <c r="D4" s="555" t="s">
        <v>528</v>
      </c>
      <c r="E4" s="556"/>
      <c r="F4" s="555" t="s">
        <v>549</v>
      </c>
      <c r="G4" s="556"/>
      <c r="H4" s="555" t="s">
        <v>550</v>
      </c>
      <c r="I4" s="556"/>
      <c r="J4" s="585"/>
      <c r="K4" s="586"/>
      <c r="L4" s="585"/>
      <c r="M4" s="586"/>
      <c r="N4" s="585"/>
      <c r="O4" s="586"/>
      <c r="P4" s="585"/>
      <c r="Q4" s="586"/>
    </row>
    <row r="5" spans="1:17">
      <c r="A5" s="558"/>
      <c r="B5" s="11" t="s">
        <v>522</v>
      </c>
      <c r="C5" s="13" t="s">
        <v>523</v>
      </c>
      <c r="D5" s="11" t="s">
        <v>522</v>
      </c>
      <c r="E5" s="12" t="s">
        <v>523</v>
      </c>
      <c r="F5" s="11" t="s">
        <v>522</v>
      </c>
      <c r="G5" s="13" t="s">
        <v>523</v>
      </c>
      <c r="H5" s="11" t="s">
        <v>522</v>
      </c>
      <c r="I5" s="13" t="s">
        <v>523</v>
      </c>
      <c r="J5" s="11" t="s">
        <v>522</v>
      </c>
      <c r="K5" s="13" t="s">
        <v>523</v>
      </c>
      <c r="L5" s="11" t="s">
        <v>522</v>
      </c>
      <c r="M5" s="13" t="s">
        <v>523</v>
      </c>
      <c r="N5" s="11" t="s">
        <v>522</v>
      </c>
      <c r="O5" s="13" t="s">
        <v>523</v>
      </c>
      <c r="P5" s="11" t="s">
        <v>522</v>
      </c>
      <c r="Q5" s="11" t="s">
        <v>523</v>
      </c>
    </row>
    <row r="6" spans="1:17">
      <c r="A6" s="23"/>
      <c r="B6" s="275" t="s">
        <v>560</v>
      </c>
      <c r="C6" s="15" t="s">
        <v>560</v>
      </c>
      <c r="D6" s="14" t="s">
        <v>560</v>
      </c>
      <c r="E6" s="15" t="s">
        <v>560</v>
      </c>
      <c r="F6" s="14" t="s">
        <v>560</v>
      </c>
      <c r="G6" s="15" t="s">
        <v>560</v>
      </c>
      <c r="H6" s="14" t="s">
        <v>560</v>
      </c>
      <c r="I6" s="15" t="s">
        <v>560</v>
      </c>
      <c r="J6" s="14" t="s">
        <v>560</v>
      </c>
      <c r="K6" s="15" t="s">
        <v>560</v>
      </c>
      <c r="L6" s="14" t="s">
        <v>560</v>
      </c>
      <c r="M6" s="15" t="s">
        <v>560</v>
      </c>
      <c r="N6" s="14" t="s">
        <v>560</v>
      </c>
      <c r="O6" s="15" t="s">
        <v>560</v>
      </c>
      <c r="P6" s="14" t="s">
        <v>560</v>
      </c>
      <c r="Q6" s="14" t="s">
        <v>560</v>
      </c>
    </row>
    <row r="7" spans="1:17" s="19" customFormat="1" ht="18.95" customHeight="1">
      <c r="A7" s="152" t="s">
        <v>705</v>
      </c>
      <c r="B7" s="280">
        <v>102.97096376430463</v>
      </c>
      <c r="C7" s="281">
        <v>102.00382578820204</v>
      </c>
      <c r="D7" s="282">
        <v>102.39414604358765</v>
      </c>
      <c r="E7" s="281">
        <v>102.71519629199952</v>
      </c>
      <c r="F7" s="282">
        <v>101.00470424161179</v>
      </c>
      <c r="G7" s="281">
        <v>103.02967795163759</v>
      </c>
      <c r="H7" s="282">
        <v>102.4183989864065</v>
      </c>
      <c r="I7" s="281">
        <v>102.44710095010431</v>
      </c>
      <c r="J7" s="282">
        <v>103.72381747618154</v>
      </c>
      <c r="K7" s="281">
        <v>102.93019839740994</v>
      </c>
      <c r="L7" s="282">
        <v>103.5514091416961</v>
      </c>
      <c r="M7" s="281">
        <v>99.152505035454581</v>
      </c>
      <c r="N7" s="282">
        <v>99.553578011763776</v>
      </c>
      <c r="O7" s="281">
        <v>88.201733839938441</v>
      </c>
      <c r="P7" s="282">
        <v>118.28908289150375</v>
      </c>
      <c r="Q7" s="281">
        <v>119.70774117668839</v>
      </c>
    </row>
    <row r="8" spans="1:17" s="19" customFormat="1" ht="18.95" customHeight="1">
      <c r="A8" s="152" t="s">
        <v>706</v>
      </c>
      <c r="B8" s="280">
        <v>102.10405972216898</v>
      </c>
      <c r="C8" s="281">
        <v>103.42511741995801</v>
      </c>
      <c r="D8" s="282">
        <v>101.36197315413862</v>
      </c>
      <c r="E8" s="281">
        <v>102.94973058382251</v>
      </c>
      <c r="F8" s="282">
        <v>100.87832827951301</v>
      </c>
      <c r="G8" s="281">
        <v>102.59117883469627</v>
      </c>
      <c r="H8" s="282">
        <v>101.37029873015682</v>
      </c>
      <c r="I8" s="281">
        <v>103.25713383758853</v>
      </c>
      <c r="J8" s="282">
        <v>104.79926726432664</v>
      </c>
      <c r="K8" s="281">
        <v>103.25476307006372</v>
      </c>
      <c r="L8" s="282">
        <v>102.19020705868056</v>
      </c>
      <c r="M8" s="281">
        <v>105.01258529768359</v>
      </c>
      <c r="N8" s="282">
        <v>99.932854085991934</v>
      </c>
      <c r="O8" s="281">
        <v>99.337769428199834</v>
      </c>
      <c r="P8" s="282">
        <v>114.91366802043392</v>
      </c>
      <c r="Q8" s="281">
        <v>117.16812784772293</v>
      </c>
    </row>
    <row r="9" spans="1:17" s="19" customFormat="1" ht="18.95" customHeight="1">
      <c r="A9" s="157" t="s">
        <v>707</v>
      </c>
      <c r="B9" s="283">
        <v>89.559936791424988</v>
      </c>
      <c r="C9" s="284">
        <v>96.950476954375205</v>
      </c>
      <c r="D9" s="283">
        <v>88.771525754351217</v>
      </c>
      <c r="E9" s="284">
        <v>95.947711054237331</v>
      </c>
      <c r="F9" s="283">
        <v>99.230842484580748</v>
      </c>
      <c r="G9" s="284">
        <v>96.694801644509369</v>
      </c>
      <c r="H9" s="283">
        <v>88.592350443871339</v>
      </c>
      <c r="I9" s="284">
        <v>95.311326199685766</v>
      </c>
      <c r="J9" s="283">
        <v>95.371467122347354</v>
      </c>
      <c r="K9" s="284">
        <v>101.56679773800386</v>
      </c>
      <c r="L9" s="283">
        <v>88.371623629625105</v>
      </c>
      <c r="M9" s="284">
        <v>97.498803271690221</v>
      </c>
      <c r="N9" s="283">
        <v>91.04762303214315</v>
      </c>
      <c r="O9" s="284">
        <v>95.374886740763245</v>
      </c>
      <c r="P9" s="283">
        <v>118.02937589327726</v>
      </c>
      <c r="Q9" s="284">
        <v>122.30302707878845</v>
      </c>
    </row>
    <row r="10" spans="1:17" s="102" customFormat="1">
      <c r="A10" s="111" t="s">
        <v>562</v>
      </c>
      <c r="B10" s="285">
        <v>89.74052898780856</v>
      </c>
      <c r="C10" s="286">
        <v>96.808066420063938</v>
      </c>
      <c r="D10" s="285">
        <v>89.055935856133374</v>
      </c>
      <c r="E10" s="286">
        <v>95.850505951652451</v>
      </c>
      <c r="F10" s="285">
        <v>94.246159422820156</v>
      </c>
      <c r="G10" s="286">
        <v>95.559451990015177</v>
      </c>
      <c r="H10" s="286">
        <v>88.925820767097235</v>
      </c>
      <c r="I10" s="286">
        <v>96.171475689189606</v>
      </c>
      <c r="J10" s="286">
        <v>96.650428632378677</v>
      </c>
      <c r="K10" s="286">
        <v>102.73376397083231</v>
      </c>
      <c r="L10" s="286">
        <v>88.402076574425379</v>
      </c>
      <c r="M10" s="286">
        <v>97.336353041481942</v>
      </c>
      <c r="N10" s="286">
        <v>90.141328411739835</v>
      </c>
      <c r="O10" s="286">
        <v>94.61814219156696</v>
      </c>
      <c r="P10" s="286">
        <v>115.4794077903766</v>
      </c>
      <c r="Q10" s="286">
        <v>120.24229278763417</v>
      </c>
    </row>
    <row r="11" spans="1:17" s="102" customFormat="1">
      <c r="A11" s="111" t="s">
        <v>563</v>
      </c>
      <c r="B11" s="285">
        <v>90.446937385633206</v>
      </c>
      <c r="C11" s="286">
        <v>96.498231562569629</v>
      </c>
      <c r="D11" s="285">
        <v>89.79687913624214</v>
      </c>
      <c r="E11" s="286">
        <v>95.79022148698914</v>
      </c>
      <c r="F11" s="285">
        <v>93.414136659606186</v>
      </c>
      <c r="G11" s="286">
        <v>96.761822815004834</v>
      </c>
      <c r="H11" s="286">
        <v>89.735232868031218</v>
      </c>
      <c r="I11" s="286">
        <v>94.943617447126044</v>
      </c>
      <c r="J11" s="286">
        <v>98.623215757696798</v>
      </c>
      <c r="K11" s="286">
        <v>103.50801848095763</v>
      </c>
      <c r="L11" s="286">
        <v>89.080869193612529</v>
      </c>
      <c r="M11" s="286">
        <v>95.933432179870053</v>
      </c>
      <c r="N11" s="286">
        <v>92.548042704626326</v>
      </c>
      <c r="O11" s="286">
        <v>94.249501408813629</v>
      </c>
      <c r="P11" s="286">
        <v>106.95169442373023</v>
      </c>
      <c r="Q11" s="286">
        <v>116.30959949226745</v>
      </c>
    </row>
    <row r="12" spans="1:17" s="102" customFormat="1">
      <c r="A12" s="111" t="s">
        <v>564</v>
      </c>
      <c r="B12" s="285">
        <v>93.519099993432974</v>
      </c>
      <c r="C12" s="286">
        <v>98.353067294543806</v>
      </c>
      <c r="D12" s="285">
        <v>92.679445329290772</v>
      </c>
      <c r="E12" s="286">
        <v>97.10452014859618</v>
      </c>
      <c r="F12" s="285">
        <v>97.08801268819461</v>
      </c>
      <c r="G12" s="286">
        <v>97.626156776220313</v>
      </c>
      <c r="H12" s="286">
        <v>92.59847933176269</v>
      </c>
      <c r="I12" s="286">
        <v>96.648758662530582</v>
      </c>
      <c r="J12" s="286">
        <v>99.549314328238182</v>
      </c>
      <c r="K12" s="286">
        <v>104.9403348955271</v>
      </c>
      <c r="L12" s="286">
        <v>92.650191192979761</v>
      </c>
      <c r="M12" s="286">
        <v>99.382347547413659</v>
      </c>
      <c r="N12" s="286">
        <v>92.694548090086698</v>
      </c>
      <c r="O12" s="286">
        <v>96.335359733283241</v>
      </c>
      <c r="P12" s="286">
        <v>112.80850091407679</v>
      </c>
      <c r="Q12" s="286">
        <v>121.86478338830011</v>
      </c>
    </row>
    <row r="13" spans="1:17" s="102" customFormat="1">
      <c r="A13" s="111" t="s">
        <v>565</v>
      </c>
      <c r="B13" s="285">
        <v>91.520661260216414</v>
      </c>
      <c r="C13" s="286">
        <v>97.423880990310906</v>
      </c>
      <c r="D13" s="285">
        <v>90.936698464004067</v>
      </c>
      <c r="E13" s="286">
        <v>96.634431833896031</v>
      </c>
      <c r="F13" s="285">
        <v>98.844348777303352</v>
      </c>
      <c r="G13" s="286">
        <v>97.639835337839003</v>
      </c>
      <c r="H13" s="286">
        <v>90.801167411973367</v>
      </c>
      <c r="I13" s="286">
        <v>95.74451367042893</v>
      </c>
      <c r="J13" s="286">
        <v>96.100775870147586</v>
      </c>
      <c r="K13" s="286">
        <v>102.6477689163722</v>
      </c>
      <c r="L13" s="286">
        <v>90.664219496229563</v>
      </c>
      <c r="M13" s="286">
        <v>97.629283379126434</v>
      </c>
      <c r="N13" s="286">
        <v>91.730758959568448</v>
      </c>
      <c r="O13" s="286">
        <v>96.880747272695928</v>
      </c>
      <c r="P13" s="286">
        <v>107.7114536483123</v>
      </c>
      <c r="Q13" s="286">
        <v>113.50450074885707</v>
      </c>
    </row>
    <row r="14" spans="1:17" s="102" customFormat="1">
      <c r="A14" s="111" t="s">
        <v>566</v>
      </c>
      <c r="B14" s="285">
        <v>92.34567721225811</v>
      </c>
      <c r="C14" s="286">
        <v>96.610700788359921</v>
      </c>
      <c r="D14" s="285">
        <v>91.711596401260067</v>
      </c>
      <c r="E14" s="286">
        <v>95.256903602382295</v>
      </c>
      <c r="F14" s="285">
        <v>92.827191218082021</v>
      </c>
      <c r="G14" s="286">
        <v>95.901470871201937</v>
      </c>
      <c r="H14" s="286">
        <v>91.690063240940262</v>
      </c>
      <c r="I14" s="286">
        <v>94.641673663789874</v>
      </c>
      <c r="J14" s="286">
        <v>98.581932515487892</v>
      </c>
      <c r="K14" s="286">
        <v>102.61815373072621</v>
      </c>
      <c r="L14" s="286">
        <v>91.263245713278366</v>
      </c>
      <c r="M14" s="286">
        <v>98.345250878125299</v>
      </c>
      <c r="N14" s="286">
        <v>91.009490151872896</v>
      </c>
      <c r="O14" s="286">
        <v>92.993937381716478</v>
      </c>
      <c r="P14" s="286">
        <v>113.82507903055847</v>
      </c>
      <c r="Q14" s="286">
        <v>114.12399279855363</v>
      </c>
    </row>
    <row r="15" spans="1:17" s="102" customFormat="1">
      <c r="A15" s="111" t="s">
        <v>567</v>
      </c>
      <c r="B15" s="285">
        <v>92.134374771355482</v>
      </c>
      <c r="C15" s="286">
        <v>96.263646554132421</v>
      </c>
      <c r="D15" s="285">
        <v>91.439829878063634</v>
      </c>
      <c r="E15" s="286">
        <v>94.920106152054075</v>
      </c>
      <c r="F15" s="285">
        <v>95.916902639854897</v>
      </c>
      <c r="G15" s="286">
        <v>94.730934403468623</v>
      </c>
      <c r="H15" s="286">
        <v>91.364676442331074</v>
      </c>
      <c r="I15" s="286">
        <v>95.084078277291411</v>
      </c>
      <c r="J15" s="286">
        <v>96.126644445232429</v>
      </c>
      <c r="K15" s="286">
        <v>103.2884983690136</v>
      </c>
      <c r="L15" s="286">
        <v>91.658023031147223</v>
      </c>
      <c r="M15" s="286">
        <v>97.697706589111419</v>
      </c>
      <c r="N15" s="286">
        <v>88.559914103752078</v>
      </c>
      <c r="O15" s="286">
        <v>94.3902328474516</v>
      </c>
      <c r="P15" s="286">
        <v>104.39335887611749</v>
      </c>
      <c r="Q15" s="286">
        <v>111.87069957779885</v>
      </c>
    </row>
    <row r="16" spans="1:17" s="102" customFormat="1">
      <c r="A16" s="170" t="s">
        <v>568</v>
      </c>
      <c r="B16" s="287">
        <v>90.666401514609717</v>
      </c>
      <c r="C16" s="288">
        <v>96.832162213076955</v>
      </c>
      <c r="D16" s="287">
        <v>89.981712681368094</v>
      </c>
      <c r="E16" s="288">
        <v>95.88613708489379</v>
      </c>
      <c r="F16" s="287">
        <v>98.372493096111185</v>
      </c>
      <c r="G16" s="288">
        <v>95.893481901173487</v>
      </c>
      <c r="H16" s="288">
        <v>89.842674079300224</v>
      </c>
      <c r="I16" s="288">
        <v>95.880147794014661</v>
      </c>
      <c r="J16" s="288">
        <v>96.868124586518206</v>
      </c>
      <c r="K16" s="288">
        <v>103.64268827735515</v>
      </c>
      <c r="L16" s="288">
        <v>89.409843295508466</v>
      </c>
      <c r="M16" s="288">
        <v>96.929685310113086</v>
      </c>
      <c r="N16" s="288">
        <v>90.316896868849213</v>
      </c>
      <c r="O16" s="288">
        <v>95.714485237826068</v>
      </c>
      <c r="P16" s="288">
        <v>111.66421890701091</v>
      </c>
      <c r="Q16" s="288">
        <v>115.23356417698642</v>
      </c>
    </row>
    <row r="17" spans="1:17" s="102" customFormat="1">
      <c r="A17" s="111" t="s">
        <v>569</v>
      </c>
      <c r="B17" s="285">
        <v>89.68875195282159</v>
      </c>
      <c r="C17" s="286">
        <v>97.78598386714765</v>
      </c>
      <c r="D17" s="285">
        <v>89.117369041333504</v>
      </c>
      <c r="E17" s="286">
        <v>96.750105894326879</v>
      </c>
      <c r="F17" s="285">
        <v>103.68644126808752</v>
      </c>
      <c r="G17" s="286">
        <v>97.615916772573158</v>
      </c>
      <c r="H17" s="286">
        <v>88.868505840716011</v>
      </c>
      <c r="I17" s="286">
        <v>96.052217654969724</v>
      </c>
      <c r="J17" s="286">
        <v>96.677901775843694</v>
      </c>
      <c r="K17" s="286">
        <v>102.17816812910378</v>
      </c>
      <c r="L17" s="286">
        <v>87.734144939320558</v>
      </c>
      <c r="M17" s="286">
        <v>98.423079621656512</v>
      </c>
      <c r="N17" s="286">
        <v>91.659419768665941</v>
      </c>
      <c r="O17" s="286">
        <v>96.862825531815318</v>
      </c>
      <c r="P17" s="286">
        <v>122.09086468001955</v>
      </c>
      <c r="Q17" s="286">
        <v>138.22599635872695</v>
      </c>
    </row>
    <row r="18" spans="1:17" s="102" customFormat="1">
      <c r="A18" s="111" t="s">
        <v>570</v>
      </c>
      <c r="B18" s="285">
        <v>90.744604556618782</v>
      </c>
      <c r="C18" s="286">
        <v>97.886201880580586</v>
      </c>
      <c r="D18" s="285">
        <v>88.988261665198991</v>
      </c>
      <c r="E18" s="286">
        <v>95.991352139684039</v>
      </c>
      <c r="F18" s="285">
        <v>100.20475685935479</v>
      </c>
      <c r="G18" s="286">
        <v>98.126568139667242</v>
      </c>
      <c r="H18" s="286">
        <v>88.814432158860129</v>
      </c>
      <c r="I18" s="286">
        <v>94.366698876894446</v>
      </c>
      <c r="J18" s="286">
        <v>96.82808604331936</v>
      </c>
      <c r="K18" s="286">
        <v>103.14642362095495</v>
      </c>
      <c r="L18" s="286">
        <v>91.175585613160834</v>
      </c>
      <c r="M18" s="286">
        <v>102.81018329463754</v>
      </c>
      <c r="N18" s="286">
        <v>92.032358247316523</v>
      </c>
      <c r="O18" s="286">
        <v>94.08237447132781</v>
      </c>
      <c r="P18" s="286">
        <v>131.10639587753866</v>
      </c>
      <c r="Q18" s="286">
        <v>132.99379626848619</v>
      </c>
    </row>
    <row r="19" spans="1:17" s="102" customFormat="1">
      <c r="A19" s="111" t="s">
        <v>571</v>
      </c>
      <c r="B19" s="285">
        <v>91.140645180367272</v>
      </c>
      <c r="C19" s="286">
        <v>98.00590003477204</v>
      </c>
      <c r="D19" s="285">
        <v>90.004591197309807</v>
      </c>
      <c r="E19" s="286">
        <v>97.107255387009928</v>
      </c>
      <c r="F19" s="285">
        <v>100.65584924169903</v>
      </c>
      <c r="G19" s="286">
        <v>99.56185480028968</v>
      </c>
      <c r="H19" s="286">
        <v>89.834867927496745</v>
      </c>
      <c r="I19" s="286">
        <v>95.161765464734472</v>
      </c>
      <c r="J19" s="286">
        <v>95.775376575422428</v>
      </c>
      <c r="K19" s="286">
        <v>102.41077801569321</v>
      </c>
      <c r="L19" s="286">
        <v>91.027229545488566</v>
      </c>
      <c r="M19" s="286">
        <v>98.366217201467961</v>
      </c>
      <c r="N19" s="286">
        <v>92.135844169481445</v>
      </c>
      <c r="O19" s="286">
        <v>98.967115155691459</v>
      </c>
      <c r="P19" s="286">
        <v>119.75256572472937</v>
      </c>
      <c r="Q19" s="286">
        <v>134.56767129911796</v>
      </c>
    </row>
    <row r="20" spans="1:17" s="102" customFormat="1">
      <c r="A20" s="111" t="s">
        <v>572</v>
      </c>
      <c r="B20" s="285">
        <v>87.85862817812054</v>
      </c>
      <c r="C20" s="286">
        <v>97.365477022373</v>
      </c>
      <c r="D20" s="285">
        <v>87.194730437991382</v>
      </c>
      <c r="E20" s="286">
        <v>96.713636605061808</v>
      </c>
      <c r="F20" s="285">
        <v>100.42716348009573</v>
      </c>
      <c r="G20" s="286">
        <v>97.474819799850948</v>
      </c>
      <c r="H20" s="286">
        <v>87.021025094907941</v>
      </c>
      <c r="I20" s="286">
        <v>96.137299355600618</v>
      </c>
      <c r="J20" s="286">
        <v>94.218183899241495</v>
      </c>
      <c r="K20" s="286">
        <v>100.68519019498876</v>
      </c>
      <c r="L20" s="286">
        <v>86.15483724262225</v>
      </c>
      <c r="M20" s="286">
        <v>96.956962165165521</v>
      </c>
      <c r="N20" s="286">
        <v>91.119495152858377</v>
      </c>
      <c r="O20" s="286">
        <v>94.364933389988465</v>
      </c>
      <c r="P20" s="286">
        <v>116.01348360516191</v>
      </c>
      <c r="Q20" s="286">
        <v>124.45499038845378</v>
      </c>
    </row>
    <row r="21" spans="1:17" s="102" customFormat="1">
      <c r="A21" s="170" t="s">
        <v>573</v>
      </c>
      <c r="B21" s="287">
        <v>87.335076732067137</v>
      </c>
      <c r="C21" s="288">
        <v>97.766679722996614</v>
      </c>
      <c r="D21" s="287">
        <v>86.532547909727555</v>
      </c>
      <c r="E21" s="288">
        <v>97.437434900654679</v>
      </c>
      <c r="F21" s="287">
        <v>103.14706010059807</v>
      </c>
      <c r="G21" s="288">
        <v>99.817899436625325</v>
      </c>
      <c r="H21" s="288">
        <v>86.272055730821918</v>
      </c>
      <c r="I21" s="288">
        <v>95.467588708062806</v>
      </c>
      <c r="J21" s="288">
        <v>94.996096876890462</v>
      </c>
      <c r="K21" s="288">
        <v>101.01215082412702</v>
      </c>
      <c r="L21" s="288">
        <v>85.300467989718555</v>
      </c>
      <c r="M21" s="288">
        <v>96.628952784695429</v>
      </c>
      <c r="N21" s="288">
        <v>91.107174631418403</v>
      </c>
      <c r="O21" s="288">
        <v>96.52064594765956</v>
      </c>
      <c r="P21" s="288">
        <v>116.85694570774395</v>
      </c>
      <c r="Q21" s="288">
        <v>123.98227520576263</v>
      </c>
    </row>
    <row r="22" spans="1:17" s="102" customFormat="1">
      <c r="A22" s="111" t="s">
        <v>574</v>
      </c>
      <c r="B22" s="285">
        <v>86.552487166223827</v>
      </c>
      <c r="C22" s="286">
        <v>96.314626043834181</v>
      </c>
      <c r="D22" s="285">
        <v>86.402641462112285</v>
      </c>
      <c r="E22" s="286">
        <v>95.755322327832474</v>
      </c>
      <c r="F22" s="285">
        <v>103.39049534739667</v>
      </c>
      <c r="G22" s="286">
        <v>95.882144791408692</v>
      </c>
      <c r="H22" s="286">
        <v>86.154375311808153</v>
      </c>
      <c r="I22" s="286">
        <v>95.6591462923043</v>
      </c>
      <c r="J22" s="286">
        <v>92.234565590458345</v>
      </c>
      <c r="K22" s="286">
        <v>98.961501360559282</v>
      </c>
      <c r="L22" s="286">
        <v>84.429912887974027</v>
      </c>
      <c r="M22" s="286">
        <v>95.511968419557576</v>
      </c>
      <c r="N22" s="286">
        <v>90.420273859392012</v>
      </c>
      <c r="O22" s="286">
        <v>95.88543346315771</v>
      </c>
      <c r="P22" s="286">
        <v>134.07455950909281</v>
      </c>
      <c r="Q22" s="286">
        <v>139.67349040714456</v>
      </c>
    </row>
    <row r="23" spans="1:17" s="102" customFormat="1">
      <c r="A23" s="111" t="s">
        <v>575</v>
      </c>
      <c r="B23" s="285">
        <v>88.220555653511283</v>
      </c>
      <c r="C23" s="286">
        <v>96.80622308704659</v>
      </c>
      <c r="D23" s="285">
        <v>87.681760566235823</v>
      </c>
      <c r="E23" s="286">
        <v>95.674267605619875</v>
      </c>
      <c r="F23" s="285">
        <v>102.4337955754534</v>
      </c>
      <c r="G23" s="286">
        <v>95.973559324603357</v>
      </c>
      <c r="H23" s="286">
        <v>87.470257750545272</v>
      </c>
      <c r="I23" s="286">
        <v>95.437291523262573</v>
      </c>
      <c r="J23" s="286">
        <v>94.170484299259556</v>
      </c>
      <c r="K23" s="286">
        <v>101.1411153742763</v>
      </c>
      <c r="L23" s="286">
        <v>86.807732533245712</v>
      </c>
      <c r="M23" s="286">
        <v>97.407903660762329</v>
      </c>
      <c r="N23" s="286">
        <v>89.631790942135765</v>
      </c>
      <c r="O23" s="286">
        <v>96.745467812337296</v>
      </c>
      <c r="P23" s="286">
        <v>115.52303659563749</v>
      </c>
      <c r="Q23" s="286">
        <v>125.66796604546124</v>
      </c>
    </row>
    <row r="24" spans="1:17" s="102" customFormat="1">
      <c r="A24" s="111" t="s">
        <v>576</v>
      </c>
      <c r="B24" s="285">
        <v>89.364483750997024</v>
      </c>
      <c r="C24" s="286">
        <v>96.208506867060578</v>
      </c>
      <c r="D24" s="285">
        <v>88.612893941319072</v>
      </c>
      <c r="E24" s="286">
        <v>95.114293211695895</v>
      </c>
      <c r="F24" s="285">
        <v>94.420679252398116</v>
      </c>
      <c r="G24" s="286">
        <v>96.981797130940194</v>
      </c>
      <c r="H24" s="286">
        <v>88.519393090772397</v>
      </c>
      <c r="I24" s="286">
        <v>93.604671034973293</v>
      </c>
      <c r="J24" s="286">
        <v>95.958225147769383</v>
      </c>
      <c r="K24" s="286">
        <v>101.77588877224248</v>
      </c>
      <c r="L24" s="286">
        <v>88.091600676818942</v>
      </c>
      <c r="M24" s="286">
        <v>96.753861128957922</v>
      </c>
      <c r="N24" s="286">
        <v>92.281015228426398</v>
      </c>
      <c r="O24" s="286">
        <v>95.448836523331664</v>
      </c>
      <c r="P24" s="286">
        <v>119.42424394402929</v>
      </c>
      <c r="Q24" s="286">
        <v>128.10071463547203</v>
      </c>
    </row>
    <row r="25" spans="1:17" s="102" customFormat="1">
      <c r="A25" s="111" t="s">
        <v>577</v>
      </c>
      <c r="B25" s="285">
        <v>87.614055283946669</v>
      </c>
      <c r="C25" s="286">
        <v>96.257019907896392</v>
      </c>
      <c r="D25" s="285">
        <v>85.650046415822175</v>
      </c>
      <c r="E25" s="286">
        <v>94.716370410813212</v>
      </c>
      <c r="F25" s="285">
        <v>94.486396059387999</v>
      </c>
      <c r="G25" s="286">
        <v>97.882110191317011</v>
      </c>
      <c r="H25" s="286">
        <v>85.500072363094745</v>
      </c>
      <c r="I25" s="286">
        <v>92.094286339722004</v>
      </c>
      <c r="J25" s="286">
        <v>92.601631034519087</v>
      </c>
      <c r="K25" s="286">
        <v>101.05006054149983</v>
      </c>
      <c r="L25" s="286">
        <v>88.892927640518039</v>
      </c>
      <c r="M25" s="286">
        <v>99.897184457927608</v>
      </c>
      <c r="N25" s="286">
        <v>91.318802503973274</v>
      </c>
      <c r="O25" s="286">
        <v>97.996636972591403</v>
      </c>
      <c r="P25" s="286">
        <v>112.39680426098535</v>
      </c>
      <c r="Q25" s="286">
        <v>116.00723913257158</v>
      </c>
    </row>
    <row r="26" spans="1:17" s="102" customFormat="1">
      <c r="A26" s="170" t="s">
        <v>578</v>
      </c>
      <c r="B26" s="287">
        <v>88.05905356714689</v>
      </c>
      <c r="C26" s="288">
        <v>95.15006960249373</v>
      </c>
      <c r="D26" s="287">
        <v>86.375649138196636</v>
      </c>
      <c r="E26" s="288">
        <v>93.497149750990161</v>
      </c>
      <c r="F26" s="287">
        <v>96.230272145092371</v>
      </c>
      <c r="G26" s="288">
        <v>93.559535633193363</v>
      </c>
      <c r="H26" s="288">
        <v>86.191656440474887</v>
      </c>
      <c r="I26" s="288">
        <v>93.44106586946468</v>
      </c>
      <c r="J26" s="288">
        <v>93.030578829000689</v>
      </c>
      <c r="K26" s="288">
        <v>98.749639912847371</v>
      </c>
      <c r="L26" s="288">
        <v>88.990650451129582</v>
      </c>
      <c r="M26" s="288">
        <v>99.599557982414026</v>
      </c>
      <c r="N26" s="288">
        <v>87.897805387239686</v>
      </c>
      <c r="O26" s="288">
        <v>93.837978329295154</v>
      </c>
      <c r="P26" s="288">
        <v>117.51599072186687</v>
      </c>
      <c r="Q26" s="288">
        <v>120.88114902295533</v>
      </c>
    </row>
    <row r="27" spans="1:17" s="102" customFormat="1">
      <c r="A27" s="111" t="s">
        <v>579</v>
      </c>
      <c r="B27" s="285">
        <v>90.417437902352205</v>
      </c>
      <c r="C27" s="286">
        <v>96.709503516446716</v>
      </c>
      <c r="D27" s="285">
        <v>88.337095855374969</v>
      </c>
      <c r="E27" s="286">
        <v>95.511975875611327</v>
      </c>
      <c r="F27" s="285">
        <v>92.463169660182871</v>
      </c>
      <c r="G27" s="286">
        <v>98.111927807706422</v>
      </c>
      <c r="H27" s="286">
        <v>88.266484809778191</v>
      </c>
      <c r="I27" s="286">
        <v>93.361250944226185</v>
      </c>
      <c r="J27" s="286">
        <v>96.567620808828707</v>
      </c>
      <c r="K27" s="286">
        <v>101.57497001663171</v>
      </c>
      <c r="L27" s="286">
        <v>91.919598313431393</v>
      </c>
      <c r="M27" s="286">
        <v>99.564249568207913</v>
      </c>
      <c r="N27" s="286">
        <v>90.786180151595275</v>
      </c>
      <c r="O27" s="286">
        <v>95.556276787049171</v>
      </c>
      <c r="P27" s="286">
        <v>112.65765765765765</v>
      </c>
      <c r="Q27" s="286">
        <v>106.54956831925217</v>
      </c>
    </row>
    <row r="28" spans="1:17" s="102" customFormat="1">
      <c r="A28" s="111" t="s">
        <v>580</v>
      </c>
      <c r="B28" s="285">
        <v>89.764100646596688</v>
      </c>
      <c r="C28" s="286">
        <v>96.126467596084353</v>
      </c>
      <c r="D28" s="285">
        <v>88.857337381002992</v>
      </c>
      <c r="E28" s="286">
        <v>95.048891038653679</v>
      </c>
      <c r="F28" s="285">
        <v>98.107058992667845</v>
      </c>
      <c r="G28" s="286">
        <v>95.038235835357057</v>
      </c>
      <c r="H28" s="286">
        <v>88.708254720867387</v>
      </c>
      <c r="I28" s="286">
        <v>95.0577891621829</v>
      </c>
      <c r="J28" s="286">
        <v>96.735470003596063</v>
      </c>
      <c r="K28" s="286">
        <v>102.47540958824644</v>
      </c>
      <c r="L28" s="286">
        <v>88.451316108963724</v>
      </c>
      <c r="M28" s="286">
        <v>96.469277855060071</v>
      </c>
      <c r="N28" s="286">
        <v>89.763318558166759</v>
      </c>
      <c r="O28" s="286">
        <v>91.342590344148348</v>
      </c>
      <c r="P28" s="286">
        <v>113.79879054425508</v>
      </c>
      <c r="Q28" s="286">
        <v>125.21167347968132</v>
      </c>
    </row>
    <row r="29" spans="1:17" s="102" customFormat="1">
      <c r="A29" s="111" t="s">
        <v>581</v>
      </c>
      <c r="B29" s="285">
        <v>89.815842197173581</v>
      </c>
      <c r="C29" s="286">
        <v>97.470466691730778</v>
      </c>
      <c r="D29" s="285">
        <v>87.808460074526835</v>
      </c>
      <c r="E29" s="286">
        <v>96.046660850640066</v>
      </c>
      <c r="F29" s="285">
        <v>96.73725372441703</v>
      </c>
      <c r="G29" s="286">
        <v>97.096871409234637</v>
      </c>
      <c r="H29" s="286">
        <v>87.661923699469611</v>
      </c>
      <c r="I29" s="286">
        <v>95.115092976121446</v>
      </c>
      <c r="J29" s="286">
        <v>97.488935370234643</v>
      </c>
      <c r="K29" s="286">
        <v>105.61218889264859</v>
      </c>
      <c r="L29" s="286">
        <v>89.958700979069491</v>
      </c>
      <c r="M29" s="286">
        <v>98.695602871051619</v>
      </c>
      <c r="N29" s="286">
        <v>91.07044233569313</v>
      </c>
      <c r="O29" s="286">
        <v>95.944831577753803</v>
      </c>
      <c r="P29" s="286">
        <v>109.04836193447738</v>
      </c>
      <c r="Q29" s="286">
        <v>113.59003321147834</v>
      </c>
    </row>
    <row r="30" spans="1:17" s="102" customFormat="1">
      <c r="A30" s="111" t="s">
        <v>582</v>
      </c>
      <c r="B30" s="285">
        <v>90.024197426028479</v>
      </c>
      <c r="C30" s="286">
        <v>96.567649689681218</v>
      </c>
      <c r="D30" s="285">
        <v>89.228283766216208</v>
      </c>
      <c r="E30" s="286">
        <v>95.45209663145431</v>
      </c>
      <c r="F30" s="285">
        <v>100.4310964218997</v>
      </c>
      <c r="G30" s="286">
        <v>97.813521096099905</v>
      </c>
      <c r="H30" s="286">
        <v>89.063807343149847</v>
      </c>
      <c r="I30" s="286">
        <v>93.831757687721179</v>
      </c>
      <c r="J30" s="286">
        <v>95.015174635927011</v>
      </c>
      <c r="K30" s="286">
        <v>101.64815113342145</v>
      </c>
      <c r="L30" s="286">
        <v>88.797480579396421</v>
      </c>
      <c r="M30" s="286">
        <v>96.928366671143024</v>
      </c>
      <c r="N30" s="286">
        <v>92.407992434150955</v>
      </c>
      <c r="O30" s="286">
        <v>96.948622077418548</v>
      </c>
      <c r="P30" s="286">
        <v>112.29072031148606</v>
      </c>
      <c r="Q30" s="286">
        <v>123.05070106204825</v>
      </c>
    </row>
    <row r="31" spans="1:17" s="102" customFormat="1">
      <c r="A31" s="170" t="s">
        <v>583</v>
      </c>
      <c r="B31" s="287">
        <v>92.078960510917213</v>
      </c>
      <c r="C31" s="288">
        <v>98.355974770203161</v>
      </c>
      <c r="D31" s="287">
        <v>91.511624179637167</v>
      </c>
      <c r="E31" s="288">
        <v>97.715059232703766</v>
      </c>
      <c r="F31" s="287">
        <v>105.56413394148403</v>
      </c>
      <c r="G31" s="288">
        <v>98.517045259664528</v>
      </c>
      <c r="H31" s="288">
        <v>91.297970228429307</v>
      </c>
      <c r="I31" s="288">
        <v>97.108339123033986</v>
      </c>
      <c r="J31" s="288">
        <v>97.244574264436082</v>
      </c>
      <c r="K31" s="288">
        <v>103.87484668339741</v>
      </c>
      <c r="L31" s="288">
        <v>90.907414036018224</v>
      </c>
      <c r="M31" s="288">
        <v>97.761789938566949</v>
      </c>
      <c r="N31" s="288">
        <v>94.102242852448242</v>
      </c>
      <c r="O31" s="288">
        <v>97.704970330657332</v>
      </c>
      <c r="P31" s="288">
        <v>113.73563218390805</v>
      </c>
      <c r="Q31" s="288">
        <v>124.68299285240123</v>
      </c>
    </row>
    <row r="32" spans="1:17" s="102" customFormat="1">
      <c r="A32" s="111" t="s">
        <v>584</v>
      </c>
      <c r="B32" s="285">
        <v>91.106179067809975</v>
      </c>
      <c r="C32" s="286">
        <v>97.356911786899175</v>
      </c>
      <c r="D32" s="285">
        <v>90.239236629592654</v>
      </c>
      <c r="E32" s="286">
        <v>96.343731636375452</v>
      </c>
      <c r="F32" s="285">
        <v>99.869867641957555</v>
      </c>
      <c r="G32" s="286">
        <v>96.985250571310871</v>
      </c>
      <c r="H32" s="286">
        <v>90.094637911564845</v>
      </c>
      <c r="I32" s="286">
        <v>95.895323279440163</v>
      </c>
      <c r="J32" s="286">
        <v>95.780099324523079</v>
      </c>
      <c r="K32" s="286">
        <v>101.98115465276281</v>
      </c>
      <c r="L32" s="286">
        <v>90.16734845548558</v>
      </c>
      <c r="M32" s="286">
        <v>97.437223118537943</v>
      </c>
      <c r="N32" s="286">
        <v>91.39115201735116</v>
      </c>
      <c r="O32" s="286">
        <v>96.716995318897474</v>
      </c>
      <c r="P32" s="286">
        <v>120.50855363513735</v>
      </c>
      <c r="Q32" s="286">
        <v>124.32722898826052</v>
      </c>
    </row>
    <row r="33" spans="1:17" s="102" customFormat="1">
      <c r="A33" s="111" t="s">
        <v>585</v>
      </c>
      <c r="B33" s="285">
        <v>92.500790945213964</v>
      </c>
      <c r="C33" s="286">
        <v>97.075896151242745</v>
      </c>
      <c r="D33" s="285">
        <v>91.410346090145637</v>
      </c>
      <c r="E33" s="286">
        <v>95.387592348817819</v>
      </c>
      <c r="F33" s="285">
        <v>96.509743702861613</v>
      </c>
      <c r="G33" s="286">
        <v>96.104937126087748</v>
      </c>
      <c r="H33" s="286">
        <v>91.333418570717527</v>
      </c>
      <c r="I33" s="286">
        <v>94.832415235638649</v>
      </c>
      <c r="J33" s="286">
        <v>96.545275130850257</v>
      </c>
      <c r="K33" s="286">
        <v>102.86455107517027</v>
      </c>
      <c r="L33" s="286">
        <v>92.524075045522864</v>
      </c>
      <c r="M33" s="286">
        <v>99.899236441964405</v>
      </c>
      <c r="N33" s="286">
        <v>92.870123701546774</v>
      </c>
      <c r="O33" s="286">
        <v>95.96317984771315</v>
      </c>
      <c r="P33" s="286">
        <v>111.68141592920352</v>
      </c>
      <c r="Q33" s="286">
        <v>114.54323150319333</v>
      </c>
    </row>
    <row r="34" spans="1:17" s="102" customFormat="1">
      <c r="A34" s="111" t="s">
        <v>586</v>
      </c>
      <c r="B34" s="285">
        <v>89.849156865800609</v>
      </c>
      <c r="C34" s="286">
        <v>96.505396785691971</v>
      </c>
      <c r="D34" s="285">
        <v>89.288578213275684</v>
      </c>
      <c r="E34" s="286">
        <v>94.891761825521854</v>
      </c>
      <c r="F34" s="285">
        <v>96.016594820600915</v>
      </c>
      <c r="G34" s="286">
        <v>95.963267623342233</v>
      </c>
      <c r="H34" s="286">
        <v>89.176880890337841</v>
      </c>
      <c r="I34" s="286">
        <v>93.980648428877004</v>
      </c>
      <c r="J34" s="286">
        <v>93.893061972781311</v>
      </c>
      <c r="K34" s="286">
        <v>100.56017243650398</v>
      </c>
      <c r="L34" s="286">
        <v>88.94780996425726</v>
      </c>
      <c r="M34" s="286">
        <v>99.749714873044198</v>
      </c>
      <c r="N34" s="286">
        <v>90.382202369002201</v>
      </c>
      <c r="O34" s="286">
        <v>95.67815350040577</v>
      </c>
      <c r="P34" s="286">
        <v>103.66837485412756</v>
      </c>
      <c r="Q34" s="286">
        <v>108.73894873751766</v>
      </c>
    </row>
    <row r="35" spans="1:17" s="102" customFormat="1">
      <c r="A35" s="111" t="s">
        <v>587</v>
      </c>
      <c r="B35" s="285">
        <v>91.049640115873913</v>
      </c>
      <c r="C35" s="286">
        <v>96.764356647692793</v>
      </c>
      <c r="D35" s="285">
        <v>89.50639102002151</v>
      </c>
      <c r="E35" s="286">
        <v>95.510947398641349</v>
      </c>
      <c r="F35" s="285">
        <v>102.91608221980826</v>
      </c>
      <c r="G35" s="286">
        <v>95.905439575454892</v>
      </c>
      <c r="H35" s="286">
        <v>89.253198894232753</v>
      </c>
      <c r="I35" s="286">
        <v>95.152252309734237</v>
      </c>
      <c r="J35" s="286">
        <v>96.716028873726884</v>
      </c>
      <c r="K35" s="286">
        <v>101.40408909019231</v>
      </c>
      <c r="L35" s="286">
        <v>91.159881363892595</v>
      </c>
      <c r="M35" s="286">
        <v>98.727384521240737</v>
      </c>
      <c r="N35" s="286">
        <v>89.933101062156737</v>
      </c>
      <c r="O35" s="286">
        <v>93.711054297466035</v>
      </c>
      <c r="P35" s="286">
        <v>110.77548843101954</v>
      </c>
      <c r="Q35" s="286">
        <v>116.0896221900839</v>
      </c>
    </row>
    <row r="36" spans="1:17" s="102" customFormat="1">
      <c r="A36" s="170" t="s">
        <v>588</v>
      </c>
      <c r="B36" s="287">
        <v>89.577050696293924</v>
      </c>
      <c r="C36" s="288">
        <v>96.697195537844877</v>
      </c>
      <c r="D36" s="287">
        <v>88.291329886511917</v>
      </c>
      <c r="E36" s="288">
        <v>95.381972804343903</v>
      </c>
      <c r="F36" s="287">
        <v>98.517241302493019</v>
      </c>
      <c r="G36" s="288">
        <v>95.7507471333182</v>
      </c>
      <c r="H36" s="288">
        <v>88.095237179840424</v>
      </c>
      <c r="I36" s="288">
        <v>95.050779643962017</v>
      </c>
      <c r="J36" s="288">
        <v>94.487736826104296</v>
      </c>
      <c r="K36" s="288">
        <v>100.26497213472439</v>
      </c>
      <c r="L36" s="288">
        <v>89.256153037862447</v>
      </c>
      <c r="M36" s="288">
        <v>98.067450173804914</v>
      </c>
      <c r="N36" s="288">
        <v>89.027033330250546</v>
      </c>
      <c r="O36" s="288">
        <v>93.310995886062514</v>
      </c>
      <c r="P36" s="288">
        <v>117.11597271230299</v>
      </c>
      <c r="Q36" s="288">
        <v>120.24473698561668</v>
      </c>
    </row>
    <row r="37" spans="1:17" s="102" customFormat="1">
      <c r="A37" s="111" t="s">
        <v>589</v>
      </c>
      <c r="B37" s="285">
        <v>88.813211511064793</v>
      </c>
      <c r="C37" s="286">
        <v>95.533821726797214</v>
      </c>
      <c r="D37" s="285">
        <v>87.622088254337498</v>
      </c>
      <c r="E37" s="286">
        <v>94.263586661812511</v>
      </c>
      <c r="F37" s="285">
        <v>96.473327460040636</v>
      </c>
      <c r="G37" s="286">
        <v>94.601520822081767</v>
      </c>
      <c r="H37" s="286">
        <v>87.479525801101389</v>
      </c>
      <c r="I37" s="286">
        <v>93.984450651599019</v>
      </c>
      <c r="J37" s="286">
        <v>95.057361881510161</v>
      </c>
      <c r="K37" s="286">
        <v>100.75121281037997</v>
      </c>
      <c r="L37" s="286">
        <v>88.06158722910871</v>
      </c>
      <c r="M37" s="286">
        <v>96.612812105788819</v>
      </c>
      <c r="N37" s="286">
        <v>90.266397925520593</v>
      </c>
      <c r="O37" s="286">
        <v>94.571518148246625</v>
      </c>
      <c r="P37" s="286">
        <v>114.6655478602828</v>
      </c>
      <c r="Q37" s="286">
        <v>116.48941111144946</v>
      </c>
    </row>
    <row r="38" spans="1:17" s="102" customFormat="1">
      <c r="A38" s="111" t="s">
        <v>590</v>
      </c>
      <c r="B38" s="285">
        <v>92.161791171454837</v>
      </c>
      <c r="C38" s="286">
        <v>96.63502314676478</v>
      </c>
      <c r="D38" s="285">
        <v>91.199875195255686</v>
      </c>
      <c r="E38" s="286">
        <v>95.464293341076342</v>
      </c>
      <c r="F38" s="285">
        <v>94.246422973861172</v>
      </c>
      <c r="G38" s="286">
        <v>95.008643042435054</v>
      </c>
      <c r="H38" s="286">
        <v>91.144484751503668</v>
      </c>
      <c r="I38" s="286">
        <v>95.816608613511136</v>
      </c>
      <c r="J38" s="286">
        <v>96.101392048415988</v>
      </c>
      <c r="K38" s="286">
        <v>101.71058973350375</v>
      </c>
      <c r="L38" s="286">
        <v>91.995539106073792</v>
      </c>
      <c r="M38" s="286">
        <v>98.834062393292925</v>
      </c>
      <c r="N38" s="286">
        <v>90.21927502045925</v>
      </c>
      <c r="O38" s="286">
        <v>96.040896164563165</v>
      </c>
      <c r="P38" s="286">
        <v>112.78882321332617</v>
      </c>
      <c r="Q38" s="286">
        <v>115.61881362565836</v>
      </c>
    </row>
    <row r="39" spans="1:17" s="102" customFormat="1">
      <c r="A39" s="111" t="s">
        <v>591</v>
      </c>
      <c r="B39" s="285">
        <v>90.865218162266132</v>
      </c>
      <c r="C39" s="286">
        <v>96.915158102375869</v>
      </c>
      <c r="D39" s="285">
        <v>89.34544884315585</v>
      </c>
      <c r="E39" s="286">
        <v>95.836621183176689</v>
      </c>
      <c r="F39" s="285">
        <v>96.667858518070304</v>
      </c>
      <c r="G39" s="286">
        <v>97.853388193318523</v>
      </c>
      <c r="H39" s="286">
        <v>89.230058410766844</v>
      </c>
      <c r="I39" s="286">
        <v>94.290595540872545</v>
      </c>
      <c r="J39" s="286">
        <v>95.144646137961402</v>
      </c>
      <c r="K39" s="286">
        <v>99.768268298087747</v>
      </c>
      <c r="L39" s="286">
        <v>91.880060756296118</v>
      </c>
      <c r="M39" s="286">
        <v>98.601547930030918</v>
      </c>
      <c r="N39" s="286">
        <v>95.131161665230707</v>
      </c>
      <c r="O39" s="286">
        <v>96.797073275766621</v>
      </c>
      <c r="P39" s="286">
        <v>121.6478850236812</v>
      </c>
      <c r="Q39" s="286">
        <v>127.15520230659855</v>
      </c>
    </row>
    <row r="40" spans="1:17" s="102" customFormat="1">
      <c r="A40" s="111" t="s">
        <v>592</v>
      </c>
      <c r="B40" s="285">
        <v>90.24960741261296</v>
      </c>
      <c r="C40" s="286">
        <v>97.304318700859866</v>
      </c>
      <c r="D40" s="285">
        <v>89.172570757939809</v>
      </c>
      <c r="E40" s="286">
        <v>96.077912906485736</v>
      </c>
      <c r="F40" s="285">
        <v>93.979819626752388</v>
      </c>
      <c r="G40" s="286">
        <v>98.211201299455325</v>
      </c>
      <c r="H40" s="286">
        <v>89.0790578040626</v>
      </c>
      <c r="I40" s="286">
        <v>93.999065438693535</v>
      </c>
      <c r="J40" s="286">
        <v>98.458911736322477</v>
      </c>
      <c r="K40" s="286">
        <v>103.68423230275587</v>
      </c>
      <c r="L40" s="286">
        <v>88.877184351506671</v>
      </c>
      <c r="M40" s="286">
        <v>99.159356627792931</v>
      </c>
      <c r="N40" s="286">
        <v>89.832108086628253</v>
      </c>
      <c r="O40" s="286">
        <v>93.687257698406441</v>
      </c>
      <c r="P40" s="286">
        <v>103.63908275174477</v>
      </c>
      <c r="Q40" s="286">
        <v>104.76686761769869</v>
      </c>
    </row>
    <row r="41" spans="1:17" s="102" customFormat="1">
      <c r="A41" s="170" t="s">
        <v>593</v>
      </c>
      <c r="B41" s="287">
        <v>92.919865681109741</v>
      </c>
      <c r="C41" s="288">
        <v>97.967259705751644</v>
      </c>
      <c r="D41" s="287">
        <v>92.026411321998168</v>
      </c>
      <c r="E41" s="288">
        <v>96.581512386499526</v>
      </c>
      <c r="F41" s="287">
        <v>95.322645290581164</v>
      </c>
      <c r="G41" s="288">
        <v>97.281156215167414</v>
      </c>
      <c r="H41" s="288">
        <v>91.968229757683631</v>
      </c>
      <c r="I41" s="288">
        <v>95.935305776279662</v>
      </c>
      <c r="J41" s="288">
        <v>97.90145985401459</v>
      </c>
      <c r="K41" s="288">
        <v>104.4384244905489</v>
      </c>
      <c r="L41" s="288">
        <v>92.575652226011471</v>
      </c>
      <c r="M41" s="288">
        <v>99.916788306267492</v>
      </c>
      <c r="N41" s="288">
        <v>92.08463770765259</v>
      </c>
      <c r="O41" s="288">
        <v>95.173422592541172</v>
      </c>
      <c r="P41" s="288">
        <v>108.0318913332349</v>
      </c>
      <c r="Q41" s="288">
        <v>108.94279691354527</v>
      </c>
    </row>
    <row r="42" spans="1:17" s="102" customFormat="1">
      <c r="A42" s="111" t="s">
        <v>594</v>
      </c>
      <c r="B42" s="285">
        <v>89.600380080647525</v>
      </c>
      <c r="C42" s="286">
        <v>96.360663404127607</v>
      </c>
      <c r="D42" s="285">
        <v>88.280265506860829</v>
      </c>
      <c r="E42" s="286">
        <v>95.04028690111268</v>
      </c>
      <c r="F42" s="285">
        <v>96.296017029273415</v>
      </c>
      <c r="G42" s="286">
        <v>95.575281726605681</v>
      </c>
      <c r="H42" s="286">
        <v>88.140438124973002</v>
      </c>
      <c r="I42" s="286">
        <v>94.586356087135627</v>
      </c>
      <c r="J42" s="286">
        <v>96.583476205568005</v>
      </c>
      <c r="K42" s="286">
        <v>103.63229732407233</v>
      </c>
      <c r="L42" s="286">
        <v>88.54039072308062</v>
      </c>
      <c r="M42" s="286">
        <v>97.356613254189057</v>
      </c>
      <c r="N42" s="286">
        <v>92.005730659025787</v>
      </c>
      <c r="O42" s="286">
        <v>97.24132930119525</v>
      </c>
      <c r="P42" s="286">
        <v>115.85016423230134</v>
      </c>
      <c r="Q42" s="286">
        <v>117.56260262554488</v>
      </c>
    </row>
    <row r="43" spans="1:17" s="102" customFormat="1">
      <c r="A43" s="111" t="s">
        <v>595</v>
      </c>
      <c r="B43" s="285">
        <v>89.793968972947454</v>
      </c>
      <c r="C43" s="286">
        <v>96.969895818996122</v>
      </c>
      <c r="D43" s="285">
        <v>88.986729525026249</v>
      </c>
      <c r="E43" s="286">
        <v>96.074680024011144</v>
      </c>
      <c r="F43" s="285">
        <v>95.060205881849171</v>
      </c>
      <c r="G43" s="286">
        <v>98.076670051475574</v>
      </c>
      <c r="H43" s="286">
        <v>88.886249602040721</v>
      </c>
      <c r="I43" s="286">
        <v>94.451783449585236</v>
      </c>
      <c r="J43" s="286">
        <v>95.300650859377427</v>
      </c>
      <c r="K43" s="286">
        <v>100.86812109663784</v>
      </c>
      <c r="L43" s="286">
        <v>88.864762857532625</v>
      </c>
      <c r="M43" s="286">
        <v>97.647512440044295</v>
      </c>
      <c r="N43" s="286">
        <v>93.026911538418972</v>
      </c>
      <c r="O43" s="286">
        <v>96.547185618882153</v>
      </c>
      <c r="P43" s="286">
        <v>112.88480720943832</v>
      </c>
      <c r="Q43" s="286">
        <v>113.9788092579132</v>
      </c>
    </row>
    <row r="44" spans="1:17" s="102" customFormat="1">
      <c r="A44" s="111" t="s">
        <v>596</v>
      </c>
      <c r="B44" s="285">
        <v>92.190932659836022</v>
      </c>
      <c r="C44" s="286">
        <v>96.335546040185577</v>
      </c>
      <c r="D44" s="285">
        <v>91.18334362246236</v>
      </c>
      <c r="E44" s="286">
        <v>94.915246539628924</v>
      </c>
      <c r="F44" s="285">
        <v>95.919418928426325</v>
      </c>
      <c r="G44" s="286">
        <v>95.954468918106102</v>
      </c>
      <c r="H44" s="286">
        <v>91.095545917626936</v>
      </c>
      <c r="I44" s="286">
        <v>93.945945738777141</v>
      </c>
      <c r="J44" s="286">
        <v>97.434076768636089</v>
      </c>
      <c r="K44" s="286">
        <v>104.83355526205207</v>
      </c>
      <c r="L44" s="286">
        <v>91.732723731429004</v>
      </c>
      <c r="M44" s="286">
        <v>97.27649150881949</v>
      </c>
      <c r="N44" s="286">
        <v>91.263422435458068</v>
      </c>
      <c r="O44" s="286">
        <v>94.533160060789086</v>
      </c>
      <c r="P44" s="286">
        <v>112.02518789356084</v>
      </c>
      <c r="Q44" s="286">
        <v>116.78888193141151</v>
      </c>
    </row>
    <row r="45" spans="1:17" s="102" customFormat="1">
      <c r="A45" s="111" t="s">
        <v>597</v>
      </c>
      <c r="B45" s="285">
        <v>89.812261098905708</v>
      </c>
      <c r="C45" s="286">
        <v>97.942992677371905</v>
      </c>
      <c r="D45" s="285">
        <v>88.46072993017809</v>
      </c>
      <c r="E45" s="286">
        <v>96.80430450132782</v>
      </c>
      <c r="F45" s="285">
        <v>95.60582532421202</v>
      </c>
      <c r="G45" s="286">
        <v>100.14081222964668</v>
      </c>
      <c r="H45" s="286">
        <v>88.326180935897142</v>
      </c>
      <c r="I45" s="286">
        <v>93.850869302485705</v>
      </c>
      <c r="J45" s="286">
        <v>97.041857758810551</v>
      </c>
      <c r="K45" s="286">
        <v>102.30663569850921</v>
      </c>
      <c r="L45" s="286">
        <v>88.791901470540751</v>
      </c>
      <c r="M45" s="286">
        <v>99.723208740490833</v>
      </c>
      <c r="N45" s="286">
        <v>94.319944376103109</v>
      </c>
      <c r="O45" s="286">
        <v>98.743699881818486</v>
      </c>
      <c r="P45" s="286">
        <v>114.64091464091464</v>
      </c>
      <c r="Q45" s="286">
        <v>118.84518819222056</v>
      </c>
    </row>
    <row r="46" spans="1:17" s="102" customFormat="1">
      <c r="A46" s="170" t="s">
        <v>598</v>
      </c>
      <c r="B46" s="287">
        <v>91.140608693141274</v>
      </c>
      <c r="C46" s="288">
        <v>96.917173497252094</v>
      </c>
      <c r="D46" s="287">
        <v>90.041724696748332</v>
      </c>
      <c r="E46" s="288">
        <v>95.483842160690827</v>
      </c>
      <c r="F46" s="287">
        <v>90.909397785579259</v>
      </c>
      <c r="G46" s="288">
        <v>95.503084681014727</v>
      </c>
      <c r="H46" s="288">
        <v>90.026831895365461</v>
      </c>
      <c r="I46" s="288">
        <v>95.467826343124059</v>
      </c>
      <c r="J46" s="288">
        <v>98.218286977893641</v>
      </c>
      <c r="K46" s="288">
        <v>102.79291865464131</v>
      </c>
      <c r="L46" s="288">
        <v>89.897146831252414</v>
      </c>
      <c r="M46" s="288">
        <v>98.800351385168085</v>
      </c>
      <c r="N46" s="288">
        <v>88.719012612937647</v>
      </c>
      <c r="O46" s="288">
        <v>93.286725138684318</v>
      </c>
      <c r="P46" s="288">
        <v>118.1476569407604</v>
      </c>
      <c r="Q46" s="288">
        <v>115.42981797780057</v>
      </c>
    </row>
    <row r="47" spans="1:17" s="102" customFormat="1">
      <c r="A47" s="111" t="s">
        <v>599</v>
      </c>
      <c r="B47" s="285">
        <v>92.098515845998335</v>
      </c>
      <c r="C47" s="286">
        <v>96.069303285150326</v>
      </c>
      <c r="D47" s="285">
        <v>91.010598346152463</v>
      </c>
      <c r="E47" s="286">
        <v>94.317044273617867</v>
      </c>
      <c r="F47" s="285">
        <v>90.830905553952547</v>
      </c>
      <c r="G47" s="286">
        <v>95.568807202474318</v>
      </c>
      <c r="H47" s="286">
        <v>91.01415295398057</v>
      </c>
      <c r="I47" s="286">
        <v>93.260592420678819</v>
      </c>
      <c r="J47" s="286">
        <v>97.502769526934259</v>
      </c>
      <c r="K47" s="286">
        <v>104.26338826157995</v>
      </c>
      <c r="L47" s="286">
        <v>91.554116441474847</v>
      </c>
      <c r="M47" s="286">
        <v>99.276916437463882</v>
      </c>
      <c r="N47" s="286">
        <v>89.71936165117242</v>
      </c>
      <c r="O47" s="286">
        <v>91.703509392249657</v>
      </c>
      <c r="P47" s="286">
        <v>111.00330413803954</v>
      </c>
      <c r="Q47" s="286">
        <v>113.01473566931178</v>
      </c>
    </row>
    <row r="48" spans="1:17" s="102" customFormat="1">
      <c r="A48" s="111" t="s">
        <v>600</v>
      </c>
      <c r="B48" s="285">
        <v>96.596950200111451</v>
      </c>
      <c r="C48" s="286">
        <v>97.680088944271489</v>
      </c>
      <c r="D48" s="285">
        <v>95.626919612895719</v>
      </c>
      <c r="E48" s="286">
        <v>96.590868304927952</v>
      </c>
      <c r="F48" s="285">
        <v>97.476898589598107</v>
      </c>
      <c r="G48" s="286">
        <v>97.741730331814765</v>
      </c>
      <c r="H48" s="286">
        <v>95.579254979423126</v>
      </c>
      <c r="I48" s="286">
        <v>95.260729036767756</v>
      </c>
      <c r="J48" s="286">
        <v>100.14906748938712</v>
      </c>
      <c r="K48" s="286">
        <v>102.06570923271039</v>
      </c>
      <c r="L48" s="286">
        <v>96.694774138621796</v>
      </c>
      <c r="M48" s="286">
        <v>99.899270032321354</v>
      </c>
      <c r="N48" s="286">
        <v>92.476633970738803</v>
      </c>
      <c r="O48" s="286">
        <v>93.145676569367282</v>
      </c>
      <c r="P48" s="286">
        <v>120.62225767850019</v>
      </c>
      <c r="Q48" s="286">
        <v>117.96689067980253</v>
      </c>
    </row>
    <row r="49" spans="1:17" s="102" customFormat="1">
      <c r="A49" s="111" t="s">
        <v>601</v>
      </c>
      <c r="B49" s="285">
        <v>90.487668962565095</v>
      </c>
      <c r="C49" s="286">
        <v>96.571004501964026</v>
      </c>
      <c r="D49" s="285">
        <v>89.874172533311537</v>
      </c>
      <c r="E49" s="286">
        <v>95.631468628555922</v>
      </c>
      <c r="F49" s="285">
        <v>101.05324267538019</v>
      </c>
      <c r="G49" s="286">
        <v>96.1356905600598</v>
      </c>
      <c r="H49" s="286">
        <v>89.633184509510613</v>
      </c>
      <c r="I49" s="286">
        <v>95.082351957753346</v>
      </c>
      <c r="J49" s="286">
        <v>95.214471627544</v>
      </c>
      <c r="K49" s="286">
        <v>100.93315612872236</v>
      </c>
      <c r="L49" s="286">
        <v>89.513896564349423</v>
      </c>
      <c r="M49" s="286">
        <v>97.211984660591682</v>
      </c>
      <c r="N49" s="286">
        <v>90.656507880093741</v>
      </c>
      <c r="O49" s="286">
        <v>95.005761833020273</v>
      </c>
      <c r="P49" s="286">
        <v>113.22757821959395</v>
      </c>
      <c r="Q49" s="286">
        <v>114.633658376185</v>
      </c>
    </row>
    <row r="50" spans="1:17" s="102" customFormat="1">
      <c r="A50" s="111" t="s">
        <v>602</v>
      </c>
      <c r="B50" s="285">
        <v>91.860678608305051</v>
      </c>
      <c r="C50" s="286">
        <v>97.681470170255935</v>
      </c>
      <c r="D50" s="285">
        <v>91.157662098396059</v>
      </c>
      <c r="E50" s="286">
        <v>96.739261561039442</v>
      </c>
      <c r="F50" s="285">
        <v>95.790029281288881</v>
      </c>
      <c r="G50" s="286">
        <v>97.021156943493565</v>
      </c>
      <c r="H50" s="286">
        <v>91.068998312890287</v>
      </c>
      <c r="I50" s="286">
        <v>96.463287943750672</v>
      </c>
      <c r="J50" s="286">
        <v>98.451920065900353</v>
      </c>
      <c r="K50" s="286">
        <v>105.15745299081141</v>
      </c>
      <c r="L50" s="286">
        <v>90.541643157421191</v>
      </c>
      <c r="M50" s="286">
        <v>97.132275936392205</v>
      </c>
      <c r="N50" s="286">
        <v>93.877160533197269</v>
      </c>
      <c r="O50" s="286">
        <v>97.417507106258142</v>
      </c>
      <c r="P50" s="286">
        <v>123.21151173248303</v>
      </c>
      <c r="Q50" s="286">
        <v>119.41981884865966</v>
      </c>
    </row>
    <row r="51" spans="1:17" s="102" customFormat="1">
      <c r="A51" s="170" t="s">
        <v>603</v>
      </c>
      <c r="B51" s="287">
        <v>91.957386700111897</v>
      </c>
      <c r="C51" s="288">
        <v>96.53818608201945</v>
      </c>
      <c r="D51" s="287">
        <v>90.90034494741704</v>
      </c>
      <c r="E51" s="288">
        <v>95.108648225840525</v>
      </c>
      <c r="F51" s="287">
        <v>97.792931463230786</v>
      </c>
      <c r="G51" s="288">
        <v>94.936494935742971</v>
      </c>
      <c r="H51" s="288">
        <v>90.735823615276772</v>
      </c>
      <c r="I51" s="288">
        <v>95.301809586561475</v>
      </c>
      <c r="J51" s="288">
        <v>97.384600931478673</v>
      </c>
      <c r="K51" s="288">
        <v>103.47804424173535</v>
      </c>
      <c r="L51" s="288">
        <v>91.491506166045568</v>
      </c>
      <c r="M51" s="288">
        <v>98.643226047711877</v>
      </c>
      <c r="N51" s="288">
        <v>90.62089827281973</v>
      </c>
      <c r="O51" s="288">
        <v>92.937121292421736</v>
      </c>
      <c r="P51" s="288">
        <v>108.11271377274663</v>
      </c>
      <c r="Q51" s="288">
        <v>114.42947047313423</v>
      </c>
    </row>
    <row r="52" spans="1:17" s="102" customFormat="1">
      <c r="A52" s="111" t="s">
        <v>604</v>
      </c>
      <c r="B52" s="285">
        <v>92.551094744340276</v>
      </c>
      <c r="C52" s="286">
        <v>99.482069100536989</v>
      </c>
      <c r="D52" s="285">
        <v>91.239247043823951</v>
      </c>
      <c r="E52" s="286">
        <v>98.509427160980707</v>
      </c>
      <c r="F52" s="285">
        <v>99.978898894674444</v>
      </c>
      <c r="G52" s="286">
        <v>102.4130354381597</v>
      </c>
      <c r="H52" s="286">
        <v>91.065045665949967</v>
      </c>
      <c r="I52" s="286">
        <v>94.831226405622033</v>
      </c>
      <c r="J52" s="286">
        <v>99.808659362882509</v>
      </c>
      <c r="K52" s="286">
        <v>107.26938071143408</v>
      </c>
      <c r="L52" s="286">
        <v>92.017900762401823</v>
      </c>
      <c r="M52" s="286">
        <v>99.329031878440972</v>
      </c>
      <c r="N52" s="286">
        <v>96.397320832425521</v>
      </c>
      <c r="O52" s="286">
        <v>98.338184402400913</v>
      </c>
      <c r="P52" s="286">
        <v>116.42941099647382</v>
      </c>
      <c r="Q52" s="286">
        <v>117.72861599929129</v>
      </c>
    </row>
    <row r="53" spans="1:17" s="102" customFormat="1">
      <c r="A53" s="111" t="s">
        <v>605</v>
      </c>
      <c r="B53" s="285">
        <v>89.785426089783044</v>
      </c>
      <c r="C53" s="286">
        <v>96.841697843430865</v>
      </c>
      <c r="D53" s="285">
        <v>89.434462800816803</v>
      </c>
      <c r="E53" s="286">
        <v>96.161469542788495</v>
      </c>
      <c r="F53" s="285">
        <v>99.246020883031562</v>
      </c>
      <c r="G53" s="286">
        <v>97.365924637391814</v>
      </c>
      <c r="H53" s="286">
        <v>89.204204736119195</v>
      </c>
      <c r="I53" s="286">
        <v>94.965360986275527</v>
      </c>
      <c r="J53" s="286">
        <v>96.68282770171524</v>
      </c>
      <c r="K53" s="286">
        <v>101.83846389026394</v>
      </c>
      <c r="L53" s="286">
        <v>88.177819798050351</v>
      </c>
      <c r="M53" s="286">
        <v>97.057850868098811</v>
      </c>
      <c r="N53" s="286">
        <v>93.305742472061766</v>
      </c>
      <c r="O53" s="286">
        <v>94.70313528483932</v>
      </c>
      <c r="P53" s="286">
        <v>113.17840054682161</v>
      </c>
      <c r="Q53" s="286">
        <v>115.09552221349064</v>
      </c>
    </row>
    <row r="54" spans="1:17" s="102" customFormat="1">
      <c r="A54" s="111" t="s">
        <v>606</v>
      </c>
      <c r="B54" s="285">
        <v>97.19094374184607</v>
      </c>
      <c r="C54" s="286">
        <v>99.003985168470791</v>
      </c>
      <c r="D54" s="285">
        <v>96.097351703852269</v>
      </c>
      <c r="E54" s="286">
        <v>97.705255976500126</v>
      </c>
      <c r="F54" s="285">
        <v>100.79690752304491</v>
      </c>
      <c r="G54" s="286">
        <v>97.570303341217709</v>
      </c>
      <c r="H54" s="286">
        <v>96.00084510258776</v>
      </c>
      <c r="I54" s="286">
        <v>97.828958218494734</v>
      </c>
      <c r="J54" s="286">
        <v>107.51049494460636</v>
      </c>
      <c r="K54" s="286">
        <v>107.60795089629988</v>
      </c>
      <c r="L54" s="286">
        <v>95.575057438169495</v>
      </c>
      <c r="M54" s="286">
        <v>99.626306939676525</v>
      </c>
      <c r="N54" s="286">
        <v>93.402152749715299</v>
      </c>
      <c r="O54" s="286">
        <v>95.180701551884127</v>
      </c>
      <c r="P54" s="286">
        <v>116.9596637794065</v>
      </c>
      <c r="Q54" s="286">
        <v>115.40902082592686</v>
      </c>
    </row>
    <row r="55" spans="1:17" s="102" customFormat="1">
      <c r="A55" s="111" t="s">
        <v>607</v>
      </c>
      <c r="B55" s="285">
        <v>93.649356052382601</v>
      </c>
      <c r="C55" s="286">
        <v>99.182409849435189</v>
      </c>
      <c r="D55" s="285">
        <v>93.082027985237673</v>
      </c>
      <c r="E55" s="286">
        <v>98.283456289053248</v>
      </c>
      <c r="F55" s="285">
        <v>101.06001763569164</v>
      </c>
      <c r="G55" s="286">
        <v>98.813806827982816</v>
      </c>
      <c r="H55" s="286">
        <v>92.885758239046396</v>
      </c>
      <c r="I55" s="286">
        <v>97.701399926352352</v>
      </c>
      <c r="J55" s="286">
        <v>99.456722155736671</v>
      </c>
      <c r="K55" s="286">
        <v>106.70156064048557</v>
      </c>
      <c r="L55" s="286">
        <v>92.286439415742763</v>
      </c>
      <c r="M55" s="286">
        <v>99.352706297886442</v>
      </c>
      <c r="N55" s="286">
        <v>94.308724070949538</v>
      </c>
      <c r="O55" s="286">
        <v>96.325251453114049</v>
      </c>
      <c r="P55" s="286">
        <v>115.03349282296651</v>
      </c>
      <c r="Q55" s="286">
        <v>115.30244254600028</v>
      </c>
    </row>
    <row r="56" spans="1:17" s="102" customFormat="1">
      <c r="A56" s="170" t="s">
        <v>608</v>
      </c>
      <c r="B56" s="287">
        <v>90.110303467620767</v>
      </c>
      <c r="C56" s="288">
        <v>97.904397622488617</v>
      </c>
      <c r="D56" s="287">
        <v>89.985555355252416</v>
      </c>
      <c r="E56" s="288">
        <v>97.385708801937852</v>
      </c>
      <c r="F56" s="287">
        <v>102.67148161196779</v>
      </c>
      <c r="G56" s="288">
        <v>98.177881063871226</v>
      </c>
      <c r="H56" s="288">
        <v>89.648146396183321</v>
      </c>
      <c r="I56" s="288">
        <v>96.42266485947394</v>
      </c>
      <c r="J56" s="288">
        <v>97.075209561165209</v>
      </c>
      <c r="K56" s="288">
        <v>101.9141068584015</v>
      </c>
      <c r="L56" s="288">
        <v>87.768753238368475</v>
      </c>
      <c r="M56" s="288">
        <v>97.235901965926246</v>
      </c>
      <c r="N56" s="288">
        <v>92.040730067243032</v>
      </c>
      <c r="O56" s="288">
        <v>97.133775959096084</v>
      </c>
      <c r="P56" s="288">
        <v>113.5113811195708</v>
      </c>
      <c r="Q56" s="288">
        <v>117.2580118321368</v>
      </c>
    </row>
  </sheetData>
  <customSheetViews>
    <customSheetView guid="{6F28069D-A7F4-41D2-AA1B-4487F97E36F1}" showRuler="0">
      <pageMargins left="0.77" right="0.78" top="0.59" bottom="0.6" header="0.51181102362204722" footer="0.47"/>
      <pageSetup paperSize="8" orientation="landscape" horizontalDpi="4294967292" r:id="rId1"/>
      <headerFooter alignWithMargins="0"/>
    </customSheetView>
  </customSheetViews>
  <mergeCells count="10">
    <mergeCell ref="B3:C4"/>
    <mergeCell ref="A3:A5"/>
    <mergeCell ref="D4:E4"/>
    <mergeCell ref="F4:G4"/>
    <mergeCell ref="N3:O4"/>
    <mergeCell ref="P3:Q4"/>
    <mergeCell ref="H4:I4"/>
    <mergeCell ref="D3:I3"/>
    <mergeCell ref="J3:K4"/>
    <mergeCell ref="L3:M4"/>
  </mergeCells>
  <phoneticPr fontId="2"/>
  <pageMargins left="0.78740157480314965" right="0.78740157480314965" top="0.59055118110236227" bottom="0.59055118110236227" header="0.51181102362204722" footer="0.47244094488188981"/>
  <pageSetup paperSize="9" scale="68" orientation="landscape" horizontalDpi="4294967292" r:id="rId2"/>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3"/>
  <dimension ref="A1:Q56"/>
  <sheetViews>
    <sheetView workbookViewId="0"/>
  </sheetViews>
  <sheetFormatPr defaultRowHeight="13.5"/>
  <cols>
    <col min="1" max="1" width="14.875" style="6" customWidth="1"/>
    <col min="2" max="17" width="11.125" style="5" customWidth="1"/>
    <col min="18" max="16384" width="9" style="5"/>
  </cols>
  <sheetData>
    <row r="1" spans="1:17" ht="28.5" customHeight="1">
      <c r="A1" s="3" t="s">
        <v>393</v>
      </c>
      <c r="B1" s="3"/>
      <c r="C1" s="3"/>
      <c r="D1" s="3"/>
      <c r="E1" s="3"/>
      <c r="F1" s="3"/>
      <c r="G1" s="3"/>
      <c r="H1" s="3"/>
      <c r="I1" s="3"/>
      <c r="J1" s="3"/>
      <c r="K1" s="3"/>
      <c r="L1" s="3"/>
      <c r="M1" s="3"/>
      <c r="N1" s="3"/>
      <c r="O1" s="3"/>
      <c r="P1" s="3"/>
      <c r="Q1" s="3"/>
    </row>
    <row r="2" spans="1:17">
      <c r="A2" s="211" t="s">
        <v>609</v>
      </c>
      <c r="Q2" s="8" t="e">
        <f>"（"&amp;#REF!&amp;"年"&amp;#REF!&amp;"月診療分）"</f>
        <v>#REF!</v>
      </c>
    </row>
    <row r="3" spans="1:17">
      <c r="A3" s="612" t="s">
        <v>561</v>
      </c>
      <c r="B3" s="554" t="s">
        <v>521</v>
      </c>
      <c r="C3" s="554"/>
      <c r="D3" s="555" t="s">
        <v>544</v>
      </c>
      <c r="E3" s="587"/>
      <c r="F3" s="587"/>
      <c r="G3" s="587"/>
      <c r="H3" s="587"/>
      <c r="I3" s="556"/>
      <c r="J3" s="583" t="s">
        <v>557</v>
      </c>
      <c r="K3" s="584"/>
      <c r="L3" s="583" t="s">
        <v>463</v>
      </c>
      <c r="M3" s="584"/>
      <c r="N3" s="583" t="s">
        <v>230</v>
      </c>
      <c r="O3" s="584"/>
      <c r="P3" s="583" t="s">
        <v>553</v>
      </c>
      <c r="Q3" s="584"/>
    </row>
    <row r="4" spans="1:17">
      <c r="A4" s="613"/>
      <c r="B4" s="554"/>
      <c r="C4" s="554"/>
      <c r="D4" s="555" t="s">
        <v>528</v>
      </c>
      <c r="E4" s="556"/>
      <c r="F4" s="555" t="s">
        <v>549</v>
      </c>
      <c r="G4" s="556"/>
      <c r="H4" s="555" t="s">
        <v>550</v>
      </c>
      <c r="I4" s="556"/>
      <c r="J4" s="585"/>
      <c r="K4" s="586"/>
      <c r="L4" s="585"/>
      <c r="M4" s="586"/>
      <c r="N4" s="585"/>
      <c r="O4" s="586"/>
      <c r="P4" s="585"/>
      <c r="Q4" s="586"/>
    </row>
    <row r="5" spans="1:17">
      <c r="A5" s="558"/>
      <c r="B5" s="11" t="s">
        <v>522</v>
      </c>
      <c r="C5" s="13" t="s">
        <v>523</v>
      </c>
      <c r="D5" s="11" t="s">
        <v>522</v>
      </c>
      <c r="E5" s="12" t="s">
        <v>523</v>
      </c>
      <c r="F5" s="11" t="s">
        <v>522</v>
      </c>
      <c r="G5" s="13" t="s">
        <v>523</v>
      </c>
      <c r="H5" s="11" t="s">
        <v>522</v>
      </c>
      <c r="I5" s="13" t="s">
        <v>523</v>
      </c>
      <c r="J5" s="11" t="s">
        <v>522</v>
      </c>
      <c r="K5" s="13" t="s">
        <v>523</v>
      </c>
      <c r="L5" s="11" t="s">
        <v>522</v>
      </c>
      <c r="M5" s="13" t="s">
        <v>523</v>
      </c>
      <c r="N5" s="11" t="s">
        <v>522</v>
      </c>
      <c r="O5" s="13" t="s">
        <v>523</v>
      </c>
      <c r="P5" s="11" t="s">
        <v>522</v>
      </c>
      <c r="Q5" s="11" t="s">
        <v>523</v>
      </c>
    </row>
    <row r="6" spans="1:17">
      <c r="A6" s="23"/>
      <c r="B6" s="275" t="s">
        <v>560</v>
      </c>
      <c r="C6" s="15" t="s">
        <v>560</v>
      </c>
      <c r="D6" s="14" t="s">
        <v>560</v>
      </c>
      <c r="E6" s="15" t="s">
        <v>560</v>
      </c>
      <c r="F6" s="14" t="s">
        <v>560</v>
      </c>
      <c r="G6" s="15" t="s">
        <v>560</v>
      </c>
      <c r="H6" s="14" t="s">
        <v>560</v>
      </c>
      <c r="I6" s="15" t="s">
        <v>560</v>
      </c>
      <c r="J6" s="14" t="s">
        <v>560</v>
      </c>
      <c r="K6" s="15" t="s">
        <v>560</v>
      </c>
      <c r="L6" s="14" t="s">
        <v>560</v>
      </c>
      <c r="M6" s="15" t="s">
        <v>560</v>
      </c>
      <c r="N6" s="14" t="s">
        <v>560</v>
      </c>
      <c r="O6" s="15" t="s">
        <v>560</v>
      </c>
      <c r="P6" s="14" t="s">
        <v>560</v>
      </c>
      <c r="Q6" s="14" t="s">
        <v>560</v>
      </c>
    </row>
    <row r="7" spans="1:17" s="19" customFormat="1" ht="18.95" customHeight="1">
      <c r="A7" s="152" t="e">
        <f>IF(#REF!&lt;=2,"平成"&amp;#REF!&amp;"年"&amp;#REF!&amp;"月","平成"&amp;#REF!&amp;"年"&amp;#REF!&amp;"月")</f>
        <v>#REF!</v>
      </c>
      <c r="B7" s="280">
        <v>98.06008714091827</v>
      </c>
      <c r="C7" s="281">
        <v>102.64188177418636</v>
      </c>
      <c r="D7" s="282">
        <v>96.975609115214581</v>
      </c>
      <c r="E7" s="281">
        <v>101.95621693319174</v>
      </c>
      <c r="F7" s="282">
        <v>97.991009945321252</v>
      </c>
      <c r="G7" s="281">
        <v>103.21863411039828</v>
      </c>
      <c r="H7" s="282">
        <v>96.915322377204589</v>
      </c>
      <c r="I7" s="281">
        <v>99.941823563509303</v>
      </c>
      <c r="J7" s="282">
        <v>96.423025666628675</v>
      </c>
      <c r="K7" s="281">
        <v>97.773194632015347</v>
      </c>
      <c r="L7" s="282">
        <v>100.57475975462285</v>
      </c>
      <c r="M7" s="281">
        <v>108.04014967359339</v>
      </c>
      <c r="N7" s="282">
        <v>97.945974423461678</v>
      </c>
      <c r="O7" s="281">
        <v>101.08346837406211</v>
      </c>
      <c r="P7" s="282">
        <v>99.690242643262778</v>
      </c>
      <c r="Q7" s="281">
        <v>104.75154384253922</v>
      </c>
    </row>
    <row r="8" spans="1:17" s="19" customFormat="1" ht="18.95" customHeight="1">
      <c r="A8" s="152" t="e">
        <f>IF(#REF!&lt;=2,"平成"&amp;#REF!&amp;"年"&amp;#REF!&amp;"月","平成"&amp;#REF!&amp;"年"&amp;#REF!&amp;"月")</f>
        <v>#REF!</v>
      </c>
      <c r="B8" s="280">
        <v>97.200549117761568</v>
      </c>
      <c r="C8" s="281">
        <v>97.955369079280786</v>
      </c>
      <c r="D8" s="282">
        <v>96.115301193404861</v>
      </c>
      <c r="E8" s="281">
        <v>97.34463146588574</v>
      </c>
      <c r="F8" s="282">
        <v>96.041008924399051</v>
      </c>
      <c r="G8" s="281">
        <v>98.046237251211977</v>
      </c>
      <c r="H8" s="282">
        <v>96.119629030094828</v>
      </c>
      <c r="I8" s="281">
        <v>96.236836905751133</v>
      </c>
      <c r="J8" s="282">
        <v>97.764460990051305</v>
      </c>
      <c r="K8" s="281">
        <v>94.785244567801129</v>
      </c>
      <c r="L8" s="282">
        <v>99.320452087946038</v>
      </c>
      <c r="M8" s="281">
        <v>102.17257375546835</v>
      </c>
      <c r="N8" s="282">
        <v>96.014673800441187</v>
      </c>
      <c r="O8" s="281">
        <v>97.696885466259857</v>
      </c>
      <c r="P8" s="282">
        <v>101.27616130678918</v>
      </c>
      <c r="Q8" s="281">
        <v>102.79296836594042</v>
      </c>
    </row>
    <row r="9" spans="1:17" s="19" customFormat="1" ht="18.95" customHeight="1">
      <c r="A9" s="157" t="e">
        <f>"平成"&amp;#REF!&amp;"年"&amp;#REF!&amp;"月"</f>
        <v>#REF!</v>
      </c>
      <c r="B9" s="283" t="e">
        <f>#REF!/#REF!*100</f>
        <v>#REF!</v>
      </c>
      <c r="C9" s="284" t="e">
        <f>#REF!/#REF!*100</f>
        <v>#REF!</v>
      </c>
      <c r="D9" s="283" t="e">
        <f>#REF!/#REF!*100</f>
        <v>#REF!</v>
      </c>
      <c r="E9" s="284" t="e">
        <f>#REF!/#REF!*100</f>
        <v>#REF!</v>
      </c>
      <c r="F9" s="283" t="e">
        <f>#REF!/#REF!*100</f>
        <v>#REF!</v>
      </c>
      <c r="G9" s="284" t="e">
        <f>#REF!/#REF!*100</f>
        <v>#REF!</v>
      </c>
      <c r="H9" s="283" t="e">
        <f>#REF!/#REF!*100</f>
        <v>#REF!</v>
      </c>
      <c r="I9" s="284" t="e">
        <f>#REF!/#REF!*100</f>
        <v>#REF!</v>
      </c>
      <c r="J9" s="283" t="e">
        <f>#REF!/#REF!*100</f>
        <v>#REF!</v>
      </c>
      <c r="K9" s="284" t="e">
        <f>#REF!/#REF!*100</f>
        <v>#REF!</v>
      </c>
      <c r="L9" s="283" t="e">
        <f>#REF!/#REF!*100</f>
        <v>#REF!</v>
      </c>
      <c r="M9" s="284" t="e">
        <f>#REF!/#REF!*100</f>
        <v>#REF!</v>
      </c>
      <c r="N9" s="283" t="e">
        <f>#REF!/#REF!*100</f>
        <v>#REF!</v>
      </c>
      <c r="O9" s="284" t="e">
        <f>#REF!/#REF!*100</f>
        <v>#REF!</v>
      </c>
      <c r="P9" s="283" t="e">
        <f>#REF!/#REF!*100</f>
        <v>#REF!</v>
      </c>
      <c r="Q9" s="284" t="e">
        <f>#REF!/#REF!*100</f>
        <v>#REF!</v>
      </c>
    </row>
    <row r="10" spans="1:17" s="102" customFormat="1">
      <c r="A10" s="111" t="s">
        <v>562</v>
      </c>
      <c r="B10" s="285" t="e">
        <f>#REF!/#REF!*100</f>
        <v>#REF!</v>
      </c>
      <c r="C10" s="286" t="e">
        <f>#REF!/#REF!*100</f>
        <v>#REF!</v>
      </c>
      <c r="D10" s="285" t="e">
        <f>#REF!/#REF!*100</f>
        <v>#REF!</v>
      </c>
      <c r="E10" s="286" t="e">
        <f>#REF!/#REF!*100</f>
        <v>#REF!</v>
      </c>
      <c r="F10" s="285" t="e">
        <f>#REF!/#REF!*100</f>
        <v>#REF!</v>
      </c>
      <c r="G10" s="286" t="e">
        <f>#REF!/#REF!*100</f>
        <v>#REF!</v>
      </c>
      <c r="H10" s="286" t="e">
        <f>#REF!/#REF!*100</f>
        <v>#REF!</v>
      </c>
      <c r="I10" s="286" t="e">
        <f>#REF!/#REF!*100</f>
        <v>#REF!</v>
      </c>
      <c r="J10" s="286" t="e">
        <f>#REF!/#REF!*100</f>
        <v>#REF!</v>
      </c>
      <c r="K10" s="286" t="e">
        <f>#REF!/#REF!*100</f>
        <v>#REF!</v>
      </c>
      <c r="L10" s="286" t="e">
        <f>#REF!/#REF!*100</f>
        <v>#REF!</v>
      </c>
      <c r="M10" s="286" t="e">
        <f>#REF!/#REF!*100</f>
        <v>#REF!</v>
      </c>
      <c r="N10" s="286" t="e">
        <f>#REF!/#REF!*100</f>
        <v>#REF!</v>
      </c>
      <c r="O10" s="286" t="e">
        <f>#REF!/#REF!*100</f>
        <v>#REF!</v>
      </c>
      <c r="P10" s="286" t="e">
        <f>#REF!/#REF!*100</f>
        <v>#REF!</v>
      </c>
      <c r="Q10" s="286" t="e">
        <f>#REF!/#REF!*100</f>
        <v>#REF!</v>
      </c>
    </row>
    <row r="11" spans="1:17" s="102" customFormat="1">
      <c r="A11" s="111" t="s">
        <v>563</v>
      </c>
      <c r="B11" s="285" t="e">
        <f>#REF!/#REF!*100</f>
        <v>#REF!</v>
      </c>
      <c r="C11" s="286" t="e">
        <f>#REF!/#REF!*100</f>
        <v>#REF!</v>
      </c>
      <c r="D11" s="285" t="e">
        <f>#REF!/#REF!*100</f>
        <v>#REF!</v>
      </c>
      <c r="E11" s="286" t="e">
        <f>#REF!/#REF!*100</f>
        <v>#REF!</v>
      </c>
      <c r="F11" s="285" t="e">
        <f>#REF!/#REF!*100</f>
        <v>#REF!</v>
      </c>
      <c r="G11" s="286" t="e">
        <f>#REF!/#REF!*100</f>
        <v>#REF!</v>
      </c>
      <c r="H11" s="286" t="e">
        <f>#REF!/#REF!*100</f>
        <v>#REF!</v>
      </c>
      <c r="I11" s="286" t="e">
        <f>#REF!/#REF!*100</f>
        <v>#REF!</v>
      </c>
      <c r="J11" s="286" t="e">
        <f>#REF!/#REF!*100</f>
        <v>#REF!</v>
      </c>
      <c r="K11" s="286" t="e">
        <f>#REF!/#REF!*100</f>
        <v>#REF!</v>
      </c>
      <c r="L11" s="286" t="e">
        <f>#REF!/#REF!*100</f>
        <v>#REF!</v>
      </c>
      <c r="M11" s="286" t="e">
        <f>#REF!/#REF!*100</f>
        <v>#REF!</v>
      </c>
      <c r="N11" s="286" t="e">
        <f>#REF!/#REF!*100</f>
        <v>#REF!</v>
      </c>
      <c r="O11" s="286" t="e">
        <f>#REF!/#REF!*100</f>
        <v>#REF!</v>
      </c>
      <c r="P11" s="286" t="e">
        <f>#REF!/#REF!*100</f>
        <v>#REF!</v>
      </c>
      <c r="Q11" s="286" t="e">
        <f>#REF!/#REF!*100</f>
        <v>#REF!</v>
      </c>
    </row>
    <row r="12" spans="1:17" s="102" customFormat="1">
      <c r="A12" s="111" t="s">
        <v>564</v>
      </c>
      <c r="B12" s="285" t="e">
        <f>#REF!/#REF!*100</f>
        <v>#REF!</v>
      </c>
      <c r="C12" s="286" t="e">
        <f>#REF!/#REF!*100</f>
        <v>#REF!</v>
      </c>
      <c r="D12" s="285" t="e">
        <f>#REF!/#REF!*100</f>
        <v>#REF!</v>
      </c>
      <c r="E12" s="286" t="e">
        <f>#REF!/#REF!*100</f>
        <v>#REF!</v>
      </c>
      <c r="F12" s="285" t="e">
        <f>#REF!/#REF!*100</f>
        <v>#REF!</v>
      </c>
      <c r="G12" s="286" t="e">
        <f>#REF!/#REF!*100</f>
        <v>#REF!</v>
      </c>
      <c r="H12" s="286" t="e">
        <f>#REF!/#REF!*100</f>
        <v>#REF!</v>
      </c>
      <c r="I12" s="286" t="e">
        <f>#REF!/#REF!*100</f>
        <v>#REF!</v>
      </c>
      <c r="J12" s="286" t="e">
        <f>#REF!/#REF!*100</f>
        <v>#REF!</v>
      </c>
      <c r="K12" s="286" t="e">
        <f>#REF!/#REF!*100</f>
        <v>#REF!</v>
      </c>
      <c r="L12" s="286" t="e">
        <f>#REF!/#REF!*100</f>
        <v>#REF!</v>
      </c>
      <c r="M12" s="286" t="e">
        <f>#REF!/#REF!*100</f>
        <v>#REF!</v>
      </c>
      <c r="N12" s="286" t="e">
        <f>#REF!/#REF!*100</f>
        <v>#REF!</v>
      </c>
      <c r="O12" s="286" t="e">
        <f>#REF!/#REF!*100</f>
        <v>#REF!</v>
      </c>
      <c r="P12" s="286" t="e">
        <f>#REF!/#REF!*100</f>
        <v>#REF!</v>
      </c>
      <c r="Q12" s="286" t="e">
        <f>#REF!/#REF!*100</f>
        <v>#REF!</v>
      </c>
    </row>
    <row r="13" spans="1:17" s="102" customFormat="1">
      <c r="A13" s="111" t="s">
        <v>565</v>
      </c>
      <c r="B13" s="285" t="e">
        <f>#REF!/#REF!*100</f>
        <v>#REF!</v>
      </c>
      <c r="C13" s="286" t="e">
        <f>#REF!/#REF!*100</f>
        <v>#REF!</v>
      </c>
      <c r="D13" s="285" t="e">
        <f>#REF!/#REF!*100</f>
        <v>#REF!</v>
      </c>
      <c r="E13" s="286" t="e">
        <f>#REF!/#REF!*100</f>
        <v>#REF!</v>
      </c>
      <c r="F13" s="285" t="e">
        <f>#REF!/#REF!*100</f>
        <v>#REF!</v>
      </c>
      <c r="G13" s="286" t="e">
        <f>#REF!/#REF!*100</f>
        <v>#REF!</v>
      </c>
      <c r="H13" s="286" t="e">
        <f>#REF!/#REF!*100</f>
        <v>#REF!</v>
      </c>
      <c r="I13" s="286" t="e">
        <f>#REF!/#REF!*100</f>
        <v>#REF!</v>
      </c>
      <c r="J13" s="286" t="e">
        <f>#REF!/#REF!*100</f>
        <v>#REF!</v>
      </c>
      <c r="K13" s="286" t="e">
        <f>#REF!/#REF!*100</f>
        <v>#REF!</v>
      </c>
      <c r="L13" s="286" t="e">
        <f>#REF!/#REF!*100</f>
        <v>#REF!</v>
      </c>
      <c r="M13" s="286" t="e">
        <f>#REF!/#REF!*100</f>
        <v>#REF!</v>
      </c>
      <c r="N13" s="286" t="e">
        <f>#REF!/#REF!*100</f>
        <v>#REF!</v>
      </c>
      <c r="O13" s="286" t="e">
        <f>#REF!/#REF!*100</f>
        <v>#REF!</v>
      </c>
      <c r="P13" s="286" t="e">
        <f>#REF!/#REF!*100</f>
        <v>#REF!</v>
      </c>
      <c r="Q13" s="286" t="e">
        <f>#REF!/#REF!*100</f>
        <v>#REF!</v>
      </c>
    </row>
    <row r="14" spans="1:17" s="102" customFormat="1">
      <c r="A14" s="111" t="s">
        <v>566</v>
      </c>
      <c r="B14" s="285" t="e">
        <f>#REF!/#REF!*100</f>
        <v>#REF!</v>
      </c>
      <c r="C14" s="286" t="e">
        <f>#REF!/#REF!*100</f>
        <v>#REF!</v>
      </c>
      <c r="D14" s="285" t="e">
        <f>#REF!/#REF!*100</f>
        <v>#REF!</v>
      </c>
      <c r="E14" s="286" t="e">
        <f>#REF!/#REF!*100</f>
        <v>#REF!</v>
      </c>
      <c r="F14" s="285" t="e">
        <f>#REF!/#REF!*100</f>
        <v>#REF!</v>
      </c>
      <c r="G14" s="286" t="e">
        <f>#REF!/#REF!*100</f>
        <v>#REF!</v>
      </c>
      <c r="H14" s="286" t="e">
        <f>#REF!/#REF!*100</f>
        <v>#REF!</v>
      </c>
      <c r="I14" s="286" t="e">
        <f>#REF!/#REF!*100</f>
        <v>#REF!</v>
      </c>
      <c r="J14" s="286" t="e">
        <f>#REF!/#REF!*100</f>
        <v>#REF!</v>
      </c>
      <c r="K14" s="286" t="e">
        <f>#REF!/#REF!*100</f>
        <v>#REF!</v>
      </c>
      <c r="L14" s="286" t="e">
        <f>#REF!/#REF!*100</f>
        <v>#REF!</v>
      </c>
      <c r="M14" s="286" t="e">
        <f>#REF!/#REF!*100</f>
        <v>#REF!</v>
      </c>
      <c r="N14" s="286" t="e">
        <f>#REF!/#REF!*100</f>
        <v>#REF!</v>
      </c>
      <c r="O14" s="286" t="e">
        <f>#REF!/#REF!*100</f>
        <v>#REF!</v>
      </c>
      <c r="P14" s="286" t="e">
        <f>#REF!/#REF!*100</f>
        <v>#REF!</v>
      </c>
      <c r="Q14" s="286" t="e">
        <f>#REF!/#REF!*100</f>
        <v>#REF!</v>
      </c>
    </row>
    <row r="15" spans="1:17" s="102" customFormat="1">
      <c r="A15" s="111" t="s">
        <v>567</v>
      </c>
      <c r="B15" s="285" t="e">
        <f>#REF!/#REF!*100</f>
        <v>#REF!</v>
      </c>
      <c r="C15" s="286" t="e">
        <f>#REF!/#REF!*100</f>
        <v>#REF!</v>
      </c>
      <c r="D15" s="285" t="e">
        <f>#REF!/#REF!*100</f>
        <v>#REF!</v>
      </c>
      <c r="E15" s="286" t="e">
        <f>#REF!/#REF!*100</f>
        <v>#REF!</v>
      </c>
      <c r="F15" s="285" t="e">
        <f>#REF!/#REF!*100</f>
        <v>#REF!</v>
      </c>
      <c r="G15" s="286" t="e">
        <f>#REF!/#REF!*100</f>
        <v>#REF!</v>
      </c>
      <c r="H15" s="286" t="e">
        <f>#REF!/#REF!*100</f>
        <v>#REF!</v>
      </c>
      <c r="I15" s="286" t="e">
        <f>#REF!/#REF!*100</f>
        <v>#REF!</v>
      </c>
      <c r="J15" s="286" t="e">
        <f>#REF!/#REF!*100</f>
        <v>#REF!</v>
      </c>
      <c r="K15" s="286" t="e">
        <f>#REF!/#REF!*100</f>
        <v>#REF!</v>
      </c>
      <c r="L15" s="286" t="e">
        <f>#REF!/#REF!*100</f>
        <v>#REF!</v>
      </c>
      <c r="M15" s="286" t="e">
        <f>#REF!/#REF!*100</f>
        <v>#REF!</v>
      </c>
      <c r="N15" s="286" t="e">
        <f>#REF!/#REF!*100</f>
        <v>#REF!</v>
      </c>
      <c r="O15" s="286" t="e">
        <f>#REF!/#REF!*100</f>
        <v>#REF!</v>
      </c>
      <c r="P15" s="286" t="e">
        <f>#REF!/#REF!*100</f>
        <v>#REF!</v>
      </c>
      <c r="Q15" s="286" t="e">
        <f>#REF!/#REF!*100</f>
        <v>#REF!</v>
      </c>
    </row>
    <row r="16" spans="1:17" s="102" customFormat="1">
      <c r="A16" s="170" t="s">
        <v>568</v>
      </c>
      <c r="B16" s="287" t="e">
        <f>#REF!/#REF!*100</f>
        <v>#REF!</v>
      </c>
      <c r="C16" s="288" t="e">
        <f>#REF!/#REF!*100</f>
        <v>#REF!</v>
      </c>
      <c r="D16" s="287" t="e">
        <f>#REF!/#REF!*100</f>
        <v>#REF!</v>
      </c>
      <c r="E16" s="288" t="e">
        <f>#REF!/#REF!*100</f>
        <v>#REF!</v>
      </c>
      <c r="F16" s="287" t="e">
        <f>#REF!/#REF!*100</f>
        <v>#REF!</v>
      </c>
      <c r="G16" s="288" t="e">
        <f>#REF!/#REF!*100</f>
        <v>#REF!</v>
      </c>
      <c r="H16" s="288" t="e">
        <f>#REF!/#REF!*100</f>
        <v>#REF!</v>
      </c>
      <c r="I16" s="288" t="e">
        <f>#REF!/#REF!*100</f>
        <v>#REF!</v>
      </c>
      <c r="J16" s="288" t="e">
        <f>#REF!/#REF!*100</f>
        <v>#REF!</v>
      </c>
      <c r="K16" s="288" t="e">
        <f>#REF!/#REF!*100</f>
        <v>#REF!</v>
      </c>
      <c r="L16" s="288" t="e">
        <f>#REF!/#REF!*100</f>
        <v>#REF!</v>
      </c>
      <c r="M16" s="288" t="e">
        <f>#REF!/#REF!*100</f>
        <v>#REF!</v>
      </c>
      <c r="N16" s="288" t="e">
        <f>#REF!/#REF!*100</f>
        <v>#REF!</v>
      </c>
      <c r="O16" s="288" t="e">
        <f>#REF!/#REF!*100</f>
        <v>#REF!</v>
      </c>
      <c r="P16" s="288" t="e">
        <f>#REF!/#REF!*100</f>
        <v>#REF!</v>
      </c>
      <c r="Q16" s="288" t="e">
        <f>#REF!/#REF!*100</f>
        <v>#REF!</v>
      </c>
    </row>
    <row r="17" spans="1:17" s="102" customFormat="1">
      <c r="A17" s="111" t="s">
        <v>569</v>
      </c>
      <c r="B17" s="285" t="e">
        <f>#REF!/#REF!*100</f>
        <v>#REF!</v>
      </c>
      <c r="C17" s="286" t="e">
        <f>#REF!/#REF!*100</f>
        <v>#REF!</v>
      </c>
      <c r="D17" s="285" t="e">
        <f>#REF!/#REF!*100</f>
        <v>#REF!</v>
      </c>
      <c r="E17" s="286" t="e">
        <f>#REF!/#REF!*100</f>
        <v>#REF!</v>
      </c>
      <c r="F17" s="285" t="e">
        <f>#REF!/#REF!*100</f>
        <v>#REF!</v>
      </c>
      <c r="G17" s="286" t="e">
        <f>#REF!/#REF!*100</f>
        <v>#REF!</v>
      </c>
      <c r="H17" s="286" t="e">
        <f>#REF!/#REF!*100</f>
        <v>#REF!</v>
      </c>
      <c r="I17" s="286" t="e">
        <f>#REF!/#REF!*100</f>
        <v>#REF!</v>
      </c>
      <c r="J17" s="286" t="e">
        <f>#REF!/#REF!*100</f>
        <v>#REF!</v>
      </c>
      <c r="K17" s="286" t="e">
        <f>#REF!/#REF!*100</f>
        <v>#REF!</v>
      </c>
      <c r="L17" s="286" t="e">
        <f>#REF!/#REF!*100</f>
        <v>#REF!</v>
      </c>
      <c r="M17" s="286" t="e">
        <f>#REF!/#REF!*100</f>
        <v>#REF!</v>
      </c>
      <c r="N17" s="286" t="e">
        <f>#REF!/#REF!*100</f>
        <v>#REF!</v>
      </c>
      <c r="O17" s="286" t="e">
        <f>#REF!/#REF!*100</f>
        <v>#REF!</v>
      </c>
      <c r="P17" s="286" t="e">
        <f>#REF!/#REF!*100</f>
        <v>#REF!</v>
      </c>
      <c r="Q17" s="286" t="e">
        <f>#REF!/#REF!*100</f>
        <v>#REF!</v>
      </c>
    </row>
    <row r="18" spans="1:17" s="102" customFormat="1">
      <c r="A18" s="111" t="s">
        <v>570</v>
      </c>
      <c r="B18" s="285" t="e">
        <f>#REF!/#REF!*100</f>
        <v>#REF!</v>
      </c>
      <c r="C18" s="286" t="e">
        <f>#REF!/#REF!*100</f>
        <v>#REF!</v>
      </c>
      <c r="D18" s="285" t="e">
        <f>#REF!/#REF!*100</f>
        <v>#REF!</v>
      </c>
      <c r="E18" s="286" t="e">
        <f>#REF!/#REF!*100</f>
        <v>#REF!</v>
      </c>
      <c r="F18" s="285" t="e">
        <f>#REF!/#REF!*100</f>
        <v>#REF!</v>
      </c>
      <c r="G18" s="286" t="e">
        <f>#REF!/#REF!*100</f>
        <v>#REF!</v>
      </c>
      <c r="H18" s="286" t="e">
        <f>#REF!/#REF!*100</f>
        <v>#REF!</v>
      </c>
      <c r="I18" s="286" t="e">
        <f>#REF!/#REF!*100</f>
        <v>#REF!</v>
      </c>
      <c r="J18" s="286" t="e">
        <f>#REF!/#REF!*100</f>
        <v>#REF!</v>
      </c>
      <c r="K18" s="286" t="e">
        <f>#REF!/#REF!*100</f>
        <v>#REF!</v>
      </c>
      <c r="L18" s="286" t="e">
        <f>#REF!/#REF!*100</f>
        <v>#REF!</v>
      </c>
      <c r="M18" s="286" t="e">
        <f>#REF!/#REF!*100</f>
        <v>#REF!</v>
      </c>
      <c r="N18" s="286" t="e">
        <f>#REF!/#REF!*100</f>
        <v>#REF!</v>
      </c>
      <c r="O18" s="286" t="e">
        <f>#REF!/#REF!*100</f>
        <v>#REF!</v>
      </c>
      <c r="P18" s="289" t="e">
        <f>#REF!/#REF!*100</f>
        <v>#REF!</v>
      </c>
      <c r="Q18" s="286" t="e">
        <f>#REF!/#REF!*100</f>
        <v>#REF!</v>
      </c>
    </row>
    <row r="19" spans="1:17" s="102" customFormat="1">
      <c r="A19" s="111" t="s">
        <v>571</v>
      </c>
      <c r="B19" s="285" t="e">
        <f>#REF!/#REF!*100</f>
        <v>#REF!</v>
      </c>
      <c r="C19" s="286" t="e">
        <f>#REF!/#REF!*100</f>
        <v>#REF!</v>
      </c>
      <c r="D19" s="285" t="e">
        <f>#REF!/#REF!*100</f>
        <v>#REF!</v>
      </c>
      <c r="E19" s="286" t="e">
        <f>#REF!/#REF!*100</f>
        <v>#REF!</v>
      </c>
      <c r="F19" s="285" t="e">
        <f>#REF!/#REF!*100</f>
        <v>#REF!</v>
      </c>
      <c r="G19" s="286" t="e">
        <f>#REF!/#REF!*100</f>
        <v>#REF!</v>
      </c>
      <c r="H19" s="286" t="e">
        <f>#REF!/#REF!*100</f>
        <v>#REF!</v>
      </c>
      <c r="I19" s="286" t="e">
        <f>#REF!/#REF!*100</f>
        <v>#REF!</v>
      </c>
      <c r="J19" s="286" t="e">
        <f>#REF!/#REF!*100</f>
        <v>#REF!</v>
      </c>
      <c r="K19" s="286" t="e">
        <f>#REF!/#REF!*100</f>
        <v>#REF!</v>
      </c>
      <c r="L19" s="286" t="e">
        <f>#REF!/#REF!*100</f>
        <v>#REF!</v>
      </c>
      <c r="M19" s="286" t="e">
        <f>#REF!/#REF!*100</f>
        <v>#REF!</v>
      </c>
      <c r="N19" s="286" t="e">
        <f>#REF!/#REF!*100</f>
        <v>#REF!</v>
      </c>
      <c r="O19" s="286" t="e">
        <f>#REF!/#REF!*100</f>
        <v>#REF!</v>
      </c>
      <c r="P19" s="286" t="e">
        <f>#REF!/#REF!*100</f>
        <v>#REF!</v>
      </c>
      <c r="Q19" s="286" t="e">
        <f>#REF!/#REF!*100</f>
        <v>#REF!</v>
      </c>
    </row>
    <row r="20" spans="1:17" s="102" customFormat="1">
      <c r="A20" s="111" t="s">
        <v>572</v>
      </c>
      <c r="B20" s="285" t="e">
        <f>#REF!/#REF!*100</f>
        <v>#REF!</v>
      </c>
      <c r="C20" s="286" t="e">
        <f>#REF!/#REF!*100</f>
        <v>#REF!</v>
      </c>
      <c r="D20" s="285" t="e">
        <f>#REF!/#REF!*100</f>
        <v>#REF!</v>
      </c>
      <c r="E20" s="286" t="e">
        <f>#REF!/#REF!*100</f>
        <v>#REF!</v>
      </c>
      <c r="F20" s="285" t="e">
        <f>#REF!/#REF!*100</f>
        <v>#REF!</v>
      </c>
      <c r="G20" s="286" t="e">
        <f>#REF!/#REF!*100</f>
        <v>#REF!</v>
      </c>
      <c r="H20" s="286" t="e">
        <f>#REF!/#REF!*100</f>
        <v>#REF!</v>
      </c>
      <c r="I20" s="286" t="e">
        <f>#REF!/#REF!*100</f>
        <v>#REF!</v>
      </c>
      <c r="J20" s="286" t="e">
        <f>#REF!/#REF!*100</f>
        <v>#REF!</v>
      </c>
      <c r="K20" s="286" t="e">
        <f>#REF!/#REF!*100</f>
        <v>#REF!</v>
      </c>
      <c r="L20" s="286" t="e">
        <f>#REF!/#REF!*100</f>
        <v>#REF!</v>
      </c>
      <c r="M20" s="286" t="e">
        <f>#REF!/#REF!*100</f>
        <v>#REF!</v>
      </c>
      <c r="N20" s="286" t="e">
        <f>#REF!/#REF!*100</f>
        <v>#REF!</v>
      </c>
      <c r="O20" s="286" t="e">
        <f>#REF!/#REF!*100</f>
        <v>#REF!</v>
      </c>
      <c r="P20" s="286" t="e">
        <f>#REF!/#REF!*100</f>
        <v>#REF!</v>
      </c>
      <c r="Q20" s="286" t="e">
        <f>#REF!/#REF!*100</f>
        <v>#REF!</v>
      </c>
    </row>
    <row r="21" spans="1:17" s="102" customFormat="1">
      <c r="A21" s="170" t="s">
        <v>573</v>
      </c>
      <c r="B21" s="287" t="e">
        <f>#REF!/#REF!*100</f>
        <v>#REF!</v>
      </c>
      <c r="C21" s="288" t="e">
        <f>#REF!/#REF!*100</f>
        <v>#REF!</v>
      </c>
      <c r="D21" s="287" t="e">
        <f>#REF!/#REF!*100</f>
        <v>#REF!</v>
      </c>
      <c r="E21" s="288" t="e">
        <f>#REF!/#REF!*100</f>
        <v>#REF!</v>
      </c>
      <c r="F21" s="287" t="e">
        <f>#REF!/#REF!*100</f>
        <v>#REF!</v>
      </c>
      <c r="G21" s="288" t="e">
        <f>#REF!/#REF!*100</f>
        <v>#REF!</v>
      </c>
      <c r="H21" s="288" t="e">
        <f>#REF!/#REF!*100</f>
        <v>#REF!</v>
      </c>
      <c r="I21" s="288" t="e">
        <f>#REF!/#REF!*100</f>
        <v>#REF!</v>
      </c>
      <c r="J21" s="288" t="e">
        <f>#REF!/#REF!*100</f>
        <v>#REF!</v>
      </c>
      <c r="K21" s="288" t="e">
        <f>#REF!/#REF!*100</f>
        <v>#REF!</v>
      </c>
      <c r="L21" s="288" t="e">
        <f>#REF!/#REF!*100</f>
        <v>#REF!</v>
      </c>
      <c r="M21" s="288" t="e">
        <f>#REF!/#REF!*100</f>
        <v>#REF!</v>
      </c>
      <c r="N21" s="288" t="e">
        <f>#REF!/#REF!*100</f>
        <v>#REF!</v>
      </c>
      <c r="O21" s="288" t="e">
        <f>#REF!/#REF!*100</f>
        <v>#REF!</v>
      </c>
      <c r="P21" s="288" t="e">
        <f>#REF!/#REF!*100</f>
        <v>#REF!</v>
      </c>
      <c r="Q21" s="288" t="e">
        <f>#REF!/#REF!*100</f>
        <v>#REF!</v>
      </c>
    </row>
    <row r="22" spans="1:17" s="102" customFormat="1">
      <c r="A22" s="111" t="s">
        <v>574</v>
      </c>
      <c r="B22" s="285" t="e">
        <f>#REF!/#REF!*100</f>
        <v>#REF!</v>
      </c>
      <c r="C22" s="286" t="e">
        <f>#REF!/#REF!*100</f>
        <v>#REF!</v>
      </c>
      <c r="D22" s="285" t="e">
        <f>#REF!/#REF!*100</f>
        <v>#REF!</v>
      </c>
      <c r="E22" s="286" t="e">
        <f>#REF!/#REF!*100</f>
        <v>#REF!</v>
      </c>
      <c r="F22" s="285" t="e">
        <f>#REF!/#REF!*100</f>
        <v>#REF!</v>
      </c>
      <c r="G22" s="286" t="e">
        <f>#REF!/#REF!*100</f>
        <v>#REF!</v>
      </c>
      <c r="H22" s="286" t="e">
        <f>#REF!/#REF!*100</f>
        <v>#REF!</v>
      </c>
      <c r="I22" s="286" t="e">
        <f>#REF!/#REF!*100</f>
        <v>#REF!</v>
      </c>
      <c r="J22" s="286" t="e">
        <f>#REF!/#REF!*100</f>
        <v>#REF!</v>
      </c>
      <c r="K22" s="286" t="e">
        <f>#REF!/#REF!*100</f>
        <v>#REF!</v>
      </c>
      <c r="L22" s="286" t="e">
        <f>#REF!/#REF!*100</f>
        <v>#REF!</v>
      </c>
      <c r="M22" s="286" t="e">
        <f>#REF!/#REF!*100</f>
        <v>#REF!</v>
      </c>
      <c r="N22" s="286" t="e">
        <f>#REF!/#REF!*100</f>
        <v>#REF!</v>
      </c>
      <c r="O22" s="286" t="e">
        <f>#REF!/#REF!*100</f>
        <v>#REF!</v>
      </c>
      <c r="P22" s="286" t="e">
        <f>#REF!/#REF!*100</f>
        <v>#REF!</v>
      </c>
      <c r="Q22" s="286" t="e">
        <f>#REF!/#REF!*100</f>
        <v>#REF!</v>
      </c>
    </row>
    <row r="23" spans="1:17" s="102" customFormat="1">
      <c r="A23" s="111" t="s">
        <v>575</v>
      </c>
      <c r="B23" s="285" t="e">
        <f>#REF!/#REF!*100</f>
        <v>#REF!</v>
      </c>
      <c r="C23" s="286" t="e">
        <f>#REF!/#REF!*100</f>
        <v>#REF!</v>
      </c>
      <c r="D23" s="285" t="e">
        <f>#REF!/#REF!*100</f>
        <v>#REF!</v>
      </c>
      <c r="E23" s="286" t="e">
        <f>#REF!/#REF!*100</f>
        <v>#REF!</v>
      </c>
      <c r="F23" s="285" t="e">
        <f>#REF!/#REF!*100</f>
        <v>#REF!</v>
      </c>
      <c r="G23" s="286" t="e">
        <f>#REF!/#REF!*100</f>
        <v>#REF!</v>
      </c>
      <c r="H23" s="286" t="e">
        <f>#REF!/#REF!*100</f>
        <v>#REF!</v>
      </c>
      <c r="I23" s="286" t="e">
        <f>#REF!/#REF!*100</f>
        <v>#REF!</v>
      </c>
      <c r="J23" s="286" t="e">
        <f>#REF!/#REF!*100</f>
        <v>#REF!</v>
      </c>
      <c r="K23" s="286" t="e">
        <f>#REF!/#REF!*100</f>
        <v>#REF!</v>
      </c>
      <c r="L23" s="286" t="e">
        <f>#REF!/#REF!*100</f>
        <v>#REF!</v>
      </c>
      <c r="M23" s="286" t="e">
        <f>#REF!/#REF!*100</f>
        <v>#REF!</v>
      </c>
      <c r="N23" s="286" t="e">
        <f>#REF!/#REF!*100</f>
        <v>#REF!</v>
      </c>
      <c r="O23" s="286" t="e">
        <f>#REF!/#REF!*100</f>
        <v>#REF!</v>
      </c>
      <c r="P23" s="286" t="e">
        <f>#REF!/#REF!*100</f>
        <v>#REF!</v>
      </c>
      <c r="Q23" s="286" t="e">
        <f>#REF!/#REF!*100</f>
        <v>#REF!</v>
      </c>
    </row>
    <row r="24" spans="1:17" s="102" customFormat="1">
      <c r="A24" s="111" t="s">
        <v>576</v>
      </c>
      <c r="B24" s="285" t="e">
        <f>#REF!/#REF!*100</f>
        <v>#REF!</v>
      </c>
      <c r="C24" s="286" t="e">
        <f>#REF!/#REF!*100</f>
        <v>#REF!</v>
      </c>
      <c r="D24" s="285" t="e">
        <f>#REF!/#REF!*100</f>
        <v>#REF!</v>
      </c>
      <c r="E24" s="286" t="e">
        <f>#REF!/#REF!*100</f>
        <v>#REF!</v>
      </c>
      <c r="F24" s="285" t="e">
        <f>#REF!/#REF!*100</f>
        <v>#REF!</v>
      </c>
      <c r="G24" s="286" t="e">
        <f>#REF!/#REF!*100</f>
        <v>#REF!</v>
      </c>
      <c r="H24" s="286" t="e">
        <f>#REF!/#REF!*100</f>
        <v>#REF!</v>
      </c>
      <c r="I24" s="286" t="e">
        <f>#REF!/#REF!*100</f>
        <v>#REF!</v>
      </c>
      <c r="J24" s="286" t="e">
        <f>#REF!/#REF!*100</f>
        <v>#REF!</v>
      </c>
      <c r="K24" s="286" t="e">
        <f>#REF!/#REF!*100</f>
        <v>#REF!</v>
      </c>
      <c r="L24" s="286" t="e">
        <f>#REF!/#REF!*100</f>
        <v>#REF!</v>
      </c>
      <c r="M24" s="286" t="e">
        <f>#REF!/#REF!*100</f>
        <v>#REF!</v>
      </c>
      <c r="N24" s="286" t="e">
        <f>#REF!/#REF!*100</f>
        <v>#REF!</v>
      </c>
      <c r="O24" s="286" t="e">
        <f>#REF!/#REF!*100</f>
        <v>#REF!</v>
      </c>
      <c r="P24" s="286" t="e">
        <f>#REF!/#REF!*100</f>
        <v>#REF!</v>
      </c>
      <c r="Q24" s="286" t="e">
        <f>#REF!/#REF!*100</f>
        <v>#REF!</v>
      </c>
    </row>
    <row r="25" spans="1:17" s="102" customFormat="1">
      <c r="A25" s="111" t="s">
        <v>577</v>
      </c>
      <c r="B25" s="285" t="e">
        <f>#REF!/#REF!*100</f>
        <v>#REF!</v>
      </c>
      <c r="C25" s="286" t="e">
        <f>#REF!/#REF!*100</f>
        <v>#REF!</v>
      </c>
      <c r="D25" s="285" t="e">
        <f>#REF!/#REF!*100</f>
        <v>#REF!</v>
      </c>
      <c r="E25" s="286" t="e">
        <f>#REF!/#REF!*100</f>
        <v>#REF!</v>
      </c>
      <c r="F25" s="285" t="e">
        <f>#REF!/#REF!*100</f>
        <v>#REF!</v>
      </c>
      <c r="G25" s="286" t="e">
        <f>#REF!/#REF!*100</f>
        <v>#REF!</v>
      </c>
      <c r="H25" s="286" t="e">
        <f>#REF!/#REF!*100</f>
        <v>#REF!</v>
      </c>
      <c r="I25" s="286" t="e">
        <f>#REF!/#REF!*100</f>
        <v>#REF!</v>
      </c>
      <c r="J25" s="286" t="e">
        <f>#REF!/#REF!*100</f>
        <v>#REF!</v>
      </c>
      <c r="K25" s="286" t="e">
        <f>#REF!/#REF!*100</f>
        <v>#REF!</v>
      </c>
      <c r="L25" s="286" t="e">
        <f>#REF!/#REF!*100</f>
        <v>#REF!</v>
      </c>
      <c r="M25" s="286" t="e">
        <f>#REF!/#REF!*100</f>
        <v>#REF!</v>
      </c>
      <c r="N25" s="286" t="e">
        <f>#REF!/#REF!*100</f>
        <v>#REF!</v>
      </c>
      <c r="O25" s="286" t="e">
        <f>#REF!/#REF!*100</f>
        <v>#REF!</v>
      </c>
      <c r="P25" s="286" t="e">
        <f>#REF!/#REF!*100</f>
        <v>#REF!</v>
      </c>
      <c r="Q25" s="286" t="e">
        <f>#REF!/#REF!*100</f>
        <v>#REF!</v>
      </c>
    </row>
    <row r="26" spans="1:17" s="102" customFormat="1">
      <c r="A26" s="170" t="s">
        <v>578</v>
      </c>
      <c r="B26" s="287" t="e">
        <f>#REF!/#REF!*100</f>
        <v>#REF!</v>
      </c>
      <c r="C26" s="288" t="e">
        <f>#REF!/#REF!*100</f>
        <v>#REF!</v>
      </c>
      <c r="D26" s="287" t="e">
        <f>#REF!/#REF!*100</f>
        <v>#REF!</v>
      </c>
      <c r="E26" s="288" t="e">
        <f>#REF!/#REF!*100</f>
        <v>#REF!</v>
      </c>
      <c r="F26" s="287" t="e">
        <f>#REF!/#REF!*100</f>
        <v>#REF!</v>
      </c>
      <c r="G26" s="288" t="e">
        <f>#REF!/#REF!*100</f>
        <v>#REF!</v>
      </c>
      <c r="H26" s="288" t="e">
        <f>#REF!/#REF!*100</f>
        <v>#REF!</v>
      </c>
      <c r="I26" s="288" t="e">
        <f>#REF!/#REF!*100</f>
        <v>#REF!</v>
      </c>
      <c r="J26" s="288" t="e">
        <f>#REF!/#REF!*100</f>
        <v>#REF!</v>
      </c>
      <c r="K26" s="288" t="e">
        <f>#REF!/#REF!*100</f>
        <v>#REF!</v>
      </c>
      <c r="L26" s="288" t="e">
        <f>#REF!/#REF!*100</f>
        <v>#REF!</v>
      </c>
      <c r="M26" s="288" t="e">
        <f>#REF!/#REF!*100</f>
        <v>#REF!</v>
      </c>
      <c r="N26" s="288" t="e">
        <f>#REF!/#REF!*100</f>
        <v>#REF!</v>
      </c>
      <c r="O26" s="288" t="e">
        <f>#REF!/#REF!*100</f>
        <v>#REF!</v>
      </c>
      <c r="P26" s="288" t="e">
        <f>#REF!/#REF!*100</f>
        <v>#REF!</v>
      </c>
      <c r="Q26" s="288" t="e">
        <f>#REF!/#REF!*100</f>
        <v>#REF!</v>
      </c>
    </row>
    <row r="27" spans="1:17" s="102" customFormat="1">
      <c r="A27" s="111" t="s">
        <v>579</v>
      </c>
      <c r="B27" s="285" t="e">
        <f>#REF!/#REF!*100</f>
        <v>#REF!</v>
      </c>
      <c r="C27" s="286" t="e">
        <f>#REF!/#REF!*100</f>
        <v>#REF!</v>
      </c>
      <c r="D27" s="285" t="e">
        <f>#REF!/#REF!*100</f>
        <v>#REF!</v>
      </c>
      <c r="E27" s="286" t="e">
        <f>#REF!/#REF!*100</f>
        <v>#REF!</v>
      </c>
      <c r="F27" s="285" t="e">
        <f>#REF!/#REF!*100</f>
        <v>#REF!</v>
      </c>
      <c r="G27" s="286" t="e">
        <f>#REF!/#REF!*100</f>
        <v>#REF!</v>
      </c>
      <c r="H27" s="286" t="e">
        <f>#REF!/#REF!*100</f>
        <v>#REF!</v>
      </c>
      <c r="I27" s="286" t="e">
        <f>#REF!/#REF!*100</f>
        <v>#REF!</v>
      </c>
      <c r="J27" s="286" t="e">
        <f>#REF!/#REF!*100</f>
        <v>#REF!</v>
      </c>
      <c r="K27" s="286" t="e">
        <f>#REF!/#REF!*100</f>
        <v>#REF!</v>
      </c>
      <c r="L27" s="286" t="e">
        <f>#REF!/#REF!*100</f>
        <v>#REF!</v>
      </c>
      <c r="M27" s="286" t="e">
        <f>#REF!/#REF!*100</f>
        <v>#REF!</v>
      </c>
      <c r="N27" s="286" t="e">
        <f>#REF!/#REF!*100</f>
        <v>#REF!</v>
      </c>
      <c r="O27" s="286" t="e">
        <f>#REF!/#REF!*100</f>
        <v>#REF!</v>
      </c>
      <c r="P27" s="286" t="e">
        <f>#REF!/#REF!*100</f>
        <v>#REF!</v>
      </c>
      <c r="Q27" s="286" t="e">
        <f>#REF!/#REF!*100</f>
        <v>#REF!</v>
      </c>
    </row>
    <row r="28" spans="1:17" s="102" customFormat="1">
      <c r="A28" s="111" t="s">
        <v>580</v>
      </c>
      <c r="B28" s="285" t="e">
        <f>#REF!/#REF!*100</f>
        <v>#REF!</v>
      </c>
      <c r="C28" s="286" t="e">
        <f>#REF!/#REF!*100</f>
        <v>#REF!</v>
      </c>
      <c r="D28" s="285" t="e">
        <f>#REF!/#REF!*100</f>
        <v>#REF!</v>
      </c>
      <c r="E28" s="286" t="e">
        <f>#REF!/#REF!*100</f>
        <v>#REF!</v>
      </c>
      <c r="F28" s="285" t="e">
        <f>#REF!/#REF!*100</f>
        <v>#REF!</v>
      </c>
      <c r="G28" s="286" t="e">
        <f>#REF!/#REF!*100</f>
        <v>#REF!</v>
      </c>
      <c r="H28" s="286" t="e">
        <f>#REF!/#REF!*100</f>
        <v>#REF!</v>
      </c>
      <c r="I28" s="286" t="e">
        <f>#REF!/#REF!*100</f>
        <v>#REF!</v>
      </c>
      <c r="J28" s="286" t="e">
        <f>#REF!/#REF!*100</f>
        <v>#REF!</v>
      </c>
      <c r="K28" s="286" t="e">
        <f>#REF!/#REF!*100</f>
        <v>#REF!</v>
      </c>
      <c r="L28" s="286" t="e">
        <f>#REF!/#REF!*100</f>
        <v>#REF!</v>
      </c>
      <c r="M28" s="286" t="e">
        <f>#REF!/#REF!*100</f>
        <v>#REF!</v>
      </c>
      <c r="N28" s="286" t="e">
        <f>#REF!/#REF!*100</f>
        <v>#REF!</v>
      </c>
      <c r="O28" s="286" t="e">
        <f>#REF!/#REF!*100</f>
        <v>#REF!</v>
      </c>
      <c r="P28" s="286" t="e">
        <f>#REF!/#REF!*100</f>
        <v>#REF!</v>
      </c>
      <c r="Q28" s="286" t="e">
        <f>#REF!/#REF!*100</f>
        <v>#REF!</v>
      </c>
    </row>
    <row r="29" spans="1:17" s="102" customFormat="1">
      <c r="A29" s="111" t="s">
        <v>581</v>
      </c>
      <c r="B29" s="285" t="e">
        <f>#REF!/#REF!*100</f>
        <v>#REF!</v>
      </c>
      <c r="C29" s="286" t="e">
        <f>#REF!/#REF!*100</f>
        <v>#REF!</v>
      </c>
      <c r="D29" s="285" t="e">
        <f>#REF!/#REF!*100</f>
        <v>#REF!</v>
      </c>
      <c r="E29" s="286" t="e">
        <f>#REF!/#REF!*100</f>
        <v>#REF!</v>
      </c>
      <c r="F29" s="285" t="e">
        <f>#REF!/#REF!*100</f>
        <v>#REF!</v>
      </c>
      <c r="G29" s="286" t="e">
        <f>#REF!/#REF!*100</f>
        <v>#REF!</v>
      </c>
      <c r="H29" s="286" t="e">
        <f>#REF!/#REF!*100</f>
        <v>#REF!</v>
      </c>
      <c r="I29" s="286" t="e">
        <f>#REF!/#REF!*100</f>
        <v>#REF!</v>
      </c>
      <c r="J29" s="286" t="e">
        <f>#REF!/#REF!*100</f>
        <v>#REF!</v>
      </c>
      <c r="K29" s="286" t="e">
        <f>#REF!/#REF!*100</f>
        <v>#REF!</v>
      </c>
      <c r="L29" s="286" t="e">
        <f>#REF!/#REF!*100</f>
        <v>#REF!</v>
      </c>
      <c r="M29" s="286" t="e">
        <f>#REF!/#REF!*100</f>
        <v>#REF!</v>
      </c>
      <c r="N29" s="286" t="e">
        <f>#REF!/#REF!*100</f>
        <v>#REF!</v>
      </c>
      <c r="O29" s="286" t="e">
        <f>#REF!/#REF!*100</f>
        <v>#REF!</v>
      </c>
      <c r="P29" s="286" t="e">
        <f>#REF!/#REF!*100</f>
        <v>#REF!</v>
      </c>
      <c r="Q29" s="286" t="e">
        <f>#REF!/#REF!*100</f>
        <v>#REF!</v>
      </c>
    </row>
    <row r="30" spans="1:17" s="102" customFormat="1">
      <c r="A30" s="111" t="s">
        <v>582</v>
      </c>
      <c r="B30" s="285" t="e">
        <f>#REF!/#REF!*100</f>
        <v>#REF!</v>
      </c>
      <c r="C30" s="286" t="e">
        <f>#REF!/#REF!*100</f>
        <v>#REF!</v>
      </c>
      <c r="D30" s="285" t="e">
        <f>#REF!/#REF!*100</f>
        <v>#REF!</v>
      </c>
      <c r="E30" s="286" t="e">
        <f>#REF!/#REF!*100</f>
        <v>#REF!</v>
      </c>
      <c r="F30" s="285" t="e">
        <f>#REF!/#REF!*100</f>
        <v>#REF!</v>
      </c>
      <c r="G30" s="286" t="e">
        <f>#REF!/#REF!*100</f>
        <v>#REF!</v>
      </c>
      <c r="H30" s="286" t="e">
        <f>#REF!/#REF!*100</f>
        <v>#REF!</v>
      </c>
      <c r="I30" s="286" t="e">
        <f>#REF!/#REF!*100</f>
        <v>#REF!</v>
      </c>
      <c r="J30" s="286" t="e">
        <f>#REF!/#REF!*100</f>
        <v>#REF!</v>
      </c>
      <c r="K30" s="286" t="e">
        <f>#REF!/#REF!*100</f>
        <v>#REF!</v>
      </c>
      <c r="L30" s="286" t="e">
        <f>#REF!/#REF!*100</f>
        <v>#REF!</v>
      </c>
      <c r="M30" s="286" t="e">
        <f>#REF!/#REF!*100</f>
        <v>#REF!</v>
      </c>
      <c r="N30" s="286" t="e">
        <f>#REF!/#REF!*100</f>
        <v>#REF!</v>
      </c>
      <c r="O30" s="286" t="e">
        <f>#REF!/#REF!*100</f>
        <v>#REF!</v>
      </c>
      <c r="P30" s="286" t="e">
        <f>#REF!/#REF!*100</f>
        <v>#REF!</v>
      </c>
      <c r="Q30" s="286" t="e">
        <f>#REF!/#REF!*100</f>
        <v>#REF!</v>
      </c>
    </row>
    <row r="31" spans="1:17" s="102" customFormat="1">
      <c r="A31" s="170" t="s">
        <v>583</v>
      </c>
      <c r="B31" s="287" t="e">
        <f>#REF!/#REF!*100</f>
        <v>#REF!</v>
      </c>
      <c r="C31" s="288" t="e">
        <f>#REF!/#REF!*100</f>
        <v>#REF!</v>
      </c>
      <c r="D31" s="287" t="e">
        <f>#REF!/#REF!*100</f>
        <v>#REF!</v>
      </c>
      <c r="E31" s="288" t="e">
        <f>#REF!/#REF!*100</f>
        <v>#REF!</v>
      </c>
      <c r="F31" s="287" t="e">
        <f>#REF!/#REF!*100</f>
        <v>#REF!</v>
      </c>
      <c r="G31" s="288" t="e">
        <f>#REF!/#REF!*100</f>
        <v>#REF!</v>
      </c>
      <c r="H31" s="288" t="e">
        <f>#REF!/#REF!*100</f>
        <v>#REF!</v>
      </c>
      <c r="I31" s="288" t="e">
        <f>#REF!/#REF!*100</f>
        <v>#REF!</v>
      </c>
      <c r="J31" s="288" t="e">
        <f>#REF!/#REF!*100</f>
        <v>#REF!</v>
      </c>
      <c r="K31" s="288" t="e">
        <f>#REF!/#REF!*100</f>
        <v>#REF!</v>
      </c>
      <c r="L31" s="288" t="e">
        <f>#REF!/#REF!*100</f>
        <v>#REF!</v>
      </c>
      <c r="M31" s="288" t="e">
        <f>#REF!/#REF!*100</f>
        <v>#REF!</v>
      </c>
      <c r="N31" s="288" t="e">
        <f>#REF!/#REF!*100</f>
        <v>#REF!</v>
      </c>
      <c r="O31" s="288" t="e">
        <f>#REF!/#REF!*100</f>
        <v>#REF!</v>
      </c>
      <c r="P31" s="288" t="e">
        <f>#REF!/#REF!*100</f>
        <v>#REF!</v>
      </c>
      <c r="Q31" s="288" t="e">
        <f>#REF!/#REF!*100</f>
        <v>#REF!</v>
      </c>
    </row>
    <row r="32" spans="1:17" s="102" customFormat="1">
      <c r="A32" s="111" t="s">
        <v>584</v>
      </c>
      <c r="B32" s="285" t="e">
        <f>#REF!/#REF!*100</f>
        <v>#REF!</v>
      </c>
      <c r="C32" s="286" t="e">
        <f>#REF!/#REF!*100</f>
        <v>#REF!</v>
      </c>
      <c r="D32" s="285" t="e">
        <f>#REF!/#REF!*100</f>
        <v>#REF!</v>
      </c>
      <c r="E32" s="286" t="e">
        <f>#REF!/#REF!*100</f>
        <v>#REF!</v>
      </c>
      <c r="F32" s="285" t="e">
        <f>#REF!/#REF!*100</f>
        <v>#REF!</v>
      </c>
      <c r="G32" s="286" t="e">
        <f>#REF!/#REF!*100</f>
        <v>#REF!</v>
      </c>
      <c r="H32" s="286" t="e">
        <f>#REF!/#REF!*100</f>
        <v>#REF!</v>
      </c>
      <c r="I32" s="286" t="e">
        <f>#REF!/#REF!*100</f>
        <v>#REF!</v>
      </c>
      <c r="J32" s="286" t="e">
        <f>#REF!/#REF!*100</f>
        <v>#REF!</v>
      </c>
      <c r="K32" s="286" t="e">
        <f>#REF!/#REF!*100</f>
        <v>#REF!</v>
      </c>
      <c r="L32" s="286" t="e">
        <f>#REF!/#REF!*100</f>
        <v>#REF!</v>
      </c>
      <c r="M32" s="286" t="e">
        <f>#REF!/#REF!*100</f>
        <v>#REF!</v>
      </c>
      <c r="N32" s="286" t="e">
        <f>#REF!/#REF!*100</f>
        <v>#REF!</v>
      </c>
      <c r="O32" s="286" t="e">
        <f>#REF!/#REF!*100</f>
        <v>#REF!</v>
      </c>
      <c r="P32" s="286" t="e">
        <f>#REF!/#REF!*100</f>
        <v>#REF!</v>
      </c>
      <c r="Q32" s="286" t="e">
        <f>#REF!/#REF!*100</f>
        <v>#REF!</v>
      </c>
    </row>
    <row r="33" spans="1:17" s="102" customFormat="1">
      <c r="A33" s="111" t="s">
        <v>585</v>
      </c>
      <c r="B33" s="285" t="e">
        <f>#REF!/#REF!*100</f>
        <v>#REF!</v>
      </c>
      <c r="C33" s="286" t="e">
        <f>#REF!/#REF!*100</f>
        <v>#REF!</v>
      </c>
      <c r="D33" s="285" t="e">
        <f>#REF!/#REF!*100</f>
        <v>#REF!</v>
      </c>
      <c r="E33" s="286" t="e">
        <f>#REF!/#REF!*100</f>
        <v>#REF!</v>
      </c>
      <c r="F33" s="285" t="e">
        <f>#REF!/#REF!*100</f>
        <v>#REF!</v>
      </c>
      <c r="G33" s="286" t="e">
        <f>#REF!/#REF!*100</f>
        <v>#REF!</v>
      </c>
      <c r="H33" s="286" t="e">
        <f>#REF!/#REF!*100</f>
        <v>#REF!</v>
      </c>
      <c r="I33" s="286" t="e">
        <f>#REF!/#REF!*100</f>
        <v>#REF!</v>
      </c>
      <c r="J33" s="286" t="e">
        <f>#REF!/#REF!*100</f>
        <v>#REF!</v>
      </c>
      <c r="K33" s="286" t="e">
        <f>#REF!/#REF!*100</f>
        <v>#REF!</v>
      </c>
      <c r="L33" s="286" t="e">
        <f>#REF!/#REF!*100</f>
        <v>#REF!</v>
      </c>
      <c r="M33" s="286" t="e">
        <f>#REF!/#REF!*100</f>
        <v>#REF!</v>
      </c>
      <c r="N33" s="286" t="e">
        <f>#REF!/#REF!*100</f>
        <v>#REF!</v>
      </c>
      <c r="O33" s="286" t="e">
        <f>#REF!/#REF!*100</f>
        <v>#REF!</v>
      </c>
      <c r="P33" s="286" t="e">
        <f>#REF!/#REF!*100</f>
        <v>#REF!</v>
      </c>
      <c r="Q33" s="286" t="e">
        <f>#REF!/#REF!*100</f>
        <v>#REF!</v>
      </c>
    </row>
    <row r="34" spans="1:17" s="102" customFormat="1">
      <c r="A34" s="111" t="s">
        <v>586</v>
      </c>
      <c r="B34" s="285" t="e">
        <f>#REF!/#REF!*100</f>
        <v>#REF!</v>
      </c>
      <c r="C34" s="286" t="e">
        <f>#REF!/#REF!*100</f>
        <v>#REF!</v>
      </c>
      <c r="D34" s="285" t="e">
        <f>#REF!/#REF!*100</f>
        <v>#REF!</v>
      </c>
      <c r="E34" s="286" t="e">
        <f>#REF!/#REF!*100</f>
        <v>#REF!</v>
      </c>
      <c r="F34" s="285" t="e">
        <f>#REF!/#REF!*100</f>
        <v>#REF!</v>
      </c>
      <c r="G34" s="286" t="e">
        <f>#REF!/#REF!*100</f>
        <v>#REF!</v>
      </c>
      <c r="H34" s="286" t="e">
        <f>#REF!/#REF!*100</f>
        <v>#REF!</v>
      </c>
      <c r="I34" s="286" t="e">
        <f>#REF!/#REF!*100</f>
        <v>#REF!</v>
      </c>
      <c r="J34" s="286" t="e">
        <f>#REF!/#REF!*100</f>
        <v>#REF!</v>
      </c>
      <c r="K34" s="286" t="e">
        <f>#REF!/#REF!*100</f>
        <v>#REF!</v>
      </c>
      <c r="L34" s="286" t="e">
        <f>#REF!/#REF!*100</f>
        <v>#REF!</v>
      </c>
      <c r="M34" s="286" t="e">
        <f>#REF!/#REF!*100</f>
        <v>#REF!</v>
      </c>
      <c r="N34" s="286" t="e">
        <f>#REF!/#REF!*100</f>
        <v>#REF!</v>
      </c>
      <c r="O34" s="286" t="e">
        <f>#REF!/#REF!*100</f>
        <v>#REF!</v>
      </c>
      <c r="P34" s="286" t="e">
        <f>#REF!/#REF!*100</f>
        <v>#REF!</v>
      </c>
      <c r="Q34" s="286" t="e">
        <f>#REF!/#REF!*100</f>
        <v>#REF!</v>
      </c>
    </row>
    <row r="35" spans="1:17" s="102" customFormat="1">
      <c r="A35" s="111" t="s">
        <v>587</v>
      </c>
      <c r="B35" s="285" t="e">
        <f>#REF!/#REF!*100</f>
        <v>#REF!</v>
      </c>
      <c r="C35" s="286" t="e">
        <f>#REF!/#REF!*100</f>
        <v>#REF!</v>
      </c>
      <c r="D35" s="285" t="e">
        <f>#REF!/#REF!*100</f>
        <v>#REF!</v>
      </c>
      <c r="E35" s="286" t="e">
        <f>#REF!/#REF!*100</f>
        <v>#REF!</v>
      </c>
      <c r="F35" s="285" t="e">
        <f>#REF!/#REF!*100</f>
        <v>#REF!</v>
      </c>
      <c r="G35" s="286" t="e">
        <f>#REF!/#REF!*100</f>
        <v>#REF!</v>
      </c>
      <c r="H35" s="286" t="e">
        <f>#REF!/#REF!*100</f>
        <v>#REF!</v>
      </c>
      <c r="I35" s="286" t="e">
        <f>#REF!/#REF!*100</f>
        <v>#REF!</v>
      </c>
      <c r="J35" s="286" t="e">
        <f>#REF!/#REF!*100</f>
        <v>#REF!</v>
      </c>
      <c r="K35" s="286" t="e">
        <f>#REF!/#REF!*100</f>
        <v>#REF!</v>
      </c>
      <c r="L35" s="286" t="e">
        <f>#REF!/#REF!*100</f>
        <v>#REF!</v>
      </c>
      <c r="M35" s="286" t="e">
        <f>#REF!/#REF!*100</f>
        <v>#REF!</v>
      </c>
      <c r="N35" s="286" t="e">
        <f>#REF!/#REF!*100</f>
        <v>#REF!</v>
      </c>
      <c r="O35" s="286" t="e">
        <f>#REF!/#REF!*100</f>
        <v>#REF!</v>
      </c>
      <c r="P35" s="286" t="e">
        <f>#REF!/#REF!*100</f>
        <v>#REF!</v>
      </c>
      <c r="Q35" s="286" t="e">
        <f>#REF!/#REF!*100</f>
        <v>#REF!</v>
      </c>
    </row>
    <row r="36" spans="1:17" s="102" customFormat="1">
      <c r="A36" s="170" t="s">
        <v>588</v>
      </c>
      <c r="B36" s="287" t="e">
        <f>#REF!/#REF!*100</f>
        <v>#REF!</v>
      </c>
      <c r="C36" s="288" t="e">
        <f>#REF!/#REF!*100</f>
        <v>#REF!</v>
      </c>
      <c r="D36" s="287" t="e">
        <f>#REF!/#REF!*100</f>
        <v>#REF!</v>
      </c>
      <c r="E36" s="288" t="e">
        <f>#REF!/#REF!*100</f>
        <v>#REF!</v>
      </c>
      <c r="F36" s="287" t="e">
        <f>#REF!/#REF!*100</f>
        <v>#REF!</v>
      </c>
      <c r="G36" s="288" t="e">
        <f>#REF!/#REF!*100</f>
        <v>#REF!</v>
      </c>
      <c r="H36" s="288" t="e">
        <f>#REF!/#REF!*100</f>
        <v>#REF!</v>
      </c>
      <c r="I36" s="288" t="e">
        <f>#REF!/#REF!*100</f>
        <v>#REF!</v>
      </c>
      <c r="J36" s="288" t="e">
        <f>#REF!/#REF!*100</f>
        <v>#REF!</v>
      </c>
      <c r="K36" s="288" t="e">
        <f>#REF!/#REF!*100</f>
        <v>#REF!</v>
      </c>
      <c r="L36" s="288" t="e">
        <f>#REF!/#REF!*100</f>
        <v>#REF!</v>
      </c>
      <c r="M36" s="288" t="e">
        <f>#REF!/#REF!*100</f>
        <v>#REF!</v>
      </c>
      <c r="N36" s="288" t="e">
        <f>#REF!/#REF!*100</f>
        <v>#REF!</v>
      </c>
      <c r="O36" s="288" t="e">
        <f>#REF!/#REF!*100</f>
        <v>#REF!</v>
      </c>
      <c r="P36" s="288" t="e">
        <f>#REF!/#REF!*100</f>
        <v>#REF!</v>
      </c>
      <c r="Q36" s="288" t="e">
        <f>#REF!/#REF!*100</f>
        <v>#REF!</v>
      </c>
    </row>
    <row r="37" spans="1:17" s="102" customFormat="1">
      <c r="A37" s="111" t="s">
        <v>589</v>
      </c>
      <c r="B37" s="285" t="e">
        <f>#REF!/#REF!*100</f>
        <v>#REF!</v>
      </c>
      <c r="C37" s="286" t="e">
        <f>#REF!/#REF!*100</f>
        <v>#REF!</v>
      </c>
      <c r="D37" s="285" t="e">
        <f>#REF!/#REF!*100</f>
        <v>#REF!</v>
      </c>
      <c r="E37" s="286" t="e">
        <f>#REF!/#REF!*100</f>
        <v>#REF!</v>
      </c>
      <c r="F37" s="285" t="e">
        <f>#REF!/#REF!*100</f>
        <v>#REF!</v>
      </c>
      <c r="G37" s="286" t="e">
        <f>#REF!/#REF!*100</f>
        <v>#REF!</v>
      </c>
      <c r="H37" s="286" t="e">
        <f>#REF!/#REF!*100</f>
        <v>#REF!</v>
      </c>
      <c r="I37" s="286" t="e">
        <f>#REF!/#REF!*100</f>
        <v>#REF!</v>
      </c>
      <c r="J37" s="286" t="e">
        <f>#REF!/#REF!*100</f>
        <v>#REF!</v>
      </c>
      <c r="K37" s="286" t="e">
        <f>#REF!/#REF!*100</f>
        <v>#REF!</v>
      </c>
      <c r="L37" s="286" t="e">
        <f>#REF!/#REF!*100</f>
        <v>#REF!</v>
      </c>
      <c r="M37" s="286" t="e">
        <f>#REF!/#REF!*100</f>
        <v>#REF!</v>
      </c>
      <c r="N37" s="286" t="e">
        <f>#REF!/#REF!*100</f>
        <v>#REF!</v>
      </c>
      <c r="O37" s="286" t="e">
        <f>#REF!/#REF!*100</f>
        <v>#REF!</v>
      </c>
      <c r="P37" s="286" t="e">
        <f>#REF!/#REF!*100</f>
        <v>#REF!</v>
      </c>
      <c r="Q37" s="286" t="e">
        <f>#REF!/#REF!*100</f>
        <v>#REF!</v>
      </c>
    </row>
    <row r="38" spans="1:17" s="102" customFormat="1">
      <c r="A38" s="111" t="s">
        <v>590</v>
      </c>
      <c r="B38" s="285" t="e">
        <f>#REF!/#REF!*100</f>
        <v>#REF!</v>
      </c>
      <c r="C38" s="286" t="e">
        <f>#REF!/#REF!*100</f>
        <v>#REF!</v>
      </c>
      <c r="D38" s="285" t="e">
        <f>#REF!/#REF!*100</f>
        <v>#REF!</v>
      </c>
      <c r="E38" s="286" t="e">
        <f>#REF!/#REF!*100</f>
        <v>#REF!</v>
      </c>
      <c r="F38" s="285" t="e">
        <f>#REF!/#REF!*100</f>
        <v>#REF!</v>
      </c>
      <c r="G38" s="286" t="e">
        <f>#REF!/#REF!*100</f>
        <v>#REF!</v>
      </c>
      <c r="H38" s="286" t="e">
        <f>#REF!/#REF!*100</f>
        <v>#REF!</v>
      </c>
      <c r="I38" s="286" t="e">
        <f>#REF!/#REF!*100</f>
        <v>#REF!</v>
      </c>
      <c r="J38" s="286" t="e">
        <f>#REF!/#REF!*100</f>
        <v>#REF!</v>
      </c>
      <c r="K38" s="286" t="e">
        <f>#REF!/#REF!*100</f>
        <v>#REF!</v>
      </c>
      <c r="L38" s="286" t="e">
        <f>#REF!/#REF!*100</f>
        <v>#REF!</v>
      </c>
      <c r="M38" s="286" t="e">
        <f>#REF!/#REF!*100</f>
        <v>#REF!</v>
      </c>
      <c r="N38" s="286" t="e">
        <f>#REF!/#REF!*100</f>
        <v>#REF!</v>
      </c>
      <c r="O38" s="286" t="e">
        <f>#REF!/#REF!*100</f>
        <v>#REF!</v>
      </c>
      <c r="P38" s="286" t="e">
        <f>#REF!/#REF!*100</f>
        <v>#REF!</v>
      </c>
      <c r="Q38" s="286" t="e">
        <f>#REF!/#REF!*100</f>
        <v>#REF!</v>
      </c>
    </row>
    <row r="39" spans="1:17" s="102" customFormat="1">
      <c r="A39" s="111" t="s">
        <v>591</v>
      </c>
      <c r="B39" s="285" t="e">
        <f>#REF!/#REF!*100</f>
        <v>#REF!</v>
      </c>
      <c r="C39" s="286" t="e">
        <f>#REF!/#REF!*100</f>
        <v>#REF!</v>
      </c>
      <c r="D39" s="285" t="e">
        <f>#REF!/#REF!*100</f>
        <v>#REF!</v>
      </c>
      <c r="E39" s="286" t="e">
        <f>#REF!/#REF!*100</f>
        <v>#REF!</v>
      </c>
      <c r="F39" s="285" t="e">
        <f>#REF!/#REF!*100</f>
        <v>#REF!</v>
      </c>
      <c r="G39" s="286" t="e">
        <f>#REF!/#REF!*100</f>
        <v>#REF!</v>
      </c>
      <c r="H39" s="286" t="e">
        <f>#REF!/#REF!*100</f>
        <v>#REF!</v>
      </c>
      <c r="I39" s="286" t="e">
        <f>#REF!/#REF!*100</f>
        <v>#REF!</v>
      </c>
      <c r="J39" s="286" t="e">
        <f>#REF!/#REF!*100</f>
        <v>#REF!</v>
      </c>
      <c r="K39" s="286" t="e">
        <f>#REF!/#REF!*100</f>
        <v>#REF!</v>
      </c>
      <c r="L39" s="286" t="e">
        <f>#REF!/#REF!*100</f>
        <v>#REF!</v>
      </c>
      <c r="M39" s="286" t="e">
        <f>#REF!/#REF!*100</f>
        <v>#REF!</v>
      </c>
      <c r="N39" s="286" t="e">
        <f>#REF!/#REF!*100</f>
        <v>#REF!</v>
      </c>
      <c r="O39" s="286" t="e">
        <f>#REF!/#REF!*100</f>
        <v>#REF!</v>
      </c>
      <c r="P39" s="286" t="e">
        <f>#REF!/#REF!*100</f>
        <v>#REF!</v>
      </c>
      <c r="Q39" s="286" t="e">
        <f>#REF!/#REF!*100</f>
        <v>#REF!</v>
      </c>
    </row>
    <row r="40" spans="1:17" s="102" customFormat="1">
      <c r="A40" s="111" t="s">
        <v>592</v>
      </c>
      <c r="B40" s="285" t="e">
        <f>#REF!/#REF!*100</f>
        <v>#REF!</v>
      </c>
      <c r="C40" s="286" t="e">
        <f>#REF!/#REF!*100</f>
        <v>#REF!</v>
      </c>
      <c r="D40" s="285" t="e">
        <f>#REF!/#REF!*100</f>
        <v>#REF!</v>
      </c>
      <c r="E40" s="286" t="e">
        <f>#REF!/#REF!*100</f>
        <v>#REF!</v>
      </c>
      <c r="F40" s="285" t="e">
        <f>#REF!/#REF!*100</f>
        <v>#REF!</v>
      </c>
      <c r="G40" s="286" t="e">
        <f>#REF!/#REF!*100</f>
        <v>#REF!</v>
      </c>
      <c r="H40" s="286" t="e">
        <f>#REF!/#REF!*100</f>
        <v>#REF!</v>
      </c>
      <c r="I40" s="286" t="e">
        <f>#REF!/#REF!*100</f>
        <v>#REF!</v>
      </c>
      <c r="J40" s="286" t="e">
        <f>#REF!/#REF!*100</f>
        <v>#REF!</v>
      </c>
      <c r="K40" s="286" t="e">
        <f>#REF!/#REF!*100</f>
        <v>#REF!</v>
      </c>
      <c r="L40" s="286" t="e">
        <f>#REF!/#REF!*100</f>
        <v>#REF!</v>
      </c>
      <c r="M40" s="286" t="e">
        <f>#REF!/#REF!*100</f>
        <v>#REF!</v>
      </c>
      <c r="N40" s="286" t="e">
        <f>#REF!/#REF!*100</f>
        <v>#REF!</v>
      </c>
      <c r="O40" s="286" t="e">
        <f>#REF!/#REF!*100</f>
        <v>#REF!</v>
      </c>
      <c r="P40" s="286" t="e">
        <f>#REF!/#REF!*100</f>
        <v>#REF!</v>
      </c>
      <c r="Q40" s="286" t="e">
        <f>#REF!/#REF!*100</f>
        <v>#REF!</v>
      </c>
    </row>
    <row r="41" spans="1:17" s="102" customFormat="1">
      <c r="A41" s="170" t="s">
        <v>593</v>
      </c>
      <c r="B41" s="287" t="e">
        <f>#REF!/#REF!*100</f>
        <v>#REF!</v>
      </c>
      <c r="C41" s="288" t="e">
        <f>#REF!/#REF!*100</f>
        <v>#REF!</v>
      </c>
      <c r="D41" s="287" t="e">
        <f>#REF!/#REF!*100</f>
        <v>#REF!</v>
      </c>
      <c r="E41" s="288" t="e">
        <f>#REF!/#REF!*100</f>
        <v>#REF!</v>
      </c>
      <c r="F41" s="287" t="e">
        <f>#REF!/#REF!*100</f>
        <v>#REF!</v>
      </c>
      <c r="G41" s="288" t="e">
        <f>#REF!/#REF!*100</f>
        <v>#REF!</v>
      </c>
      <c r="H41" s="288" t="e">
        <f>#REF!/#REF!*100</f>
        <v>#REF!</v>
      </c>
      <c r="I41" s="288" t="e">
        <f>#REF!/#REF!*100</f>
        <v>#REF!</v>
      </c>
      <c r="J41" s="288" t="e">
        <f>#REF!/#REF!*100</f>
        <v>#REF!</v>
      </c>
      <c r="K41" s="288" t="e">
        <f>#REF!/#REF!*100</f>
        <v>#REF!</v>
      </c>
      <c r="L41" s="288" t="e">
        <f>#REF!/#REF!*100</f>
        <v>#REF!</v>
      </c>
      <c r="M41" s="288" t="e">
        <f>#REF!/#REF!*100</f>
        <v>#REF!</v>
      </c>
      <c r="N41" s="288" t="e">
        <f>#REF!/#REF!*100</f>
        <v>#REF!</v>
      </c>
      <c r="O41" s="288" t="e">
        <f>#REF!/#REF!*100</f>
        <v>#REF!</v>
      </c>
      <c r="P41" s="288" t="e">
        <f>#REF!/#REF!*100</f>
        <v>#REF!</v>
      </c>
      <c r="Q41" s="288" t="e">
        <f>#REF!/#REF!*100</f>
        <v>#REF!</v>
      </c>
    </row>
    <row r="42" spans="1:17" s="102" customFormat="1">
      <c r="A42" s="111" t="s">
        <v>594</v>
      </c>
      <c r="B42" s="285" t="e">
        <f>#REF!/#REF!*100</f>
        <v>#REF!</v>
      </c>
      <c r="C42" s="286" t="e">
        <f>#REF!/#REF!*100</f>
        <v>#REF!</v>
      </c>
      <c r="D42" s="285" t="e">
        <f>#REF!/#REF!*100</f>
        <v>#REF!</v>
      </c>
      <c r="E42" s="286" t="e">
        <f>#REF!/#REF!*100</f>
        <v>#REF!</v>
      </c>
      <c r="F42" s="285" t="e">
        <f>#REF!/#REF!*100</f>
        <v>#REF!</v>
      </c>
      <c r="G42" s="286" t="e">
        <f>#REF!/#REF!*100</f>
        <v>#REF!</v>
      </c>
      <c r="H42" s="286" t="e">
        <f>#REF!/#REF!*100</f>
        <v>#REF!</v>
      </c>
      <c r="I42" s="286" t="e">
        <f>#REF!/#REF!*100</f>
        <v>#REF!</v>
      </c>
      <c r="J42" s="286" t="e">
        <f>#REF!/#REF!*100</f>
        <v>#REF!</v>
      </c>
      <c r="K42" s="286" t="e">
        <f>#REF!/#REF!*100</f>
        <v>#REF!</v>
      </c>
      <c r="L42" s="286" t="e">
        <f>#REF!/#REF!*100</f>
        <v>#REF!</v>
      </c>
      <c r="M42" s="286" t="e">
        <f>#REF!/#REF!*100</f>
        <v>#REF!</v>
      </c>
      <c r="N42" s="286" t="e">
        <f>#REF!/#REF!*100</f>
        <v>#REF!</v>
      </c>
      <c r="O42" s="286" t="e">
        <f>#REF!/#REF!*100</f>
        <v>#REF!</v>
      </c>
      <c r="P42" s="286" t="e">
        <f>#REF!/#REF!*100</f>
        <v>#REF!</v>
      </c>
      <c r="Q42" s="286" t="e">
        <f>#REF!/#REF!*100</f>
        <v>#REF!</v>
      </c>
    </row>
    <row r="43" spans="1:17" s="102" customFormat="1">
      <c r="A43" s="111" t="s">
        <v>595</v>
      </c>
      <c r="B43" s="285" t="e">
        <f>#REF!/#REF!*100</f>
        <v>#REF!</v>
      </c>
      <c r="C43" s="286" t="e">
        <f>#REF!/#REF!*100</f>
        <v>#REF!</v>
      </c>
      <c r="D43" s="285" t="e">
        <f>#REF!/#REF!*100</f>
        <v>#REF!</v>
      </c>
      <c r="E43" s="286" t="e">
        <f>#REF!/#REF!*100</f>
        <v>#REF!</v>
      </c>
      <c r="F43" s="285" t="e">
        <f>#REF!/#REF!*100</f>
        <v>#REF!</v>
      </c>
      <c r="G43" s="286" t="e">
        <f>#REF!/#REF!*100</f>
        <v>#REF!</v>
      </c>
      <c r="H43" s="286" t="e">
        <f>#REF!/#REF!*100</f>
        <v>#REF!</v>
      </c>
      <c r="I43" s="286" t="e">
        <f>#REF!/#REF!*100</f>
        <v>#REF!</v>
      </c>
      <c r="J43" s="286" t="e">
        <f>#REF!/#REF!*100</f>
        <v>#REF!</v>
      </c>
      <c r="K43" s="286" t="e">
        <f>#REF!/#REF!*100</f>
        <v>#REF!</v>
      </c>
      <c r="L43" s="286" t="e">
        <f>#REF!/#REF!*100</f>
        <v>#REF!</v>
      </c>
      <c r="M43" s="286" t="e">
        <f>#REF!/#REF!*100</f>
        <v>#REF!</v>
      </c>
      <c r="N43" s="286" t="e">
        <f>#REF!/#REF!*100</f>
        <v>#REF!</v>
      </c>
      <c r="O43" s="286" t="e">
        <f>#REF!/#REF!*100</f>
        <v>#REF!</v>
      </c>
      <c r="P43" s="286" t="e">
        <f>#REF!/#REF!*100</f>
        <v>#REF!</v>
      </c>
      <c r="Q43" s="286" t="e">
        <f>#REF!/#REF!*100</f>
        <v>#REF!</v>
      </c>
    </row>
    <row r="44" spans="1:17" s="102" customFormat="1">
      <c r="A44" s="111" t="s">
        <v>596</v>
      </c>
      <c r="B44" s="285" t="e">
        <f>#REF!/#REF!*100</f>
        <v>#REF!</v>
      </c>
      <c r="C44" s="286" t="e">
        <f>#REF!/#REF!*100</f>
        <v>#REF!</v>
      </c>
      <c r="D44" s="285" t="e">
        <f>#REF!/#REF!*100</f>
        <v>#REF!</v>
      </c>
      <c r="E44" s="286" t="e">
        <f>#REF!/#REF!*100</f>
        <v>#REF!</v>
      </c>
      <c r="F44" s="285" t="e">
        <f>#REF!/#REF!*100</f>
        <v>#REF!</v>
      </c>
      <c r="G44" s="286" t="e">
        <f>#REF!/#REF!*100</f>
        <v>#REF!</v>
      </c>
      <c r="H44" s="286" t="e">
        <f>#REF!/#REF!*100</f>
        <v>#REF!</v>
      </c>
      <c r="I44" s="286" t="e">
        <f>#REF!/#REF!*100</f>
        <v>#REF!</v>
      </c>
      <c r="J44" s="286" t="e">
        <f>#REF!/#REF!*100</f>
        <v>#REF!</v>
      </c>
      <c r="K44" s="286" t="e">
        <f>#REF!/#REF!*100</f>
        <v>#REF!</v>
      </c>
      <c r="L44" s="286" t="e">
        <f>#REF!/#REF!*100</f>
        <v>#REF!</v>
      </c>
      <c r="M44" s="286" t="e">
        <f>#REF!/#REF!*100</f>
        <v>#REF!</v>
      </c>
      <c r="N44" s="286" t="e">
        <f>#REF!/#REF!*100</f>
        <v>#REF!</v>
      </c>
      <c r="O44" s="286" t="e">
        <f>#REF!/#REF!*100</f>
        <v>#REF!</v>
      </c>
      <c r="P44" s="286" t="e">
        <f>#REF!/#REF!*100</f>
        <v>#REF!</v>
      </c>
      <c r="Q44" s="286" t="e">
        <f>#REF!/#REF!*100</f>
        <v>#REF!</v>
      </c>
    </row>
    <row r="45" spans="1:17" s="102" customFormat="1">
      <c r="A45" s="111" t="s">
        <v>597</v>
      </c>
      <c r="B45" s="285" t="e">
        <f>#REF!/#REF!*100</f>
        <v>#REF!</v>
      </c>
      <c r="C45" s="286" t="e">
        <f>#REF!/#REF!*100</f>
        <v>#REF!</v>
      </c>
      <c r="D45" s="285" t="e">
        <f>#REF!/#REF!*100</f>
        <v>#REF!</v>
      </c>
      <c r="E45" s="286" t="e">
        <f>#REF!/#REF!*100</f>
        <v>#REF!</v>
      </c>
      <c r="F45" s="285" t="e">
        <f>#REF!/#REF!*100</f>
        <v>#REF!</v>
      </c>
      <c r="G45" s="286" t="e">
        <f>#REF!/#REF!*100</f>
        <v>#REF!</v>
      </c>
      <c r="H45" s="286" t="e">
        <f>#REF!/#REF!*100</f>
        <v>#REF!</v>
      </c>
      <c r="I45" s="286" t="e">
        <f>#REF!/#REF!*100</f>
        <v>#REF!</v>
      </c>
      <c r="J45" s="286" t="e">
        <f>#REF!/#REF!*100</f>
        <v>#REF!</v>
      </c>
      <c r="K45" s="286" t="e">
        <f>#REF!/#REF!*100</f>
        <v>#REF!</v>
      </c>
      <c r="L45" s="286" t="e">
        <f>#REF!/#REF!*100</f>
        <v>#REF!</v>
      </c>
      <c r="M45" s="286" t="e">
        <f>#REF!/#REF!*100</f>
        <v>#REF!</v>
      </c>
      <c r="N45" s="286" t="e">
        <f>#REF!/#REF!*100</f>
        <v>#REF!</v>
      </c>
      <c r="O45" s="286" t="e">
        <f>#REF!/#REF!*100</f>
        <v>#REF!</v>
      </c>
      <c r="P45" s="286" t="e">
        <f>#REF!/#REF!*100</f>
        <v>#REF!</v>
      </c>
      <c r="Q45" s="286" t="e">
        <f>#REF!/#REF!*100</f>
        <v>#REF!</v>
      </c>
    </row>
    <row r="46" spans="1:17" s="102" customFormat="1">
      <c r="A46" s="170" t="s">
        <v>598</v>
      </c>
      <c r="B46" s="287" t="e">
        <f>#REF!/#REF!*100</f>
        <v>#REF!</v>
      </c>
      <c r="C46" s="288" t="e">
        <f>#REF!/#REF!*100</f>
        <v>#REF!</v>
      </c>
      <c r="D46" s="287" t="e">
        <f>#REF!/#REF!*100</f>
        <v>#REF!</v>
      </c>
      <c r="E46" s="288" t="e">
        <f>#REF!/#REF!*100</f>
        <v>#REF!</v>
      </c>
      <c r="F46" s="287" t="e">
        <f>#REF!/#REF!*100</f>
        <v>#REF!</v>
      </c>
      <c r="G46" s="288" t="e">
        <f>#REF!/#REF!*100</f>
        <v>#REF!</v>
      </c>
      <c r="H46" s="288" t="e">
        <f>#REF!/#REF!*100</f>
        <v>#REF!</v>
      </c>
      <c r="I46" s="288" t="e">
        <f>#REF!/#REF!*100</f>
        <v>#REF!</v>
      </c>
      <c r="J46" s="288" t="e">
        <f>#REF!/#REF!*100</f>
        <v>#REF!</v>
      </c>
      <c r="K46" s="288" t="e">
        <f>#REF!/#REF!*100</f>
        <v>#REF!</v>
      </c>
      <c r="L46" s="288" t="e">
        <f>#REF!/#REF!*100</f>
        <v>#REF!</v>
      </c>
      <c r="M46" s="288" t="e">
        <f>#REF!/#REF!*100</f>
        <v>#REF!</v>
      </c>
      <c r="N46" s="288" t="e">
        <f>#REF!/#REF!*100</f>
        <v>#REF!</v>
      </c>
      <c r="O46" s="288" t="e">
        <f>#REF!/#REF!*100</f>
        <v>#REF!</v>
      </c>
      <c r="P46" s="288" t="e">
        <f>#REF!/#REF!*100</f>
        <v>#REF!</v>
      </c>
      <c r="Q46" s="288" t="e">
        <f>#REF!/#REF!*100</f>
        <v>#REF!</v>
      </c>
    </row>
    <row r="47" spans="1:17" s="102" customFormat="1">
      <c r="A47" s="111" t="s">
        <v>599</v>
      </c>
      <c r="B47" s="285" t="e">
        <f>#REF!/#REF!*100</f>
        <v>#REF!</v>
      </c>
      <c r="C47" s="286" t="e">
        <f>#REF!/#REF!*100</f>
        <v>#REF!</v>
      </c>
      <c r="D47" s="285" t="e">
        <f>#REF!/#REF!*100</f>
        <v>#REF!</v>
      </c>
      <c r="E47" s="286" t="e">
        <f>#REF!/#REF!*100</f>
        <v>#REF!</v>
      </c>
      <c r="F47" s="285" t="e">
        <f>#REF!/#REF!*100</f>
        <v>#REF!</v>
      </c>
      <c r="G47" s="286" t="e">
        <f>#REF!/#REF!*100</f>
        <v>#REF!</v>
      </c>
      <c r="H47" s="286" t="e">
        <f>#REF!/#REF!*100</f>
        <v>#REF!</v>
      </c>
      <c r="I47" s="286" t="e">
        <f>#REF!/#REF!*100</f>
        <v>#REF!</v>
      </c>
      <c r="J47" s="286" t="e">
        <f>#REF!/#REF!*100</f>
        <v>#REF!</v>
      </c>
      <c r="K47" s="286" t="e">
        <f>#REF!/#REF!*100</f>
        <v>#REF!</v>
      </c>
      <c r="L47" s="286" t="e">
        <f>#REF!/#REF!*100</f>
        <v>#REF!</v>
      </c>
      <c r="M47" s="286" t="e">
        <f>#REF!/#REF!*100</f>
        <v>#REF!</v>
      </c>
      <c r="N47" s="286" t="e">
        <f>#REF!/#REF!*100</f>
        <v>#REF!</v>
      </c>
      <c r="O47" s="286" t="e">
        <f>#REF!/#REF!*100</f>
        <v>#REF!</v>
      </c>
      <c r="P47" s="286" t="e">
        <f>#REF!/#REF!*100</f>
        <v>#REF!</v>
      </c>
      <c r="Q47" s="286" t="e">
        <f>#REF!/#REF!*100</f>
        <v>#REF!</v>
      </c>
    </row>
    <row r="48" spans="1:17" s="102" customFormat="1">
      <c r="A48" s="111" t="s">
        <v>600</v>
      </c>
      <c r="B48" s="285" t="e">
        <f>#REF!/#REF!*100</f>
        <v>#REF!</v>
      </c>
      <c r="C48" s="286" t="e">
        <f>#REF!/#REF!*100</f>
        <v>#REF!</v>
      </c>
      <c r="D48" s="285" t="e">
        <f>#REF!/#REF!*100</f>
        <v>#REF!</v>
      </c>
      <c r="E48" s="286" t="e">
        <f>#REF!/#REF!*100</f>
        <v>#REF!</v>
      </c>
      <c r="F48" s="285" t="e">
        <f>#REF!/#REF!*100</f>
        <v>#REF!</v>
      </c>
      <c r="G48" s="286" t="e">
        <f>#REF!/#REF!*100</f>
        <v>#REF!</v>
      </c>
      <c r="H48" s="286" t="e">
        <f>#REF!/#REF!*100</f>
        <v>#REF!</v>
      </c>
      <c r="I48" s="286" t="e">
        <f>#REF!/#REF!*100</f>
        <v>#REF!</v>
      </c>
      <c r="J48" s="286" t="e">
        <f>#REF!/#REF!*100</f>
        <v>#REF!</v>
      </c>
      <c r="K48" s="286" t="e">
        <f>#REF!/#REF!*100</f>
        <v>#REF!</v>
      </c>
      <c r="L48" s="286" t="e">
        <f>#REF!/#REF!*100</f>
        <v>#REF!</v>
      </c>
      <c r="M48" s="286" t="e">
        <f>#REF!/#REF!*100</f>
        <v>#REF!</v>
      </c>
      <c r="N48" s="286" t="e">
        <f>#REF!/#REF!*100</f>
        <v>#REF!</v>
      </c>
      <c r="O48" s="286" t="e">
        <f>#REF!/#REF!*100</f>
        <v>#REF!</v>
      </c>
      <c r="P48" s="286" t="e">
        <f>#REF!/#REF!*100</f>
        <v>#REF!</v>
      </c>
      <c r="Q48" s="286" t="e">
        <f>#REF!/#REF!*100</f>
        <v>#REF!</v>
      </c>
    </row>
    <row r="49" spans="1:17" s="102" customFormat="1">
      <c r="A49" s="111" t="s">
        <v>601</v>
      </c>
      <c r="B49" s="285" t="e">
        <f>#REF!/#REF!*100</f>
        <v>#REF!</v>
      </c>
      <c r="C49" s="286" t="e">
        <f>#REF!/#REF!*100</f>
        <v>#REF!</v>
      </c>
      <c r="D49" s="285" t="e">
        <f>#REF!/#REF!*100</f>
        <v>#REF!</v>
      </c>
      <c r="E49" s="286" t="e">
        <f>#REF!/#REF!*100</f>
        <v>#REF!</v>
      </c>
      <c r="F49" s="285" t="e">
        <f>#REF!/#REF!*100</f>
        <v>#REF!</v>
      </c>
      <c r="G49" s="286" t="e">
        <f>#REF!/#REF!*100</f>
        <v>#REF!</v>
      </c>
      <c r="H49" s="286" t="e">
        <f>#REF!/#REF!*100</f>
        <v>#REF!</v>
      </c>
      <c r="I49" s="286" t="e">
        <f>#REF!/#REF!*100</f>
        <v>#REF!</v>
      </c>
      <c r="J49" s="286" t="e">
        <f>#REF!/#REF!*100</f>
        <v>#REF!</v>
      </c>
      <c r="K49" s="286" t="e">
        <f>#REF!/#REF!*100</f>
        <v>#REF!</v>
      </c>
      <c r="L49" s="286" t="e">
        <f>#REF!/#REF!*100</f>
        <v>#REF!</v>
      </c>
      <c r="M49" s="286" t="e">
        <f>#REF!/#REF!*100</f>
        <v>#REF!</v>
      </c>
      <c r="N49" s="286" t="e">
        <f>#REF!/#REF!*100</f>
        <v>#REF!</v>
      </c>
      <c r="O49" s="286" t="e">
        <f>#REF!/#REF!*100</f>
        <v>#REF!</v>
      </c>
      <c r="P49" s="286" t="e">
        <f>#REF!/#REF!*100</f>
        <v>#REF!</v>
      </c>
      <c r="Q49" s="286" t="e">
        <f>#REF!/#REF!*100</f>
        <v>#REF!</v>
      </c>
    </row>
    <row r="50" spans="1:17" s="102" customFormat="1">
      <c r="A50" s="111" t="s">
        <v>602</v>
      </c>
      <c r="B50" s="285" t="e">
        <f>#REF!/#REF!*100</f>
        <v>#REF!</v>
      </c>
      <c r="C50" s="286" t="e">
        <f>#REF!/#REF!*100</f>
        <v>#REF!</v>
      </c>
      <c r="D50" s="285" t="e">
        <f>#REF!/#REF!*100</f>
        <v>#REF!</v>
      </c>
      <c r="E50" s="286" t="e">
        <f>#REF!/#REF!*100</f>
        <v>#REF!</v>
      </c>
      <c r="F50" s="285" t="e">
        <f>#REF!/#REF!*100</f>
        <v>#REF!</v>
      </c>
      <c r="G50" s="286" t="e">
        <f>#REF!/#REF!*100</f>
        <v>#REF!</v>
      </c>
      <c r="H50" s="286" t="e">
        <f>#REF!/#REF!*100</f>
        <v>#REF!</v>
      </c>
      <c r="I50" s="286" t="e">
        <f>#REF!/#REF!*100</f>
        <v>#REF!</v>
      </c>
      <c r="J50" s="286" t="e">
        <f>#REF!/#REF!*100</f>
        <v>#REF!</v>
      </c>
      <c r="K50" s="286" t="e">
        <f>#REF!/#REF!*100</f>
        <v>#REF!</v>
      </c>
      <c r="L50" s="286" t="e">
        <f>#REF!/#REF!*100</f>
        <v>#REF!</v>
      </c>
      <c r="M50" s="286" t="e">
        <f>#REF!/#REF!*100</f>
        <v>#REF!</v>
      </c>
      <c r="N50" s="286" t="e">
        <f>#REF!/#REF!*100</f>
        <v>#REF!</v>
      </c>
      <c r="O50" s="286" t="e">
        <f>#REF!/#REF!*100</f>
        <v>#REF!</v>
      </c>
      <c r="P50" s="286" t="e">
        <f>#REF!/#REF!*100</f>
        <v>#REF!</v>
      </c>
      <c r="Q50" s="286" t="e">
        <f>#REF!/#REF!*100</f>
        <v>#REF!</v>
      </c>
    </row>
    <row r="51" spans="1:17" s="102" customFormat="1">
      <c r="A51" s="170" t="s">
        <v>603</v>
      </c>
      <c r="B51" s="287" t="e">
        <f>#REF!/#REF!*100</f>
        <v>#REF!</v>
      </c>
      <c r="C51" s="288" t="e">
        <f>#REF!/#REF!*100</f>
        <v>#REF!</v>
      </c>
      <c r="D51" s="287" t="e">
        <f>#REF!/#REF!*100</f>
        <v>#REF!</v>
      </c>
      <c r="E51" s="288" t="e">
        <f>#REF!/#REF!*100</f>
        <v>#REF!</v>
      </c>
      <c r="F51" s="287" t="e">
        <f>#REF!/#REF!*100</f>
        <v>#REF!</v>
      </c>
      <c r="G51" s="288" t="e">
        <f>#REF!/#REF!*100</f>
        <v>#REF!</v>
      </c>
      <c r="H51" s="288" t="e">
        <f>#REF!/#REF!*100</f>
        <v>#REF!</v>
      </c>
      <c r="I51" s="288" t="e">
        <f>#REF!/#REF!*100</f>
        <v>#REF!</v>
      </c>
      <c r="J51" s="288" t="e">
        <f>#REF!/#REF!*100</f>
        <v>#REF!</v>
      </c>
      <c r="K51" s="288" t="e">
        <f>#REF!/#REF!*100</f>
        <v>#REF!</v>
      </c>
      <c r="L51" s="288" t="e">
        <f>#REF!/#REF!*100</f>
        <v>#REF!</v>
      </c>
      <c r="M51" s="288" t="e">
        <f>#REF!/#REF!*100</f>
        <v>#REF!</v>
      </c>
      <c r="N51" s="288" t="e">
        <f>#REF!/#REF!*100</f>
        <v>#REF!</v>
      </c>
      <c r="O51" s="288" t="e">
        <f>#REF!/#REF!*100</f>
        <v>#REF!</v>
      </c>
      <c r="P51" s="288" t="e">
        <f>#REF!/#REF!*100</f>
        <v>#REF!</v>
      </c>
      <c r="Q51" s="288" t="e">
        <f>#REF!/#REF!*100</f>
        <v>#REF!</v>
      </c>
    </row>
    <row r="52" spans="1:17" s="102" customFormat="1">
      <c r="A52" s="111" t="s">
        <v>604</v>
      </c>
      <c r="B52" s="285" t="e">
        <f>#REF!/#REF!*100</f>
        <v>#REF!</v>
      </c>
      <c r="C52" s="286" t="e">
        <f>#REF!/#REF!*100</f>
        <v>#REF!</v>
      </c>
      <c r="D52" s="285" t="e">
        <f>#REF!/#REF!*100</f>
        <v>#REF!</v>
      </c>
      <c r="E52" s="286" t="e">
        <f>#REF!/#REF!*100</f>
        <v>#REF!</v>
      </c>
      <c r="F52" s="285" t="e">
        <f>#REF!/#REF!*100</f>
        <v>#REF!</v>
      </c>
      <c r="G52" s="286" t="e">
        <f>#REF!/#REF!*100</f>
        <v>#REF!</v>
      </c>
      <c r="H52" s="286" t="e">
        <f>#REF!/#REF!*100</f>
        <v>#REF!</v>
      </c>
      <c r="I52" s="286" t="e">
        <f>#REF!/#REF!*100</f>
        <v>#REF!</v>
      </c>
      <c r="J52" s="286" t="e">
        <f>#REF!/#REF!*100</f>
        <v>#REF!</v>
      </c>
      <c r="K52" s="286" t="e">
        <f>#REF!/#REF!*100</f>
        <v>#REF!</v>
      </c>
      <c r="L52" s="286" t="e">
        <f>#REF!/#REF!*100</f>
        <v>#REF!</v>
      </c>
      <c r="M52" s="286" t="e">
        <f>#REF!/#REF!*100</f>
        <v>#REF!</v>
      </c>
      <c r="N52" s="286" t="e">
        <f>#REF!/#REF!*100</f>
        <v>#REF!</v>
      </c>
      <c r="O52" s="286" t="e">
        <f>#REF!/#REF!*100</f>
        <v>#REF!</v>
      </c>
      <c r="P52" s="286" t="e">
        <f>#REF!/#REF!*100</f>
        <v>#REF!</v>
      </c>
      <c r="Q52" s="286" t="e">
        <f>#REF!/#REF!*100</f>
        <v>#REF!</v>
      </c>
    </row>
    <row r="53" spans="1:17" s="102" customFormat="1">
      <c r="A53" s="111" t="s">
        <v>605</v>
      </c>
      <c r="B53" s="285" t="e">
        <f>#REF!/#REF!*100</f>
        <v>#REF!</v>
      </c>
      <c r="C53" s="286" t="e">
        <f>#REF!/#REF!*100</f>
        <v>#REF!</v>
      </c>
      <c r="D53" s="285" t="e">
        <f>#REF!/#REF!*100</f>
        <v>#REF!</v>
      </c>
      <c r="E53" s="286" t="e">
        <f>#REF!/#REF!*100</f>
        <v>#REF!</v>
      </c>
      <c r="F53" s="285" t="e">
        <f>#REF!/#REF!*100</f>
        <v>#REF!</v>
      </c>
      <c r="G53" s="286" t="e">
        <f>#REF!/#REF!*100</f>
        <v>#REF!</v>
      </c>
      <c r="H53" s="286" t="e">
        <f>#REF!/#REF!*100</f>
        <v>#REF!</v>
      </c>
      <c r="I53" s="286" t="e">
        <f>#REF!/#REF!*100</f>
        <v>#REF!</v>
      </c>
      <c r="J53" s="286" t="e">
        <f>#REF!/#REF!*100</f>
        <v>#REF!</v>
      </c>
      <c r="K53" s="286" t="e">
        <f>#REF!/#REF!*100</f>
        <v>#REF!</v>
      </c>
      <c r="L53" s="286" t="e">
        <f>#REF!/#REF!*100</f>
        <v>#REF!</v>
      </c>
      <c r="M53" s="286" t="e">
        <f>#REF!/#REF!*100</f>
        <v>#REF!</v>
      </c>
      <c r="N53" s="286" t="e">
        <f>#REF!/#REF!*100</f>
        <v>#REF!</v>
      </c>
      <c r="O53" s="286" t="e">
        <f>#REF!/#REF!*100</f>
        <v>#REF!</v>
      </c>
      <c r="P53" s="286" t="e">
        <f>#REF!/#REF!*100</f>
        <v>#REF!</v>
      </c>
      <c r="Q53" s="286" t="e">
        <f>#REF!/#REF!*100</f>
        <v>#REF!</v>
      </c>
    </row>
    <row r="54" spans="1:17" s="102" customFormat="1">
      <c r="A54" s="111" t="s">
        <v>606</v>
      </c>
      <c r="B54" s="285" t="e">
        <f>#REF!/#REF!*100</f>
        <v>#REF!</v>
      </c>
      <c r="C54" s="286" t="e">
        <f>#REF!/#REF!*100</f>
        <v>#REF!</v>
      </c>
      <c r="D54" s="285" t="e">
        <f>#REF!/#REF!*100</f>
        <v>#REF!</v>
      </c>
      <c r="E54" s="286" t="e">
        <f>#REF!/#REF!*100</f>
        <v>#REF!</v>
      </c>
      <c r="F54" s="285" t="e">
        <f>#REF!/#REF!*100</f>
        <v>#REF!</v>
      </c>
      <c r="G54" s="286" t="e">
        <f>#REF!/#REF!*100</f>
        <v>#REF!</v>
      </c>
      <c r="H54" s="286" t="e">
        <f>#REF!/#REF!*100</f>
        <v>#REF!</v>
      </c>
      <c r="I54" s="286" t="e">
        <f>#REF!/#REF!*100</f>
        <v>#REF!</v>
      </c>
      <c r="J54" s="286" t="e">
        <f>#REF!/#REF!*100</f>
        <v>#REF!</v>
      </c>
      <c r="K54" s="286" t="e">
        <f>#REF!/#REF!*100</f>
        <v>#REF!</v>
      </c>
      <c r="L54" s="286" t="e">
        <f>#REF!/#REF!*100</f>
        <v>#REF!</v>
      </c>
      <c r="M54" s="286" t="e">
        <f>#REF!/#REF!*100</f>
        <v>#REF!</v>
      </c>
      <c r="N54" s="286" t="e">
        <f>#REF!/#REF!*100</f>
        <v>#REF!</v>
      </c>
      <c r="O54" s="286" t="e">
        <f>#REF!/#REF!*100</f>
        <v>#REF!</v>
      </c>
      <c r="P54" s="286" t="e">
        <f>#REF!/#REF!*100</f>
        <v>#REF!</v>
      </c>
      <c r="Q54" s="286" t="e">
        <f>#REF!/#REF!*100</f>
        <v>#REF!</v>
      </c>
    </row>
    <row r="55" spans="1:17" s="102" customFormat="1">
      <c r="A55" s="111" t="s">
        <v>607</v>
      </c>
      <c r="B55" s="285" t="e">
        <f>#REF!/#REF!*100</f>
        <v>#REF!</v>
      </c>
      <c r="C55" s="286" t="e">
        <f>#REF!/#REF!*100</f>
        <v>#REF!</v>
      </c>
      <c r="D55" s="285" t="e">
        <f>#REF!/#REF!*100</f>
        <v>#REF!</v>
      </c>
      <c r="E55" s="286" t="e">
        <f>#REF!/#REF!*100</f>
        <v>#REF!</v>
      </c>
      <c r="F55" s="285" t="e">
        <f>#REF!/#REF!*100</f>
        <v>#REF!</v>
      </c>
      <c r="G55" s="286" t="e">
        <f>#REF!/#REF!*100</f>
        <v>#REF!</v>
      </c>
      <c r="H55" s="286" t="e">
        <f>#REF!/#REF!*100</f>
        <v>#REF!</v>
      </c>
      <c r="I55" s="286" t="e">
        <f>#REF!/#REF!*100</f>
        <v>#REF!</v>
      </c>
      <c r="J55" s="286" t="e">
        <f>#REF!/#REF!*100</f>
        <v>#REF!</v>
      </c>
      <c r="K55" s="286" t="e">
        <f>#REF!/#REF!*100</f>
        <v>#REF!</v>
      </c>
      <c r="L55" s="286" t="e">
        <f>#REF!/#REF!*100</f>
        <v>#REF!</v>
      </c>
      <c r="M55" s="286" t="e">
        <f>#REF!/#REF!*100</f>
        <v>#REF!</v>
      </c>
      <c r="N55" s="286" t="e">
        <f>#REF!/#REF!*100</f>
        <v>#REF!</v>
      </c>
      <c r="O55" s="286" t="e">
        <f>#REF!/#REF!*100</f>
        <v>#REF!</v>
      </c>
      <c r="P55" s="286" t="e">
        <f>#REF!/#REF!*100</f>
        <v>#REF!</v>
      </c>
      <c r="Q55" s="286" t="e">
        <f>#REF!/#REF!*100</f>
        <v>#REF!</v>
      </c>
    </row>
    <row r="56" spans="1:17" s="102" customFormat="1">
      <c r="A56" s="170" t="s">
        <v>608</v>
      </c>
      <c r="B56" s="287" t="e">
        <f>#REF!/#REF!*100</f>
        <v>#REF!</v>
      </c>
      <c r="C56" s="288" t="e">
        <f>#REF!/#REF!*100</f>
        <v>#REF!</v>
      </c>
      <c r="D56" s="287" t="e">
        <f>#REF!/#REF!*100</f>
        <v>#REF!</v>
      </c>
      <c r="E56" s="288" t="e">
        <f>#REF!/#REF!*100</f>
        <v>#REF!</v>
      </c>
      <c r="F56" s="287" t="e">
        <f>#REF!/#REF!*100</f>
        <v>#REF!</v>
      </c>
      <c r="G56" s="288" t="e">
        <f>#REF!/#REF!*100</f>
        <v>#REF!</v>
      </c>
      <c r="H56" s="288" t="e">
        <f>#REF!/#REF!*100</f>
        <v>#REF!</v>
      </c>
      <c r="I56" s="288" t="e">
        <f>#REF!/#REF!*100</f>
        <v>#REF!</v>
      </c>
      <c r="J56" s="288" t="e">
        <f>#REF!/#REF!*100</f>
        <v>#REF!</v>
      </c>
      <c r="K56" s="288" t="e">
        <f>#REF!/#REF!*100</f>
        <v>#REF!</v>
      </c>
      <c r="L56" s="288" t="e">
        <f>#REF!/#REF!*100</f>
        <v>#REF!</v>
      </c>
      <c r="M56" s="288" t="e">
        <f>#REF!/#REF!*100</f>
        <v>#REF!</v>
      </c>
      <c r="N56" s="288" t="e">
        <f>#REF!/#REF!*100</f>
        <v>#REF!</v>
      </c>
      <c r="O56" s="288" t="e">
        <f>#REF!/#REF!*100</f>
        <v>#REF!</v>
      </c>
      <c r="P56" s="288" t="e">
        <f>#REF!/#REF!*100</f>
        <v>#REF!</v>
      </c>
      <c r="Q56" s="288" t="e">
        <f>#REF!/#REF!*100</f>
        <v>#REF!</v>
      </c>
    </row>
  </sheetData>
  <customSheetViews>
    <customSheetView guid="{6F28069D-A7F4-41D2-AA1B-4487F97E36F1}" showRuler="0">
      <pageMargins left="0.77" right="0.78" top="0.59" bottom="0.6" header="0.51181102362204722" footer="0.47"/>
      <pageSetup paperSize="8" orientation="landscape" horizontalDpi="4294967292" r:id="rId1"/>
      <headerFooter alignWithMargins="0"/>
    </customSheetView>
  </customSheetViews>
  <mergeCells count="10">
    <mergeCell ref="B3:C4"/>
    <mergeCell ref="A3:A5"/>
    <mergeCell ref="D4:E4"/>
    <mergeCell ref="F4:G4"/>
    <mergeCell ref="N3:O4"/>
    <mergeCell ref="P3:Q4"/>
    <mergeCell ref="H4:I4"/>
    <mergeCell ref="D3:I3"/>
    <mergeCell ref="J3:K4"/>
    <mergeCell ref="L3:M4"/>
  </mergeCells>
  <phoneticPr fontId="2"/>
  <pageMargins left="0.77" right="0.78" top="0.59" bottom="0.6" header="0.51181102362204722" footer="0.47"/>
  <pageSetup paperSize="8" orientation="landscape" horizontalDpi="4294967292" r:id="rId2"/>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21"/>
  <dimension ref="A1:Q56"/>
  <sheetViews>
    <sheetView zoomScale="85" zoomScaleNormal="85" workbookViewId="0">
      <pane xSplit="1" ySplit="9" topLeftCell="B10" activePane="bottomRight" state="frozen"/>
      <selection pane="topRight"/>
      <selection pane="bottomLeft"/>
      <selection pane="bottomRight"/>
    </sheetView>
  </sheetViews>
  <sheetFormatPr defaultRowHeight="13.5"/>
  <cols>
    <col min="1" max="1" width="14.875" style="6" customWidth="1"/>
    <col min="2" max="17" width="11.125" style="5" customWidth="1"/>
    <col min="18" max="16384" width="9" style="5"/>
  </cols>
  <sheetData>
    <row r="1" spans="1:17" ht="28.5" customHeight="1">
      <c r="A1" s="3" t="s">
        <v>209</v>
      </c>
      <c r="B1" s="3"/>
      <c r="C1" s="3"/>
      <c r="D1" s="3"/>
      <c r="E1" s="3"/>
      <c r="F1" s="3"/>
      <c r="G1" s="3"/>
      <c r="H1" s="3"/>
      <c r="I1" s="3"/>
      <c r="J1" s="3"/>
      <c r="K1" s="3"/>
      <c r="L1" s="3"/>
      <c r="M1" s="3"/>
      <c r="N1" s="3"/>
      <c r="O1" s="3"/>
      <c r="P1" s="3"/>
      <c r="Q1" s="3"/>
    </row>
    <row r="2" spans="1:17">
      <c r="A2" s="211" t="s">
        <v>609</v>
      </c>
      <c r="Q2" s="8" t="s">
        <v>704</v>
      </c>
    </row>
    <row r="3" spans="1:17">
      <c r="A3" s="612" t="s">
        <v>561</v>
      </c>
      <c r="B3" s="554" t="s">
        <v>521</v>
      </c>
      <c r="C3" s="554"/>
      <c r="D3" s="555" t="s">
        <v>544</v>
      </c>
      <c r="E3" s="587"/>
      <c r="F3" s="587"/>
      <c r="G3" s="587"/>
      <c r="H3" s="587"/>
      <c r="I3" s="556"/>
      <c r="J3" s="583" t="s">
        <v>557</v>
      </c>
      <c r="K3" s="584"/>
      <c r="L3" s="583" t="s">
        <v>463</v>
      </c>
      <c r="M3" s="584"/>
      <c r="N3" s="583" t="s">
        <v>230</v>
      </c>
      <c r="O3" s="584"/>
      <c r="P3" s="583" t="s">
        <v>553</v>
      </c>
      <c r="Q3" s="584"/>
    </row>
    <row r="4" spans="1:17">
      <c r="A4" s="613"/>
      <c r="B4" s="554"/>
      <c r="C4" s="554"/>
      <c r="D4" s="555" t="s">
        <v>528</v>
      </c>
      <c r="E4" s="556"/>
      <c r="F4" s="555" t="s">
        <v>549</v>
      </c>
      <c r="G4" s="556"/>
      <c r="H4" s="555" t="s">
        <v>550</v>
      </c>
      <c r="I4" s="556"/>
      <c r="J4" s="585"/>
      <c r="K4" s="586"/>
      <c r="L4" s="585"/>
      <c r="M4" s="586"/>
      <c r="N4" s="585"/>
      <c r="O4" s="586"/>
      <c r="P4" s="585"/>
      <c r="Q4" s="586"/>
    </row>
    <row r="5" spans="1:17">
      <c r="A5" s="558"/>
      <c r="B5" s="11" t="s">
        <v>522</v>
      </c>
      <c r="C5" s="13" t="s">
        <v>523</v>
      </c>
      <c r="D5" s="11" t="s">
        <v>522</v>
      </c>
      <c r="E5" s="12" t="s">
        <v>523</v>
      </c>
      <c r="F5" s="11" t="s">
        <v>522</v>
      </c>
      <c r="G5" s="13" t="s">
        <v>523</v>
      </c>
      <c r="H5" s="11" t="s">
        <v>522</v>
      </c>
      <c r="I5" s="13" t="s">
        <v>523</v>
      </c>
      <c r="J5" s="11" t="s">
        <v>522</v>
      </c>
      <c r="K5" s="13" t="s">
        <v>523</v>
      </c>
      <c r="L5" s="11" t="s">
        <v>522</v>
      </c>
      <c r="M5" s="13" t="s">
        <v>523</v>
      </c>
      <c r="N5" s="11" t="s">
        <v>522</v>
      </c>
      <c r="O5" s="13" t="s">
        <v>523</v>
      </c>
      <c r="P5" s="11" t="s">
        <v>522</v>
      </c>
      <c r="Q5" s="11" t="s">
        <v>523</v>
      </c>
    </row>
    <row r="6" spans="1:17">
      <c r="A6" s="23"/>
      <c r="B6" s="275" t="s">
        <v>560</v>
      </c>
      <c r="C6" s="15" t="s">
        <v>560</v>
      </c>
      <c r="D6" s="14" t="s">
        <v>560</v>
      </c>
      <c r="E6" s="15" t="s">
        <v>560</v>
      </c>
      <c r="F6" s="14" t="s">
        <v>560</v>
      </c>
      <c r="G6" s="15" t="s">
        <v>560</v>
      </c>
      <c r="H6" s="14" t="s">
        <v>560</v>
      </c>
      <c r="I6" s="15" t="s">
        <v>560</v>
      </c>
      <c r="J6" s="14" t="s">
        <v>560</v>
      </c>
      <c r="K6" s="15" t="s">
        <v>560</v>
      </c>
      <c r="L6" s="14" t="s">
        <v>560</v>
      </c>
      <c r="M6" s="15" t="s">
        <v>560</v>
      </c>
      <c r="N6" s="14" t="s">
        <v>560</v>
      </c>
      <c r="O6" s="15" t="s">
        <v>560</v>
      </c>
      <c r="P6" s="14" t="s">
        <v>560</v>
      </c>
      <c r="Q6" s="14" t="s">
        <v>560</v>
      </c>
    </row>
    <row r="7" spans="1:17" s="19" customFormat="1" ht="18.95" customHeight="1">
      <c r="A7" s="152" t="s">
        <v>705</v>
      </c>
      <c r="B7" s="280">
        <v>102.18259671248455</v>
      </c>
      <c r="C7" s="281">
        <v>102.24925705309393</v>
      </c>
      <c r="D7" s="282">
        <v>101.60230585048015</v>
      </c>
      <c r="E7" s="281">
        <v>102.97965078650704</v>
      </c>
      <c r="F7" s="282">
        <v>100.23248519026693</v>
      </c>
      <c r="G7" s="281">
        <v>103.4821819447433</v>
      </c>
      <c r="H7" s="282">
        <v>101.6224432161094</v>
      </c>
      <c r="I7" s="281">
        <v>102.59811503272427</v>
      </c>
      <c r="J7" s="282">
        <v>102.87415779432401</v>
      </c>
      <c r="K7" s="281">
        <v>102.84569204039396</v>
      </c>
      <c r="L7" s="282">
        <v>102.82567003343412</v>
      </c>
      <c r="M7" s="281">
        <v>99.847577948067766</v>
      </c>
      <c r="N7" s="282">
        <v>100.33532275923649</v>
      </c>
      <c r="O7" s="281">
        <v>69.960418062241075</v>
      </c>
      <c r="P7" s="282">
        <v>116.07092377477308</v>
      </c>
      <c r="Q7" s="281">
        <v>118.73361949810885</v>
      </c>
    </row>
    <row r="8" spans="1:17" s="19" customFormat="1" ht="18.95" customHeight="1">
      <c r="A8" s="152" t="s">
        <v>706</v>
      </c>
      <c r="B8" s="280">
        <v>100.94803795765901</v>
      </c>
      <c r="C8" s="281">
        <v>103.49081863451826</v>
      </c>
      <c r="D8" s="282">
        <v>100.16527356187505</v>
      </c>
      <c r="E8" s="281">
        <v>103.01332989737651</v>
      </c>
      <c r="F8" s="282">
        <v>99.875118107403281</v>
      </c>
      <c r="G8" s="281">
        <v>102.70315187523123</v>
      </c>
      <c r="H8" s="282">
        <v>100.16948071722658</v>
      </c>
      <c r="I8" s="281">
        <v>103.25085497328462</v>
      </c>
      <c r="J8" s="282">
        <v>103.56241603883871</v>
      </c>
      <c r="K8" s="281">
        <v>103.02991958325869</v>
      </c>
      <c r="L8" s="282">
        <v>101.09565879791691</v>
      </c>
      <c r="M8" s="281">
        <v>105.45799195789665</v>
      </c>
      <c r="N8" s="282">
        <v>100.0357735200453</v>
      </c>
      <c r="O8" s="281">
        <v>98.49197411715339</v>
      </c>
      <c r="P8" s="282">
        <v>113.77833564389823</v>
      </c>
      <c r="Q8" s="281">
        <v>114.52008208314983</v>
      </c>
    </row>
    <row r="9" spans="1:17" s="19" customFormat="1" ht="18.95" customHeight="1">
      <c r="A9" s="157" t="s">
        <v>707</v>
      </c>
      <c r="B9" s="283">
        <v>89.655386934885428</v>
      </c>
      <c r="C9" s="284">
        <v>96.625550077166892</v>
      </c>
      <c r="D9" s="283">
        <v>88.600126565821171</v>
      </c>
      <c r="E9" s="284">
        <v>95.474888899711743</v>
      </c>
      <c r="F9" s="283">
        <v>92.021309215633934</v>
      </c>
      <c r="G9" s="284">
        <v>96.24950447877147</v>
      </c>
      <c r="H9" s="283">
        <v>88.550666356019121</v>
      </c>
      <c r="I9" s="284">
        <v>94.884857959554253</v>
      </c>
      <c r="J9" s="283">
        <v>95.179090628576375</v>
      </c>
      <c r="K9" s="284">
        <v>101.8393818255736</v>
      </c>
      <c r="L9" s="283">
        <v>88.913012350052512</v>
      </c>
      <c r="M9" s="284">
        <v>97.622786073010744</v>
      </c>
      <c r="N9" s="283">
        <v>89.209381225409473</v>
      </c>
      <c r="O9" s="284">
        <v>92.648049295868731</v>
      </c>
      <c r="P9" s="283">
        <v>116.67424085252402</v>
      </c>
      <c r="Q9" s="284">
        <v>120.17452807777144</v>
      </c>
    </row>
    <row r="10" spans="1:17" s="102" customFormat="1">
      <c r="A10" s="111" t="s">
        <v>562</v>
      </c>
      <c r="B10" s="285">
        <v>90.034833129668485</v>
      </c>
      <c r="C10" s="286">
        <v>96.859294869550723</v>
      </c>
      <c r="D10" s="285">
        <v>89.131743106401913</v>
      </c>
      <c r="E10" s="286">
        <v>95.643339604434701</v>
      </c>
      <c r="F10" s="285">
        <v>88.514579251057469</v>
      </c>
      <c r="G10" s="286">
        <v>95.240953952841096</v>
      </c>
      <c r="H10" s="286">
        <v>89.143904362012876</v>
      </c>
      <c r="I10" s="286">
        <v>96.031025044741526</v>
      </c>
      <c r="J10" s="286">
        <v>96.312234228125149</v>
      </c>
      <c r="K10" s="286">
        <v>103.48256000181284</v>
      </c>
      <c r="L10" s="286">
        <v>89.019091890118034</v>
      </c>
      <c r="M10" s="286">
        <v>97.901690584580663</v>
      </c>
      <c r="N10" s="286">
        <v>87.750798860943846</v>
      </c>
      <c r="O10" s="286">
        <v>91.096907223270009</v>
      </c>
      <c r="P10" s="286">
        <v>114.98673740053052</v>
      </c>
      <c r="Q10" s="286">
        <v>119.31661407806438</v>
      </c>
    </row>
    <row r="11" spans="1:17" s="102" customFormat="1">
      <c r="A11" s="111" t="s">
        <v>563</v>
      </c>
      <c r="B11" s="285">
        <v>91.132129224674202</v>
      </c>
      <c r="C11" s="286">
        <v>96.934939479222407</v>
      </c>
      <c r="D11" s="285">
        <v>90.290865380541348</v>
      </c>
      <c r="E11" s="286">
        <v>96.03461691391216</v>
      </c>
      <c r="F11" s="285">
        <v>92.638194759957599</v>
      </c>
      <c r="G11" s="286">
        <v>97.116171062554272</v>
      </c>
      <c r="H11" s="286">
        <v>90.25756408377805</v>
      </c>
      <c r="I11" s="286">
        <v>95.180674799177396</v>
      </c>
      <c r="J11" s="286">
        <v>98.633874818613535</v>
      </c>
      <c r="K11" s="286">
        <v>104.17078191954954</v>
      </c>
      <c r="L11" s="286">
        <v>90.06170862478271</v>
      </c>
      <c r="M11" s="286">
        <v>96.638246367094041</v>
      </c>
      <c r="N11" s="286">
        <v>91.51455762427544</v>
      </c>
      <c r="O11" s="286">
        <v>94.273498132529511</v>
      </c>
      <c r="P11" s="286">
        <v>107.33005733005734</v>
      </c>
      <c r="Q11" s="286">
        <v>124.86657835539823</v>
      </c>
    </row>
    <row r="12" spans="1:17" s="102" customFormat="1">
      <c r="A12" s="111" t="s">
        <v>564</v>
      </c>
      <c r="B12" s="285">
        <v>92.931409888983623</v>
      </c>
      <c r="C12" s="286">
        <v>98.112991355541851</v>
      </c>
      <c r="D12" s="285">
        <v>91.915307911090053</v>
      </c>
      <c r="E12" s="286">
        <v>96.718946679596911</v>
      </c>
      <c r="F12" s="285">
        <v>92.377078945457185</v>
      </c>
      <c r="G12" s="286">
        <v>97.160237132186012</v>
      </c>
      <c r="H12" s="286">
        <v>91.908054275020334</v>
      </c>
      <c r="I12" s="286">
        <v>96.367350982034651</v>
      </c>
      <c r="J12" s="286">
        <v>99.679481832051437</v>
      </c>
      <c r="K12" s="286">
        <v>105.25393052691612</v>
      </c>
      <c r="L12" s="286">
        <v>91.993034765076061</v>
      </c>
      <c r="M12" s="286">
        <v>99.250941919087367</v>
      </c>
      <c r="N12" s="286">
        <v>91.594722267470274</v>
      </c>
      <c r="O12" s="286">
        <v>94.791408965971726</v>
      </c>
      <c r="P12" s="286">
        <v>114.05339061061674</v>
      </c>
      <c r="Q12" s="286">
        <v>126.08076607310663</v>
      </c>
    </row>
    <row r="13" spans="1:17" s="102" customFormat="1">
      <c r="A13" s="111" t="s">
        <v>565</v>
      </c>
      <c r="B13" s="285">
        <v>90.765041942778495</v>
      </c>
      <c r="C13" s="286">
        <v>97.04730556346118</v>
      </c>
      <c r="D13" s="285">
        <v>89.869704985758801</v>
      </c>
      <c r="E13" s="286">
        <v>96.12163543146093</v>
      </c>
      <c r="F13" s="285">
        <v>92.823691156252536</v>
      </c>
      <c r="G13" s="286">
        <v>97.563606887884617</v>
      </c>
      <c r="H13" s="286">
        <v>89.826480249533475</v>
      </c>
      <c r="I13" s="286">
        <v>94.929583589626702</v>
      </c>
      <c r="J13" s="286">
        <v>96.181511260278128</v>
      </c>
      <c r="K13" s="286">
        <v>102.90820545543455</v>
      </c>
      <c r="L13" s="286">
        <v>90.006365240956455</v>
      </c>
      <c r="M13" s="286">
        <v>97.473169452639425</v>
      </c>
      <c r="N13" s="286">
        <v>90.383448365145767</v>
      </c>
      <c r="O13" s="286">
        <v>94.737436837965532</v>
      </c>
      <c r="P13" s="286">
        <v>104.13547904191616</v>
      </c>
      <c r="Q13" s="286">
        <v>106.80472804962093</v>
      </c>
    </row>
    <row r="14" spans="1:17" s="102" customFormat="1">
      <c r="A14" s="111" t="s">
        <v>566</v>
      </c>
      <c r="B14" s="285">
        <v>92.907754069564774</v>
      </c>
      <c r="C14" s="286">
        <v>97.043737601411905</v>
      </c>
      <c r="D14" s="285">
        <v>92.254863359986047</v>
      </c>
      <c r="E14" s="286">
        <v>95.561256026441271</v>
      </c>
      <c r="F14" s="285">
        <v>90.934569738071346</v>
      </c>
      <c r="G14" s="286">
        <v>96.214454716146449</v>
      </c>
      <c r="H14" s="286">
        <v>92.275990291904506</v>
      </c>
      <c r="I14" s="286">
        <v>94.987937965277155</v>
      </c>
      <c r="J14" s="286">
        <v>97.938208341826993</v>
      </c>
      <c r="K14" s="286">
        <v>102.85351307721517</v>
      </c>
      <c r="L14" s="286">
        <v>92.138912407444153</v>
      </c>
      <c r="M14" s="286">
        <v>99.015691540513401</v>
      </c>
      <c r="N14" s="286">
        <v>89.950145329252564</v>
      </c>
      <c r="O14" s="286">
        <v>91.284882028576135</v>
      </c>
      <c r="P14" s="286">
        <v>113.15489749430523</v>
      </c>
      <c r="Q14" s="286">
        <v>117.67615216794358</v>
      </c>
    </row>
    <row r="15" spans="1:17" s="102" customFormat="1">
      <c r="A15" s="111" t="s">
        <v>567</v>
      </c>
      <c r="B15" s="285">
        <v>91.624126556416698</v>
      </c>
      <c r="C15" s="286">
        <v>95.82066372813415</v>
      </c>
      <c r="D15" s="285">
        <v>90.707988579937179</v>
      </c>
      <c r="E15" s="286">
        <v>94.254550922892989</v>
      </c>
      <c r="F15" s="285">
        <v>89.10438542310068</v>
      </c>
      <c r="G15" s="286">
        <v>93.736243926206981</v>
      </c>
      <c r="H15" s="286">
        <v>90.731684944281824</v>
      </c>
      <c r="I15" s="286">
        <v>94.672226827370991</v>
      </c>
      <c r="J15" s="286">
        <v>96.187569292642749</v>
      </c>
      <c r="K15" s="286">
        <v>103.53267503455248</v>
      </c>
      <c r="L15" s="286">
        <v>91.234719013672006</v>
      </c>
      <c r="M15" s="286">
        <v>97.615661810482607</v>
      </c>
      <c r="N15" s="286">
        <v>86.93325681104622</v>
      </c>
      <c r="O15" s="286">
        <v>88.647826494173088</v>
      </c>
      <c r="P15" s="286">
        <v>106.0591133004926</v>
      </c>
      <c r="Q15" s="286">
        <v>109.84645498384889</v>
      </c>
    </row>
    <row r="16" spans="1:17" s="102" customFormat="1">
      <c r="A16" s="170" t="s">
        <v>568</v>
      </c>
      <c r="B16" s="287">
        <v>90.541791857851436</v>
      </c>
      <c r="C16" s="288">
        <v>96.504521065303607</v>
      </c>
      <c r="D16" s="287">
        <v>89.538147412667385</v>
      </c>
      <c r="E16" s="288">
        <v>95.351357625725299</v>
      </c>
      <c r="F16" s="287">
        <v>91.505210417023875</v>
      </c>
      <c r="G16" s="288">
        <v>95.35809470025066</v>
      </c>
      <c r="H16" s="288">
        <v>89.509235025023514</v>
      </c>
      <c r="I16" s="288">
        <v>95.34624364903388</v>
      </c>
      <c r="J16" s="288">
        <v>96.982410214146611</v>
      </c>
      <c r="K16" s="288">
        <v>103.80603776476622</v>
      </c>
      <c r="L16" s="288">
        <v>89.61267082271695</v>
      </c>
      <c r="M16" s="288">
        <v>96.944999326394765</v>
      </c>
      <c r="N16" s="288">
        <v>89.445724526369688</v>
      </c>
      <c r="O16" s="288">
        <v>93.409171157111999</v>
      </c>
      <c r="P16" s="288">
        <v>110.99846977811782</v>
      </c>
      <c r="Q16" s="288">
        <v>111.9207355310138</v>
      </c>
    </row>
    <row r="17" spans="1:17" s="102" customFormat="1">
      <c r="A17" s="111" t="s">
        <v>569</v>
      </c>
      <c r="B17" s="285">
        <v>90.332551723011463</v>
      </c>
      <c r="C17" s="286">
        <v>97.506976187767322</v>
      </c>
      <c r="D17" s="285">
        <v>89.290328755323728</v>
      </c>
      <c r="E17" s="286">
        <v>96.309596935394211</v>
      </c>
      <c r="F17" s="285">
        <v>94.816204106846484</v>
      </c>
      <c r="G17" s="286">
        <v>97.218661060222615</v>
      </c>
      <c r="H17" s="286">
        <v>89.215145015311933</v>
      </c>
      <c r="I17" s="286">
        <v>95.662000772720504</v>
      </c>
      <c r="J17" s="286">
        <v>96.366332279179773</v>
      </c>
      <c r="K17" s="286">
        <v>102.3512725008068</v>
      </c>
      <c r="L17" s="286">
        <v>89.320578023568885</v>
      </c>
      <c r="M17" s="286">
        <v>98.533448082497728</v>
      </c>
      <c r="N17" s="286">
        <v>89.317095860290081</v>
      </c>
      <c r="O17" s="286">
        <v>92.980057399645261</v>
      </c>
      <c r="P17" s="286">
        <v>122.17874274173188</v>
      </c>
      <c r="Q17" s="286">
        <v>131.09115542966939</v>
      </c>
    </row>
    <row r="18" spans="1:17" s="102" customFormat="1">
      <c r="A18" s="111" t="s">
        <v>570</v>
      </c>
      <c r="B18" s="285">
        <v>91.845871301286735</v>
      </c>
      <c r="C18" s="286">
        <v>98.216562800936771</v>
      </c>
      <c r="D18" s="285">
        <v>89.906980603160477</v>
      </c>
      <c r="E18" s="286">
        <v>96.326154518090632</v>
      </c>
      <c r="F18" s="285">
        <v>93.991268167994477</v>
      </c>
      <c r="G18" s="286">
        <v>99.30452584696306</v>
      </c>
      <c r="H18" s="286">
        <v>89.850585735603929</v>
      </c>
      <c r="I18" s="286">
        <v>94.249060388603525</v>
      </c>
      <c r="J18" s="286">
        <v>96.889773612878969</v>
      </c>
      <c r="K18" s="286">
        <v>103.4289944600433</v>
      </c>
      <c r="L18" s="286">
        <v>92.974862799757076</v>
      </c>
      <c r="M18" s="286">
        <v>103.30362380970841</v>
      </c>
      <c r="N18" s="286">
        <v>91.249245624622816</v>
      </c>
      <c r="O18" s="286">
        <v>95.325225626198204</v>
      </c>
      <c r="P18" s="286">
        <v>120.28861265895128</v>
      </c>
      <c r="Q18" s="286">
        <v>117.85896172485081</v>
      </c>
    </row>
    <row r="19" spans="1:17" s="102" customFormat="1">
      <c r="A19" s="111" t="s">
        <v>571</v>
      </c>
      <c r="B19" s="285">
        <v>90.191463223640156</v>
      </c>
      <c r="C19" s="286">
        <v>97.294221461899141</v>
      </c>
      <c r="D19" s="285">
        <v>88.6643087981045</v>
      </c>
      <c r="E19" s="286">
        <v>96.30921685085913</v>
      </c>
      <c r="F19" s="285">
        <v>92.217265962834546</v>
      </c>
      <c r="G19" s="286">
        <v>99.138600180829897</v>
      </c>
      <c r="H19" s="286">
        <v>88.615936106215258</v>
      </c>
      <c r="I19" s="286">
        <v>94.254633440703827</v>
      </c>
      <c r="J19" s="286">
        <v>95.843449697019153</v>
      </c>
      <c r="K19" s="286">
        <v>102.7107238784903</v>
      </c>
      <c r="L19" s="286">
        <v>90.30134545574353</v>
      </c>
      <c r="M19" s="286">
        <v>98.113412103744409</v>
      </c>
      <c r="N19" s="286">
        <v>90.039609801318917</v>
      </c>
      <c r="O19" s="286">
        <v>96.131729039297014</v>
      </c>
      <c r="P19" s="286">
        <v>115.31277794248444</v>
      </c>
      <c r="Q19" s="286">
        <v>116.83767492018289</v>
      </c>
    </row>
    <row r="20" spans="1:17" s="102" customFormat="1">
      <c r="A20" s="111" t="s">
        <v>572</v>
      </c>
      <c r="B20" s="285">
        <v>88.807852065081079</v>
      </c>
      <c r="C20" s="286">
        <v>97.131884502269799</v>
      </c>
      <c r="D20" s="285">
        <v>87.781462520745166</v>
      </c>
      <c r="E20" s="286">
        <v>96.325683460934101</v>
      </c>
      <c r="F20" s="285">
        <v>92.382544986059273</v>
      </c>
      <c r="G20" s="286">
        <v>97.305215182476587</v>
      </c>
      <c r="H20" s="286">
        <v>87.725002189748906</v>
      </c>
      <c r="I20" s="286">
        <v>95.655383376352745</v>
      </c>
      <c r="J20" s="286">
        <v>94.526331123622725</v>
      </c>
      <c r="K20" s="286">
        <v>101.09260833755268</v>
      </c>
      <c r="L20" s="286">
        <v>87.796214874371074</v>
      </c>
      <c r="M20" s="286">
        <v>97.283584328274387</v>
      </c>
      <c r="N20" s="286">
        <v>89.046992840363714</v>
      </c>
      <c r="O20" s="286">
        <v>91.825570666717027</v>
      </c>
      <c r="P20" s="286">
        <v>112.77111508037765</v>
      </c>
      <c r="Q20" s="286">
        <v>115.01240481747814</v>
      </c>
    </row>
    <row r="21" spans="1:17" s="102" customFormat="1">
      <c r="A21" s="170" t="s">
        <v>573</v>
      </c>
      <c r="B21" s="287">
        <v>88.456064605281654</v>
      </c>
      <c r="C21" s="288">
        <v>97.490266049780971</v>
      </c>
      <c r="D21" s="287">
        <v>87.36372693995142</v>
      </c>
      <c r="E21" s="288">
        <v>96.93503575344306</v>
      </c>
      <c r="F21" s="287">
        <v>94.746786065601569</v>
      </c>
      <c r="G21" s="288">
        <v>99.399975626119058</v>
      </c>
      <c r="H21" s="288">
        <v>87.262352367375613</v>
      </c>
      <c r="I21" s="288">
        <v>95.131846876094471</v>
      </c>
      <c r="J21" s="288">
        <v>95.138523382474432</v>
      </c>
      <c r="K21" s="288">
        <v>101.39571255709757</v>
      </c>
      <c r="L21" s="288">
        <v>87.073200235965999</v>
      </c>
      <c r="M21" s="288">
        <v>96.874518391279764</v>
      </c>
      <c r="N21" s="288">
        <v>90.573385153576467</v>
      </c>
      <c r="O21" s="288">
        <v>94.239510939089982</v>
      </c>
      <c r="P21" s="288">
        <v>115.72284003421728</v>
      </c>
      <c r="Q21" s="288">
        <v>120.10500958863402</v>
      </c>
    </row>
    <row r="22" spans="1:17" s="102" customFormat="1">
      <c r="A22" s="111" t="s">
        <v>574</v>
      </c>
      <c r="B22" s="285">
        <v>86.596876113341352</v>
      </c>
      <c r="C22" s="286">
        <v>95.753181878676443</v>
      </c>
      <c r="D22" s="285">
        <v>86.019506023284862</v>
      </c>
      <c r="E22" s="286">
        <v>95.147075351560105</v>
      </c>
      <c r="F22" s="285">
        <v>92.593611587957895</v>
      </c>
      <c r="G22" s="286">
        <v>95.142973774048073</v>
      </c>
      <c r="H22" s="286">
        <v>85.937822888876894</v>
      </c>
      <c r="I22" s="286">
        <v>95.149856683835338</v>
      </c>
      <c r="J22" s="286">
        <v>92.105746877809011</v>
      </c>
      <c r="K22" s="286">
        <v>99.1638143189262</v>
      </c>
      <c r="L22" s="286">
        <v>85.102272639349181</v>
      </c>
      <c r="M22" s="286">
        <v>95.394493023273384</v>
      </c>
      <c r="N22" s="286">
        <v>87.0854686772863</v>
      </c>
      <c r="O22" s="286">
        <v>91.722219277802154</v>
      </c>
      <c r="P22" s="286">
        <v>133.2011014141037</v>
      </c>
      <c r="Q22" s="286">
        <v>139.59153812904611</v>
      </c>
    </row>
    <row r="23" spans="1:17" s="102" customFormat="1">
      <c r="A23" s="111" t="s">
        <v>575</v>
      </c>
      <c r="B23" s="285">
        <v>88.824880861784777</v>
      </c>
      <c r="C23" s="286">
        <v>96.137788471426788</v>
      </c>
      <c r="D23" s="285">
        <v>87.885749661395295</v>
      </c>
      <c r="E23" s="286">
        <v>94.648731623005006</v>
      </c>
      <c r="F23" s="285">
        <v>92.527983583890546</v>
      </c>
      <c r="G23" s="286">
        <v>94.405342219054461</v>
      </c>
      <c r="H23" s="286">
        <v>87.828626858235538</v>
      </c>
      <c r="I23" s="286">
        <v>94.82194084051207</v>
      </c>
      <c r="J23" s="286">
        <v>94.410458414735672</v>
      </c>
      <c r="K23" s="286">
        <v>101.462657459067</v>
      </c>
      <c r="L23" s="286">
        <v>87.992589753570911</v>
      </c>
      <c r="M23" s="286">
        <v>97.59759710415527</v>
      </c>
      <c r="N23" s="286">
        <v>86.891220690312892</v>
      </c>
      <c r="O23" s="286">
        <v>90.448144098830525</v>
      </c>
      <c r="P23" s="286">
        <v>113.9843460540941</v>
      </c>
      <c r="Q23" s="286">
        <v>119.07068826186955</v>
      </c>
    </row>
    <row r="24" spans="1:17" s="102" customFormat="1">
      <c r="A24" s="111" t="s">
        <v>576</v>
      </c>
      <c r="B24" s="285">
        <v>90.290833480755524</v>
      </c>
      <c r="C24" s="286">
        <v>96.196274423729605</v>
      </c>
      <c r="D24" s="285">
        <v>89.333924964771128</v>
      </c>
      <c r="E24" s="286">
        <v>95.037268787622182</v>
      </c>
      <c r="F24" s="285">
        <v>92.568386426592795</v>
      </c>
      <c r="G24" s="286">
        <v>96.825788433240362</v>
      </c>
      <c r="H24" s="286">
        <v>89.288109282260393</v>
      </c>
      <c r="I24" s="286">
        <v>93.675371655883637</v>
      </c>
      <c r="J24" s="286">
        <v>95.586619673738596</v>
      </c>
      <c r="K24" s="286">
        <v>101.7742453451049</v>
      </c>
      <c r="L24" s="286">
        <v>89.660311958405543</v>
      </c>
      <c r="M24" s="286">
        <v>97.125985960081692</v>
      </c>
      <c r="N24" s="286">
        <v>91.138316769888135</v>
      </c>
      <c r="O24" s="286">
        <v>94.04254021661275</v>
      </c>
      <c r="P24" s="286">
        <v>120.46452343860643</v>
      </c>
      <c r="Q24" s="286">
        <v>125.57879600688362</v>
      </c>
    </row>
    <row r="25" spans="1:17" s="102" customFormat="1">
      <c r="A25" s="111" t="s">
        <v>577</v>
      </c>
      <c r="B25" s="285">
        <v>88.79242515578062</v>
      </c>
      <c r="C25" s="286">
        <v>95.933123435113345</v>
      </c>
      <c r="D25" s="285">
        <v>86.991019848134499</v>
      </c>
      <c r="E25" s="286">
        <v>94.31758961051942</v>
      </c>
      <c r="F25" s="285">
        <v>90.90511996505569</v>
      </c>
      <c r="G25" s="286">
        <v>96.971163062694302</v>
      </c>
      <c r="H25" s="286">
        <v>86.928108344482979</v>
      </c>
      <c r="I25" s="286">
        <v>92.171793218293914</v>
      </c>
      <c r="J25" s="286">
        <v>92.691935267164254</v>
      </c>
      <c r="K25" s="286">
        <v>100.95052881763453</v>
      </c>
      <c r="L25" s="286">
        <v>90.265751844590852</v>
      </c>
      <c r="M25" s="286">
        <v>99.965123311505565</v>
      </c>
      <c r="N25" s="286">
        <v>89.084272794289518</v>
      </c>
      <c r="O25" s="286">
        <v>93.540048501654553</v>
      </c>
      <c r="P25" s="286">
        <v>108.5118066996156</v>
      </c>
      <c r="Q25" s="286">
        <v>105.67230390145347</v>
      </c>
    </row>
    <row r="26" spans="1:17" s="102" customFormat="1">
      <c r="A26" s="170" t="s">
        <v>578</v>
      </c>
      <c r="B26" s="287">
        <v>89.060014103835258</v>
      </c>
      <c r="C26" s="288">
        <v>95.031716496558104</v>
      </c>
      <c r="D26" s="287">
        <v>87.40933184703232</v>
      </c>
      <c r="E26" s="288">
        <v>93.330621574786221</v>
      </c>
      <c r="F26" s="287">
        <v>88.677043799364043</v>
      </c>
      <c r="G26" s="288">
        <v>93.170640266059905</v>
      </c>
      <c r="H26" s="288">
        <v>87.386432801847647</v>
      </c>
      <c r="I26" s="288">
        <v>93.469027298525717</v>
      </c>
      <c r="J26" s="288">
        <v>93.028572510018591</v>
      </c>
      <c r="K26" s="288">
        <v>98.831802020327942</v>
      </c>
      <c r="L26" s="288">
        <v>90.325619562429466</v>
      </c>
      <c r="M26" s="288">
        <v>100.00388604861006</v>
      </c>
      <c r="N26" s="288">
        <v>85.86046237320123</v>
      </c>
      <c r="O26" s="288">
        <v>91.3221763125065</v>
      </c>
      <c r="P26" s="288">
        <v>117.83417347470883</v>
      </c>
      <c r="Q26" s="288">
        <v>118.6815738505523</v>
      </c>
    </row>
    <row r="27" spans="1:17" s="102" customFormat="1">
      <c r="A27" s="111" t="s">
        <v>579</v>
      </c>
      <c r="B27" s="285">
        <v>91.10834598044994</v>
      </c>
      <c r="C27" s="286">
        <v>96.703328441131248</v>
      </c>
      <c r="D27" s="285">
        <v>89.192990518134152</v>
      </c>
      <c r="E27" s="286">
        <v>95.549610734167999</v>
      </c>
      <c r="F27" s="285">
        <v>91.611390553295521</v>
      </c>
      <c r="G27" s="286">
        <v>98.147852286121363</v>
      </c>
      <c r="H27" s="286">
        <v>89.152245489977872</v>
      </c>
      <c r="I27" s="286">
        <v>93.429545467193634</v>
      </c>
      <c r="J27" s="286">
        <v>95.900991887424581</v>
      </c>
      <c r="K27" s="286">
        <v>101.31565816593555</v>
      </c>
      <c r="L27" s="286">
        <v>92.869602536236897</v>
      </c>
      <c r="M27" s="286">
        <v>99.54267266973153</v>
      </c>
      <c r="N27" s="286">
        <v>91.460217590772046</v>
      </c>
      <c r="O27" s="286">
        <v>94.489925376766408</v>
      </c>
      <c r="P27" s="286">
        <v>113.1887838278448</v>
      </c>
      <c r="Q27" s="286">
        <v>107.81435488923168</v>
      </c>
    </row>
    <row r="28" spans="1:17" s="102" customFormat="1">
      <c r="A28" s="111" t="s">
        <v>580</v>
      </c>
      <c r="B28" s="285">
        <v>91.054913062151428</v>
      </c>
      <c r="C28" s="286">
        <v>96.35108097600758</v>
      </c>
      <c r="D28" s="285">
        <v>89.860438273543096</v>
      </c>
      <c r="E28" s="286">
        <v>95.150146570763951</v>
      </c>
      <c r="F28" s="285">
        <v>92.81743844174936</v>
      </c>
      <c r="G28" s="286">
        <v>95.476804941921529</v>
      </c>
      <c r="H28" s="286">
        <v>89.817315026313921</v>
      </c>
      <c r="I28" s="286">
        <v>94.901687921145239</v>
      </c>
      <c r="J28" s="286">
        <v>96.972583168923052</v>
      </c>
      <c r="K28" s="286">
        <v>102.79085765825253</v>
      </c>
      <c r="L28" s="286">
        <v>90.464925829770792</v>
      </c>
      <c r="M28" s="286">
        <v>96.915544903940273</v>
      </c>
      <c r="N28" s="286">
        <v>87.97032868653281</v>
      </c>
      <c r="O28" s="286">
        <v>90.34178933467048</v>
      </c>
      <c r="P28" s="286">
        <v>116.71418389166072</v>
      </c>
      <c r="Q28" s="286">
        <v>128.11669912719253</v>
      </c>
    </row>
    <row r="29" spans="1:17" s="102" customFormat="1">
      <c r="A29" s="111" t="s">
        <v>581</v>
      </c>
      <c r="B29" s="285">
        <v>90.758875147883032</v>
      </c>
      <c r="C29" s="286">
        <v>97.412966401518261</v>
      </c>
      <c r="D29" s="285">
        <v>89.038437309327819</v>
      </c>
      <c r="E29" s="286">
        <v>95.979457676440305</v>
      </c>
      <c r="F29" s="285">
        <v>91.911989973541282</v>
      </c>
      <c r="G29" s="286">
        <v>96.94428921342589</v>
      </c>
      <c r="H29" s="286">
        <v>88.995223393907565</v>
      </c>
      <c r="I29" s="286">
        <v>95.158063722487356</v>
      </c>
      <c r="J29" s="286">
        <v>97.357694699918866</v>
      </c>
      <c r="K29" s="286">
        <v>105.55742702915565</v>
      </c>
      <c r="L29" s="286">
        <v>90.721639005855565</v>
      </c>
      <c r="M29" s="286">
        <v>98.532166852216676</v>
      </c>
      <c r="N29" s="286">
        <v>90.683740130656091</v>
      </c>
      <c r="O29" s="286">
        <v>94.268859332427795</v>
      </c>
      <c r="P29" s="286">
        <v>109.55571740713765</v>
      </c>
      <c r="Q29" s="286">
        <v>113.28519497291771</v>
      </c>
    </row>
    <row r="30" spans="1:17" s="102" customFormat="1">
      <c r="A30" s="111" t="s">
        <v>582</v>
      </c>
      <c r="B30" s="285">
        <v>89.2693078975867</v>
      </c>
      <c r="C30" s="286">
        <v>96.175590716718872</v>
      </c>
      <c r="D30" s="285">
        <v>88.155542734942159</v>
      </c>
      <c r="E30" s="286">
        <v>95.014631306197373</v>
      </c>
      <c r="F30" s="285">
        <v>91.983942856592776</v>
      </c>
      <c r="G30" s="286">
        <v>97.839728830923761</v>
      </c>
      <c r="H30" s="286">
        <v>88.104272343769779</v>
      </c>
      <c r="I30" s="286">
        <v>93.179570989470221</v>
      </c>
      <c r="J30" s="286">
        <v>95.023681580024288</v>
      </c>
      <c r="K30" s="286">
        <v>101.71182126272345</v>
      </c>
      <c r="L30" s="286">
        <v>88.136123689026164</v>
      </c>
      <c r="M30" s="286">
        <v>96.628005383705457</v>
      </c>
      <c r="N30" s="286">
        <v>90.088298464720381</v>
      </c>
      <c r="O30" s="286">
        <v>94.677852101881356</v>
      </c>
      <c r="P30" s="286">
        <v>108.81860075408463</v>
      </c>
      <c r="Q30" s="286">
        <v>115.06564440460747</v>
      </c>
    </row>
    <row r="31" spans="1:17" s="102" customFormat="1">
      <c r="A31" s="170" t="s">
        <v>583</v>
      </c>
      <c r="B31" s="287">
        <v>91.20722597693161</v>
      </c>
      <c r="C31" s="288">
        <v>97.706857164030509</v>
      </c>
      <c r="D31" s="287">
        <v>90.263010327803102</v>
      </c>
      <c r="E31" s="288">
        <v>96.897948546063745</v>
      </c>
      <c r="F31" s="287">
        <v>94.028475300866475</v>
      </c>
      <c r="G31" s="288">
        <v>97.753970712858901</v>
      </c>
      <c r="H31" s="288">
        <v>90.213564069113332</v>
      </c>
      <c r="I31" s="288">
        <v>96.296677734278276</v>
      </c>
      <c r="J31" s="288">
        <v>97.21796387151268</v>
      </c>
      <c r="K31" s="288">
        <v>103.89837303007626</v>
      </c>
      <c r="L31" s="288">
        <v>90.228010848765621</v>
      </c>
      <c r="M31" s="288">
        <v>97.42112553951344</v>
      </c>
      <c r="N31" s="288">
        <v>92.326647494039278</v>
      </c>
      <c r="O31" s="288">
        <v>94.328533860827335</v>
      </c>
      <c r="P31" s="288">
        <v>110.86799927966864</v>
      </c>
      <c r="Q31" s="288">
        <v>119.00544444182117</v>
      </c>
    </row>
    <row r="32" spans="1:17" s="102" customFormat="1">
      <c r="A32" s="111" t="s">
        <v>584</v>
      </c>
      <c r="B32" s="285">
        <v>90.139514154230156</v>
      </c>
      <c r="C32" s="286">
        <v>96.703804571445801</v>
      </c>
      <c r="D32" s="285">
        <v>88.948724493381647</v>
      </c>
      <c r="E32" s="286">
        <v>95.543068588133067</v>
      </c>
      <c r="F32" s="285">
        <v>91.919605430236956</v>
      </c>
      <c r="G32" s="286">
        <v>96.003186654766239</v>
      </c>
      <c r="H32" s="286">
        <v>88.910119554608983</v>
      </c>
      <c r="I32" s="286">
        <v>95.24994171863969</v>
      </c>
      <c r="J32" s="286">
        <v>95.795592465340405</v>
      </c>
      <c r="K32" s="286">
        <v>102.10779083383716</v>
      </c>
      <c r="L32" s="286">
        <v>89.212815922326243</v>
      </c>
      <c r="M32" s="286">
        <v>97.133952831983251</v>
      </c>
      <c r="N32" s="286">
        <v>89.63569145021097</v>
      </c>
      <c r="O32" s="286">
        <v>93.136374265899164</v>
      </c>
      <c r="P32" s="286">
        <v>115.15800387684263</v>
      </c>
      <c r="Q32" s="286">
        <v>119.10051965770604</v>
      </c>
    </row>
    <row r="33" spans="1:17" s="102" customFormat="1">
      <c r="A33" s="111" t="s">
        <v>585</v>
      </c>
      <c r="B33" s="285">
        <v>91.180663485460556</v>
      </c>
      <c r="C33" s="286">
        <v>96.72698884936645</v>
      </c>
      <c r="D33" s="285">
        <v>90.048583763356888</v>
      </c>
      <c r="E33" s="286">
        <v>94.93882941642515</v>
      </c>
      <c r="F33" s="285">
        <v>91.58649269194153</v>
      </c>
      <c r="G33" s="286">
        <v>95.740484787441105</v>
      </c>
      <c r="H33" s="286">
        <v>90.028701488591082</v>
      </c>
      <c r="I33" s="286">
        <v>94.381427722863549</v>
      </c>
      <c r="J33" s="286">
        <v>94.695472828046363</v>
      </c>
      <c r="K33" s="286">
        <v>102.43326960750927</v>
      </c>
      <c r="L33" s="286">
        <v>91.432337279783894</v>
      </c>
      <c r="M33" s="286">
        <v>99.772187576542947</v>
      </c>
      <c r="N33" s="286">
        <v>90.669804719801533</v>
      </c>
      <c r="O33" s="286">
        <v>93.795519222094839</v>
      </c>
      <c r="P33" s="286">
        <v>110.48222532488454</v>
      </c>
      <c r="Q33" s="286">
        <v>113.78301355571918</v>
      </c>
    </row>
    <row r="34" spans="1:17" s="102" customFormat="1">
      <c r="A34" s="111" t="s">
        <v>586</v>
      </c>
      <c r="B34" s="285">
        <v>88.982134223877424</v>
      </c>
      <c r="C34" s="286">
        <v>96.186715704478829</v>
      </c>
      <c r="D34" s="285">
        <v>88.11335863517283</v>
      </c>
      <c r="E34" s="286">
        <v>94.493136054581043</v>
      </c>
      <c r="F34" s="285">
        <v>88.658140767848138</v>
      </c>
      <c r="G34" s="286">
        <v>95.839017728908487</v>
      </c>
      <c r="H34" s="286">
        <v>88.105413414356548</v>
      </c>
      <c r="I34" s="286">
        <v>93.442337427478606</v>
      </c>
      <c r="J34" s="286">
        <v>93.897647311596927</v>
      </c>
      <c r="K34" s="286">
        <v>100.53150237706936</v>
      </c>
      <c r="L34" s="286">
        <v>88.149366377160092</v>
      </c>
      <c r="M34" s="286">
        <v>99.528163292638553</v>
      </c>
      <c r="N34" s="286">
        <v>88.247494960708124</v>
      </c>
      <c r="O34" s="286">
        <v>92.746370560125115</v>
      </c>
      <c r="P34" s="286">
        <v>102.99581978634464</v>
      </c>
      <c r="Q34" s="286">
        <v>109.528593424147</v>
      </c>
    </row>
    <row r="35" spans="1:17" s="102" customFormat="1">
      <c r="A35" s="111" t="s">
        <v>587</v>
      </c>
      <c r="B35" s="285">
        <v>89.379708070398181</v>
      </c>
      <c r="C35" s="286">
        <v>96.065599954687983</v>
      </c>
      <c r="D35" s="285">
        <v>87.845891840974161</v>
      </c>
      <c r="E35" s="286">
        <v>94.719771651901127</v>
      </c>
      <c r="F35" s="285">
        <v>91.972417090645564</v>
      </c>
      <c r="G35" s="286">
        <v>95.429447886005164</v>
      </c>
      <c r="H35" s="286">
        <v>87.784651611496201</v>
      </c>
      <c r="I35" s="286">
        <v>94.146697686370032</v>
      </c>
      <c r="J35" s="286">
        <v>93.791226714454439</v>
      </c>
      <c r="K35" s="286">
        <v>100.45872352736673</v>
      </c>
      <c r="L35" s="286">
        <v>90.069782524560821</v>
      </c>
      <c r="M35" s="286">
        <v>98.751355880943422</v>
      </c>
      <c r="N35" s="286">
        <v>87.881630635988245</v>
      </c>
      <c r="O35" s="286">
        <v>90.379019722007911</v>
      </c>
      <c r="P35" s="286">
        <v>110.22529014640068</v>
      </c>
      <c r="Q35" s="286">
        <v>115.51169864033946</v>
      </c>
    </row>
    <row r="36" spans="1:17" s="102" customFormat="1">
      <c r="A36" s="170" t="s">
        <v>588</v>
      </c>
      <c r="B36" s="287">
        <v>89.696677719855217</v>
      </c>
      <c r="C36" s="288">
        <v>96.264275993872687</v>
      </c>
      <c r="D36" s="287">
        <v>88.234734133249106</v>
      </c>
      <c r="E36" s="288">
        <v>94.797041522579576</v>
      </c>
      <c r="F36" s="287">
        <v>91.433379135730391</v>
      </c>
      <c r="G36" s="288">
        <v>95.176886929725384</v>
      </c>
      <c r="H36" s="288">
        <v>88.186666148324207</v>
      </c>
      <c r="I36" s="288">
        <v>94.503513038803661</v>
      </c>
      <c r="J36" s="288">
        <v>94.27764452437664</v>
      </c>
      <c r="K36" s="288">
        <v>100.7158724054116</v>
      </c>
      <c r="L36" s="288">
        <v>89.814453973337379</v>
      </c>
      <c r="M36" s="288">
        <v>98.552564299285791</v>
      </c>
      <c r="N36" s="288">
        <v>88.224295356175048</v>
      </c>
      <c r="O36" s="288">
        <v>91.572842906397526</v>
      </c>
      <c r="P36" s="288">
        <v>118.69827779020355</v>
      </c>
      <c r="Q36" s="288">
        <v>122.04585125609013</v>
      </c>
    </row>
    <row r="37" spans="1:17" s="102" customFormat="1">
      <c r="A37" s="111" t="s">
        <v>589</v>
      </c>
      <c r="B37" s="285">
        <v>89.485213737225806</v>
      </c>
      <c r="C37" s="286">
        <v>95.302709678281772</v>
      </c>
      <c r="D37" s="285">
        <v>88.247688869577871</v>
      </c>
      <c r="E37" s="286">
        <v>93.845122783117446</v>
      </c>
      <c r="F37" s="285">
        <v>90.225456918153867</v>
      </c>
      <c r="G37" s="286">
        <v>93.82514323045514</v>
      </c>
      <c r="H37" s="286">
        <v>88.220595955639709</v>
      </c>
      <c r="I37" s="286">
        <v>93.860107339773208</v>
      </c>
      <c r="J37" s="286">
        <v>95.062984188420558</v>
      </c>
      <c r="K37" s="286">
        <v>101.077912222438</v>
      </c>
      <c r="L37" s="286">
        <v>88.972883119320116</v>
      </c>
      <c r="M37" s="286">
        <v>96.874542339181147</v>
      </c>
      <c r="N37" s="286">
        <v>87.688127008097268</v>
      </c>
      <c r="O37" s="286">
        <v>90.642888237293022</v>
      </c>
      <c r="P37" s="286">
        <v>114.67938526762056</v>
      </c>
      <c r="Q37" s="286">
        <v>115.37050012192833</v>
      </c>
    </row>
    <row r="38" spans="1:17" s="102" customFormat="1">
      <c r="A38" s="111" t="s">
        <v>590</v>
      </c>
      <c r="B38" s="285">
        <v>90.196183601313336</v>
      </c>
      <c r="C38" s="286">
        <v>96.153144433734866</v>
      </c>
      <c r="D38" s="285">
        <v>88.976179135772881</v>
      </c>
      <c r="E38" s="286">
        <v>94.859285665035245</v>
      </c>
      <c r="F38" s="285">
        <v>88.283151380293447</v>
      </c>
      <c r="G38" s="286">
        <v>94.178861879984126</v>
      </c>
      <c r="H38" s="286">
        <v>88.986622394590114</v>
      </c>
      <c r="I38" s="286">
        <v>95.324209020011011</v>
      </c>
      <c r="J38" s="286">
        <v>94.961659095571179</v>
      </c>
      <c r="K38" s="286">
        <v>101.97659646121046</v>
      </c>
      <c r="L38" s="286">
        <v>90.042534589168582</v>
      </c>
      <c r="M38" s="286">
        <v>98.731970711422903</v>
      </c>
      <c r="N38" s="286">
        <v>87.476155313519172</v>
      </c>
      <c r="O38" s="286">
        <v>91.244305338892516</v>
      </c>
      <c r="P38" s="286">
        <v>112.19263340475463</v>
      </c>
      <c r="Q38" s="286">
        <v>114.41682068174937</v>
      </c>
    </row>
    <row r="39" spans="1:17" s="102" customFormat="1">
      <c r="A39" s="111" t="s">
        <v>591</v>
      </c>
      <c r="B39" s="285">
        <v>91.933026090834758</v>
      </c>
      <c r="C39" s="286">
        <v>96.604200352902978</v>
      </c>
      <c r="D39" s="285">
        <v>90.409030524119089</v>
      </c>
      <c r="E39" s="286">
        <v>95.34492125290366</v>
      </c>
      <c r="F39" s="285">
        <v>93.162190683350204</v>
      </c>
      <c r="G39" s="286">
        <v>97.200516950644868</v>
      </c>
      <c r="H39" s="286">
        <v>90.372233863725342</v>
      </c>
      <c r="I39" s="286">
        <v>94.057092189665454</v>
      </c>
      <c r="J39" s="286">
        <v>95.649240906375482</v>
      </c>
      <c r="K39" s="286">
        <v>100.39041964879789</v>
      </c>
      <c r="L39" s="286">
        <v>93.256544033287128</v>
      </c>
      <c r="M39" s="286">
        <v>99.24005308855395</v>
      </c>
      <c r="N39" s="286">
        <v>92.414187358635942</v>
      </c>
      <c r="O39" s="286">
        <v>93.43189065850656</v>
      </c>
      <c r="P39" s="286">
        <v>118.43306897380437</v>
      </c>
      <c r="Q39" s="286">
        <v>122.16120924819445</v>
      </c>
    </row>
    <row r="40" spans="1:17" s="102" customFormat="1">
      <c r="A40" s="111" t="s">
        <v>592</v>
      </c>
      <c r="B40" s="285">
        <v>91.381912218978073</v>
      </c>
      <c r="C40" s="286">
        <v>97.218274060609289</v>
      </c>
      <c r="D40" s="285">
        <v>90.078688247778615</v>
      </c>
      <c r="E40" s="286">
        <v>95.641385390712813</v>
      </c>
      <c r="F40" s="285">
        <v>89.962636301247997</v>
      </c>
      <c r="G40" s="286">
        <v>97.590273981023955</v>
      </c>
      <c r="H40" s="286">
        <v>90.080775562432251</v>
      </c>
      <c r="I40" s="286">
        <v>93.841089607695082</v>
      </c>
      <c r="J40" s="286">
        <v>98.578345505011896</v>
      </c>
      <c r="K40" s="286">
        <v>104.4372526282783</v>
      </c>
      <c r="L40" s="286">
        <v>90.562255234733868</v>
      </c>
      <c r="M40" s="286">
        <v>99.95324469085935</v>
      </c>
      <c r="N40" s="286">
        <v>88.173347137997339</v>
      </c>
      <c r="O40" s="286">
        <v>91.99049516614707</v>
      </c>
      <c r="P40" s="286">
        <v>100.88261253309796</v>
      </c>
      <c r="Q40" s="286">
        <v>103.55619626689561</v>
      </c>
    </row>
    <row r="41" spans="1:17" s="102" customFormat="1">
      <c r="A41" s="170" t="s">
        <v>593</v>
      </c>
      <c r="B41" s="287">
        <v>92.263081216898215</v>
      </c>
      <c r="C41" s="288">
        <v>97.895495084739821</v>
      </c>
      <c r="D41" s="287">
        <v>91.201976287821111</v>
      </c>
      <c r="E41" s="288">
        <v>96.384760256273026</v>
      </c>
      <c r="F41" s="287">
        <v>91.355771336789076</v>
      </c>
      <c r="G41" s="288">
        <v>97.357876449532142</v>
      </c>
      <c r="H41" s="288">
        <v>91.199587901134066</v>
      </c>
      <c r="I41" s="288">
        <v>95.544756081415372</v>
      </c>
      <c r="J41" s="288">
        <v>97.887146673595822</v>
      </c>
      <c r="K41" s="288">
        <v>104.50635401145061</v>
      </c>
      <c r="L41" s="288">
        <v>91.882612404671079</v>
      </c>
      <c r="M41" s="288">
        <v>99.977447179584985</v>
      </c>
      <c r="N41" s="288">
        <v>91.10764849689707</v>
      </c>
      <c r="O41" s="288">
        <v>94.329505042465939</v>
      </c>
      <c r="P41" s="288">
        <v>112.07207207207207</v>
      </c>
      <c r="Q41" s="288">
        <v>113.054687233179</v>
      </c>
    </row>
    <row r="42" spans="1:17" s="102" customFormat="1">
      <c r="A42" s="111" t="s">
        <v>594</v>
      </c>
      <c r="B42" s="285">
        <v>90.589376248508586</v>
      </c>
      <c r="C42" s="286">
        <v>96.13139986002443</v>
      </c>
      <c r="D42" s="285">
        <v>89.181394240084941</v>
      </c>
      <c r="E42" s="286">
        <v>94.621446540957564</v>
      </c>
      <c r="F42" s="285">
        <v>91.378376159592818</v>
      </c>
      <c r="G42" s="286">
        <v>94.411922623265141</v>
      </c>
      <c r="H42" s="286">
        <v>89.145813814010253</v>
      </c>
      <c r="I42" s="286">
        <v>94.789885743487986</v>
      </c>
      <c r="J42" s="286">
        <v>96.813719868810338</v>
      </c>
      <c r="K42" s="286">
        <v>103.915776194838</v>
      </c>
      <c r="L42" s="286">
        <v>89.967983506459476</v>
      </c>
      <c r="M42" s="286">
        <v>97.893731938842734</v>
      </c>
      <c r="N42" s="286">
        <v>89.919038181070263</v>
      </c>
      <c r="O42" s="286">
        <v>91.144329509303276</v>
      </c>
      <c r="P42" s="286">
        <v>116.53195387433991</v>
      </c>
      <c r="Q42" s="286">
        <v>121.64041717205789</v>
      </c>
    </row>
    <row r="43" spans="1:17" s="102" customFormat="1">
      <c r="A43" s="111" t="s">
        <v>595</v>
      </c>
      <c r="B43" s="285">
        <v>90.311112380178244</v>
      </c>
      <c r="C43" s="286">
        <v>96.590407228083933</v>
      </c>
      <c r="D43" s="285">
        <v>89.301891645164716</v>
      </c>
      <c r="E43" s="286">
        <v>95.382380513589027</v>
      </c>
      <c r="F43" s="285">
        <v>92.293981380847995</v>
      </c>
      <c r="G43" s="286">
        <v>97.057239838928837</v>
      </c>
      <c r="H43" s="286">
        <v>89.258285700631546</v>
      </c>
      <c r="I43" s="286">
        <v>94.109814003024809</v>
      </c>
      <c r="J43" s="286">
        <v>95.310766120992525</v>
      </c>
      <c r="K43" s="286">
        <v>101.19378211131989</v>
      </c>
      <c r="L43" s="286">
        <v>89.799142087226258</v>
      </c>
      <c r="M43" s="286">
        <v>98.106115272668177</v>
      </c>
      <c r="N43" s="286">
        <v>91.091141939315023</v>
      </c>
      <c r="O43" s="286">
        <v>93.566976406688141</v>
      </c>
      <c r="P43" s="286">
        <v>112.97285968772923</v>
      </c>
      <c r="Q43" s="286">
        <v>113.08993649041925</v>
      </c>
    </row>
    <row r="44" spans="1:17" s="102" customFormat="1">
      <c r="A44" s="111" t="s">
        <v>596</v>
      </c>
      <c r="B44" s="285">
        <v>91.591372928120592</v>
      </c>
      <c r="C44" s="286">
        <v>95.978132248745212</v>
      </c>
      <c r="D44" s="285">
        <v>90.312433956778122</v>
      </c>
      <c r="E44" s="286">
        <v>94.239783236711929</v>
      </c>
      <c r="F44" s="285">
        <v>89.348621235310901</v>
      </c>
      <c r="G44" s="286">
        <v>94.872194547017088</v>
      </c>
      <c r="H44" s="286">
        <v>90.327046446766232</v>
      </c>
      <c r="I44" s="286">
        <v>93.716171770901852</v>
      </c>
      <c r="J44" s="286">
        <v>97.519058068589231</v>
      </c>
      <c r="K44" s="286">
        <v>105.01922387986191</v>
      </c>
      <c r="L44" s="286">
        <v>91.208156109357972</v>
      </c>
      <c r="M44" s="286">
        <v>97.327578274681784</v>
      </c>
      <c r="N44" s="286">
        <v>88.987043580683149</v>
      </c>
      <c r="O44" s="286">
        <v>90.592641543584691</v>
      </c>
      <c r="P44" s="286">
        <v>113.00551470588236</v>
      </c>
      <c r="Q44" s="286">
        <v>119.97606446628413</v>
      </c>
    </row>
    <row r="45" spans="1:17" s="102" customFormat="1">
      <c r="A45" s="111" t="s">
        <v>597</v>
      </c>
      <c r="B45" s="285">
        <v>90.780935358693668</v>
      </c>
      <c r="C45" s="286">
        <v>97.54610506767574</v>
      </c>
      <c r="D45" s="285">
        <v>89.457800647106509</v>
      </c>
      <c r="E45" s="286">
        <v>96.128624412547452</v>
      </c>
      <c r="F45" s="285">
        <v>93.111050502295555</v>
      </c>
      <c r="G45" s="286">
        <v>99.733987236324353</v>
      </c>
      <c r="H45" s="286">
        <v>89.400861094796241</v>
      </c>
      <c r="I45" s="286">
        <v>93.39032237312145</v>
      </c>
      <c r="J45" s="286">
        <v>96.924006922321809</v>
      </c>
      <c r="K45" s="286">
        <v>102.75919578977614</v>
      </c>
      <c r="L45" s="286">
        <v>90.190726223628943</v>
      </c>
      <c r="M45" s="286">
        <v>99.968561806977291</v>
      </c>
      <c r="N45" s="286">
        <v>92.183556405353727</v>
      </c>
      <c r="O45" s="286">
        <v>98.417593050650197</v>
      </c>
      <c r="P45" s="286">
        <v>114.48077614085518</v>
      </c>
      <c r="Q45" s="286">
        <v>120.91297298276157</v>
      </c>
    </row>
    <row r="46" spans="1:17" s="102" customFormat="1">
      <c r="A46" s="170" t="s">
        <v>598</v>
      </c>
      <c r="B46" s="287">
        <v>90.889655323076596</v>
      </c>
      <c r="C46" s="288">
        <v>96.974238998505427</v>
      </c>
      <c r="D46" s="287">
        <v>89.722178318669549</v>
      </c>
      <c r="E46" s="288">
        <v>95.620409589195432</v>
      </c>
      <c r="F46" s="287">
        <v>88.169701768276582</v>
      </c>
      <c r="G46" s="288">
        <v>96.103918663919913</v>
      </c>
      <c r="H46" s="288">
        <v>89.746154900435272</v>
      </c>
      <c r="I46" s="288">
        <v>95.236376469100733</v>
      </c>
      <c r="J46" s="288">
        <v>96.587674174699103</v>
      </c>
      <c r="K46" s="288">
        <v>102.31569375432261</v>
      </c>
      <c r="L46" s="288">
        <v>90.298371776352198</v>
      </c>
      <c r="M46" s="288">
        <v>98.908852076540825</v>
      </c>
      <c r="N46" s="288">
        <v>87.381084582639275</v>
      </c>
      <c r="O46" s="288">
        <v>92.304545969243918</v>
      </c>
      <c r="P46" s="288">
        <v>114.39046746104491</v>
      </c>
      <c r="Q46" s="288">
        <v>109.64299556357308</v>
      </c>
    </row>
    <row r="47" spans="1:17" s="102" customFormat="1">
      <c r="A47" s="111" t="s">
        <v>599</v>
      </c>
      <c r="B47" s="285">
        <v>91.389489980142315</v>
      </c>
      <c r="C47" s="286">
        <v>96.306584093709205</v>
      </c>
      <c r="D47" s="285">
        <v>90.108841481256135</v>
      </c>
      <c r="E47" s="286">
        <v>94.442671490221855</v>
      </c>
      <c r="F47" s="285">
        <v>88.545533959379767</v>
      </c>
      <c r="G47" s="286">
        <v>96.177467071014576</v>
      </c>
      <c r="H47" s="286">
        <v>90.134649052617618</v>
      </c>
      <c r="I47" s="286">
        <v>93.097292413857588</v>
      </c>
      <c r="J47" s="286">
        <v>97.670364585684865</v>
      </c>
      <c r="K47" s="286">
        <v>104.73801245881991</v>
      </c>
      <c r="L47" s="286">
        <v>90.686181528265308</v>
      </c>
      <c r="M47" s="286">
        <v>99.40700376804034</v>
      </c>
      <c r="N47" s="286">
        <v>89.118511817256589</v>
      </c>
      <c r="O47" s="286">
        <v>92.394552740022391</v>
      </c>
      <c r="P47" s="286">
        <v>109.78978978978979</v>
      </c>
      <c r="Q47" s="286">
        <v>113.04546882037383</v>
      </c>
    </row>
    <row r="48" spans="1:17" s="102" customFormat="1">
      <c r="A48" s="111" t="s">
        <v>600</v>
      </c>
      <c r="B48" s="285">
        <v>91.059769412433781</v>
      </c>
      <c r="C48" s="286">
        <v>97.680253319225272</v>
      </c>
      <c r="D48" s="285">
        <v>90.086934912538595</v>
      </c>
      <c r="E48" s="286">
        <v>96.676474105474696</v>
      </c>
      <c r="F48" s="285">
        <v>93.070594354343001</v>
      </c>
      <c r="G48" s="286">
        <v>100.12242134084653</v>
      </c>
      <c r="H48" s="286">
        <v>90.032814555734149</v>
      </c>
      <c r="I48" s="286">
        <v>93.608350251277443</v>
      </c>
      <c r="J48" s="286">
        <v>95.270503708126355</v>
      </c>
      <c r="K48" s="286">
        <v>101.05532492487342</v>
      </c>
      <c r="L48" s="286">
        <v>90.860642288374919</v>
      </c>
      <c r="M48" s="286">
        <v>99.62561208145064</v>
      </c>
      <c r="N48" s="286">
        <v>92.49195378040416</v>
      </c>
      <c r="O48" s="286">
        <v>94.983564650207867</v>
      </c>
      <c r="P48" s="286">
        <v>113.83257030739044</v>
      </c>
      <c r="Q48" s="286">
        <v>114.45225221942958</v>
      </c>
    </row>
    <row r="49" spans="1:17" s="102" customFormat="1">
      <c r="A49" s="111" t="s">
        <v>601</v>
      </c>
      <c r="B49" s="285">
        <v>89.882136046198752</v>
      </c>
      <c r="C49" s="286">
        <v>96.4414968976605</v>
      </c>
      <c r="D49" s="285">
        <v>89.022178945594476</v>
      </c>
      <c r="E49" s="286">
        <v>95.382514564808901</v>
      </c>
      <c r="F49" s="285">
        <v>92.849681472435961</v>
      </c>
      <c r="G49" s="286">
        <v>96.002521329132577</v>
      </c>
      <c r="H49" s="286">
        <v>88.95747200940788</v>
      </c>
      <c r="I49" s="286">
        <v>94.794870072294145</v>
      </c>
      <c r="J49" s="286">
        <v>94.078323731150149</v>
      </c>
      <c r="K49" s="286">
        <v>101.35325547556671</v>
      </c>
      <c r="L49" s="286">
        <v>89.434498611534607</v>
      </c>
      <c r="M49" s="286">
        <v>97.319911634370811</v>
      </c>
      <c r="N49" s="286">
        <v>88.671986648575668</v>
      </c>
      <c r="O49" s="286">
        <v>92.114919579512232</v>
      </c>
      <c r="P49" s="286">
        <v>114.37073231848649</v>
      </c>
      <c r="Q49" s="286">
        <v>116.86787190400783</v>
      </c>
    </row>
    <row r="50" spans="1:17" s="102" customFormat="1">
      <c r="A50" s="111" t="s">
        <v>602</v>
      </c>
      <c r="B50" s="285">
        <v>92.459833979735834</v>
      </c>
      <c r="C50" s="286">
        <v>97.31950990408167</v>
      </c>
      <c r="D50" s="285">
        <v>91.684796831368203</v>
      </c>
      <c r="E50" s="286">
        <v>96.113019298046567</v>
      </c>
      <c r="F50" s="285">
        <v>92.388901660506818</v>
      </c>
      <c r="G50" s="286">
        <v>95.85576036125677</v>
      </c>
      <c r="H50" s="286">
        <v>91.672669468617258</v>
      </c>
      <c r="I50" s="286">
        <v>96.341600242648667</v>
      </c>
      <c r="J50" s="286">
        <v>97.927060099206258</v>
      </c>
      <c r="K50" s="286">
        <v>105.35773929620349</v>
      </c>
      <c r="L50" s="286">
        <v>91.54806032412786</v>
      </c>
      <c r="M50" s="286">
        <v>97.493441503850903</v>
      </c>
      <c r="N50" s="286">
        <v>92.10573566084787</v>
      </c>
      <c r="O50" s="286">
        <v>95.588411777690823</v>
      </c>
      <c r="P50" s="286">
        <v>123.2394366197183</v>
      </c>
      <c r="Q50" s="286">
        <v>117.91353861008369</v>
      </c>
    </row>
    <row r="51" spans="1:17" s="102" customFormat="1">
      <c r="A51" s="170" t="s">
        <v>603</v>
      </c>
      <c r="B51" s="287">
        <v>91.932790177823833</v>
      </c>
      <c r="C51" s="288">
        <v>96.900972433187036</v>
      </c>
      <c r="D51" s="287">
        <v>90.607516329696864</v>
      </c>
      <c r="E51" s="288">
        <v>95.358676928979691</v>
      </c>
      <c r="F51" s="287">
        <v>92.012890765361121</v>
      </c>
      <c r="G51" s="288">
        <v>95.351922863595846</v>
      </c>
      <c r="H51" s="288">
        <v>90.581409707655624</v>
      </c>
      <c r="I51" s="288">
        <v>95.365083310368931</v>
      </c>
      <c r="J51" s="288">
        <v>96.575106175671195</v>
      </c>
      <c r="K51" s="288">
        <v>103.45613312941522</v>
      </c>
      <c r="L51" s="288">
        <v>92.069963198620002</v>
      </c>
      <c r="M51" s="288">
        <v>99.034990203791509</v>
      </c>
      <c r="N51" s="288">
        <v>89.474289511347365</v>
      </c>
      <c r="O51" s="288">
        <v>92.447837660464003</v>
      </c>
      <c r="P51" s="288">
        <v>106.60993469226203</v>
      </c>
      <c r="Q51" s="288">
        <v>116.1425671079362</v>
      </c>
    </row>
    <row r="52" spans="1:17" s="102" customFormat="1">
      <c r="A52" s="111" t="s">
        <v>604</v>
      </c>
      <c r="B52" s="285">
        <v>91.538730742371584</v>
      </c>
      <c r="C52" s="286">
        <v>99.071497500817046</v>
      </c>
      <c r="D52" s="285">
        <v>90.04828492216194</v>
      </c>
      <c r="E52" s="286">
        <v>98.026693861453197</v>
      </c>
      <c r="F52" s="285">
        <v>94.879497566123163</v>
      </c>
      <c r="G52" s="286">
        <v>102.32684039414777</v>
      </c>
      <c r="H52" s="286">
        <v>89.964960803448932</v>
      </c>
      <c r="I52" s="286">
        <v>94.425089057633116</v>
      </c>
      <c r="J52" s="286">
        <v>98.908604708001761</v>
      </c>
      <c r="K52" s="286">
        <v>107.37920241407772</v>
      </c>
      <c r="L52" s="286">
        <v>91.127405576192572</v>
      </c>
      <c r="M52" s="286">
        <v>98.820114875460163</v>
      </c>
      <c r="N52" s="286">
        <v>94.720735942926865</v>
      </c>
      <c r="O52" s="286">
        <v>97.097579081839427</v>
      </c>
      <c r="P52" s="286">
        <v>115.0532487734833</v>
      </c>
      <c r="Q52" s="286">
        <v>115.94076077041986</v>
      </c>
    </row>
    <row r="53" spans="1:17" s="102" customFormat="1">
      <c r="A53" s="111" t="s">
        <v>605</v>
      </c>
      <c r="B53" s="285">
        <v>90.486289269845457</v>
      </c>
      <c r="C53" s="286">
        <v>97.174869649415996</v>
      </c>
      <c r="D53" s="285">
        <v>89.800936027939642</v>
      </c>
      <c r="E53" s="286">
        <v>96.429739162030714</v>
      </c>
      <c r="F53" s="285">
        <v>94.60846150114017</v>
      </c>
      <c r="G53" s="286">
        <v>98.105912389434366</v>
      </c>
      <c r="H53" s="286">
        <v>89.707721607641687</v>
      </c>
      <c r="I53" s="286">
        <v>94.987452274101287</v>
      </c>
      <c r="J53" s="286">
        <v>96.683338149378514</v>
      </c>
      <c r="K53" s="286">
        <v>102.39694230736369</v>
      </c>
      <c r="L53" s="286">
        <v>89.45362826793945</v>
      </c>
      <c r="M53" s="286">
        <v>97.43180136508866</v>
      </c>
      <c r="N53" s="286">
        <v>92.827954299057623</v>
      </c>
      <c r="O53" s="286">
        <v>94.28697705459588</v>
      </c>
      <c r="P53" s="286">
        <v>113.42099770402838</v>
      </c>
      <c r="Q53" s="286">
        <v>115.09221007212682</v>
      </c>
    </row>
    <row r="54" spans="1:17" s="102" customFormat="1">
      <c r="A54" s="111" t="s">
        <v>606</v>
      </c>
      <c r="B54" s="285">
        <v>92.880578255608043</v>
      </c>
      <c r="C54" s="286">
        <v>98.089282464373909</v>
      </c>
      <c r="D54" s="285">
        <v>91.849127664574709</v>
      </c>
      <c r="E54" s="286">
        <v>96.927220996790126</v>
      </c>
      <c r="F54" s="285">
        <v>93.882151855835687</v>
      </c>
      <c r="G54" s="286">
        <v>97.436384300846782</v>
      </c>
      <c r="H54" s="286">
        <v>91.813807419452203</v>
      </c>
      <c r="I54" s="286">
        <v>96.495320250396716</v>
      </c>
      <c r="J54" s="286">
        <v>99.996258948764606</v>
      </c>
      <c r="K54" s="286">
        <v>105.45165347446887</v>
      </c>
      <c r="L54" s="286">
        <v>92.002908157907953</v>
      </c>
      <c r="M54" s="286">
        <v>98.50737962319522</v>
      </c>
      <c r="N54" s="286">
        <v>92.418455737758194</v>
      </c>
      <c r="O54" s="286">
        <v>92.347861450344766</v>
      </c>
      <c r="P54" s="286">
        <v>114.60221550855991</v>
      </c>
      <c r="Q54" s="286">
        <v>120.59773865490308</v>
      </c>
    </row>
    <row r="55" spans="1:17" s="102" customFormat="1">
      <c r="A55" s="111" t="s">
        <v>607</v>
      </c>
      <c r="B55" s="285">
        <v>92.93768855373321</v>
      </c>
      <c r="C55" s="286">
        <v>99.109273284490101</v>
      </c>
      <c r="D55" s="285">
        <v>91.987831186459317</v>
      </c>
      <c r="E55" s="286">
        <v>98.048488389056772</v>
      </c>
      <c r="F55" s="285">
        <v>95.160245734798863</v>
      </c>
      <c r="G55" s="286">
        <v>98.914051230172348</v>
      </c>
      <c r="H55" s="286">
        <v>91.929640741681666</v>
      </c>
      <c r="I55" s="286">
        <v>97.256746956407355</v>
      </c>
      <c r="J55" s="286">
        <v>99.642318616965326</v>
      </c>
      <c r="K55" s="286">
        <v>107.19007082966311</v>
      </c>
      <c r="L55" s="286">
        <v>91.735826012646598</v>
      </c>
      <c r="M55" s="286">
        <v>99.235915480058225</v>
      </c>
      <c r="N55" s="286">
        <v>92.953701975907606</v>
      </c>
      <c r="O55" s="286">
        <v>94.290718568994308</v>
      </c>
      <c r="P55" s="286">
        <v>112.63911986695663</v>
      </c>
      <c r="Q55" s="286">
        <v>111.32367353772645</v>
      </c>
    </row>
    <row r="56" spans="1:17" s="102" customFormat="1">
      <c r="A56" s="170" t="s">
        <v>608</v>
      </c>
      <c r="B56" s="287">
        <v>88.375422797445253</v>
      </c>
      <c r="C56" s="288">
        <v>97.253978906386962</v>
      </c>
      <c r="D56" s="287">
        <v>87.490100744254804</v>
      </c>
      <c r="E56" s="288">
        <v>96.667862204974512</v>
      </c>
      <c r="F56" s="287">
        <v>91.162930129975805</v>
      </c>
      <c r="G56" s="288">
        <v>97.65385619004411</v>
      </c>
      <c r="H56" s="288">
        <v>87.419664480309962</v>
      </c>
      <c r="I56" s="288">
        <v>95.690918061199966</v>
      </c>
      <c r="J56" s="288">
        <v>97.377219299436973</v>
      </c>
      <c r="K56" s="288">
        <v>102.88430524018246</v>
      </c>
      <c r="L56" s="288">
        <v>86.291167823862622</v>
      </c>
      <c r="M56" s="288">
        <v>96.588753890064538</v>
      </c>
      <c r="N56" s="288">
        <v>89.2280612921504</v>
      </c>
      <c r="O56" s="288">
        <v>93.489049435753017</v>
      </c>
      <c r="P56" s="288">
        <v>107.1086152581838</v>
      </c>
      <c r="Q56" s="288">
        <v>104.07138863673802</v>
      </c>
    </row>
  </sheetData>
  <customSheetViews>
    <customSheetView guid="{6F28069D-A7F4-41D2-AA1B-4487F97E36F1}" showRuler="0">
      <pageMargins left="0.77" right="0.78" top="0.59" bottom="0.6" header="0.51181102362204722" footer="0.47"/>
      <pageSetup paperSize="8" orientation="landscape" horizontalDpi="4294967292" r:id="rId1"/>
      <headerFooter alignWithMargins="0"/>
    </customSheetView>
  </customSheetViews>
  <mergeCells count="10">
    <mergeCell ref="B3:C4"/>
    <mergeCell ref="A3:A5"/>
    <mergeCell ref="D4:E4"/>
    <mergeCell ref="F4:G4"/>
    <mergeCell ref="N3:O4"/>
    <mergeCell ref="P3:Q4"/>
    <mergeCell ref="H4:I4"/>
    <mergeCell ref="D3:I3"/>
    <mergeCell ref="J3:K4"/>
    <mergeCell ref="L3:M4"/>
  </mergeCells>
  <phoneticPr fontId="2"/>
  <pageMargins left="0.78740157480314965" right="0.78740157480314965" top="0.59055118110236227" bottom="0.59055118110236227" header="0.51181102362204722" footer="0.47244094488188981"/>
  <pageSetup paperSize="9" scale="68" orientation="landscape" horizontalDpi="4294967292" r:id="rId2"/>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5"/>
  <dimension ref="A1:Z93"/>
  <sheetViews>
    <sheetView zoomScaleNormal="100" workbookViewId="0">
      <pane xSplit="2" ySplit="9" topLeftCell="C10" activePane="bottomRight" state="frozen"/>
      <selection pane="topRight"/>
      <selection pane="bottomLeft"/>
      <selection pane="bottomRight"/>
    </sheetView>
  </sheetViews>
  <sheetFormatPr defaultRowHeight="13.5"/>
  <cols>
    <col min="1" max="1" width="13.875" style="6" bestFit="1" customWidth="1"/>
    <col min="2" max="2" width="15.375" style="6" customWidth="1"/>
    <col min="3" max="14" width="15.25" style="5" customWidth="1"/>
    <col min="15" max="16" width="14.125" style="5" customWidth="1"/>
    <col min="17" max="18" width="14.125" style="6" customWidth="1"/>
    <col min="19" max="26" width="14.125" style="5" customWidth="1"/>
    <col min="27" max="16384" width="9" style="5"/>
  </cols>
  <sheetData>
    <row r="1" spans="1:26" ht="20.25" customHeight="1">
      <c r="C1" s="3" t="s">
        <v>123</v>
      </c>
      <c r="D1" s="3"/>
      <c r="E1" s="3"/>
      <c r="F1" s="3"/>
      <c r="G1" s="3"/>
      <c r="H1" s="3"/>
      <c r="I1" s="3"/>
      <c r="J1" s="3"/>
      <c r="K1" s="3"/>
      <c r="L1" s="3"/>
      <c r="M1" s="37"/>
      <c r="N1" s="37"/>
      <c r="O1" s="3" t="s">
        <v>124</v>
      </c>
      <c r="P1" s="3"/>
      <c r="Q1" s="3"/>
      <c r="R1" s="3"/>
      <c r="S1" s="3"/>
      <c r="T1" s="3"/>
      <c r="U1" s="3"/>
      <c r="V1" s="3"/>
      <c r="W1" s="3"/>
      <c r="X1" s="3"/>
    </row>
    <row r="2" spans="1:26" ht="13.5" customHeight="1">
      <c r="N2" s="8" t="s">
        <v>704</v>
      </c>
      <c r="Z2" s="8" t="s">
        <v>704</v>
      </c>
    </row>
    <row r="3" spans="1:26" ht="12" customHeight="1">
      <c r="A3" s="559" t="s">
        <v>556</v>
      </c>
      <c r="B3" s="560"/>
      <c r="C3" s="555" t="s">
        <v>610</v>
      </c>
      <c r="D3" s="587"/>
      <c r="E3" s="587"/>
      <c r="F3" s="556"/>
      <c r="G3" s="38" t="s">
        <v>611</v>
      </c>
      <c r="H3" s="38" t="s">
        <v>612</v>
      </c>
      <c r="I3" s="555" t="s">
        <v>613</v>
      </c>
      <c r="J3" s="587"/>
      <c r="K3" s="587"/>
      <c r="L3" s="587"/>
      <c r="M3" s="587"/>
      <c r="N3" s="556"/>
      <c r="O3" s="555" t="s">
        <v>614</v>
      </c>
      <c r="P3" s="587"/>
      <c r="Q3" s="587"/>
      <c r="R3" s="556"/>
      <c r="S3" s="38" t="s">
        <v>222</v>
      </c>
      <c r="T3" s="38" t="s">
        <v>616</v>
      </c>
      <c r="U3" s="555" t="s">
        <v>617</v>
      </c>
      <c r="V3" s="615"/>
      <c r="W3" s="615"/>
      <c r="X3" s="615"/>
      <c r="Y3" s="615"/>
      <c r="Z3" s="616"/>
    </row>
    <row r="4" spans="1:26" ht="12" customHeight="1">
      <c r="A4" s="561"/>
      <c r="B4" s="562"/>
      <c r="C4" s="555" t="s">
        <v>544</v>
      </c>
      <c r="D4" s="556"/>
      <c r="E4" s="612" t="s">
        <v>557</v>
      </c>
      <c r="F4" s="612" t="s">
        <v>463</v>
      </c>
      <c r="G4" s="540" t="s">
        <v>233</v>
      </c>
      <c r="H4" s="540" t="s">
        <v>553</v>
      </c>
      <c r="I4" s="555" t="s">
        <v>544</v>
      </c>
      <c r="J4" s="556"/>
      <c r="K4" s="612" t="s">
        <v>557</v>
      </c>
      <c r="L4" s="612" t="s">
        <v>463</v>
      </c>
      <c r="M4" s="540" t="s">
        <v>233</v>
      </c>
      <c r="N4" s="540" t="s">
        <v>553</v>
      </c>
      <c r="O4" s="555" t="s">
        <v>544</v>
      </c>
      <c r="P4" s="556"/>
      <c r="Q4" s="612" t="s">
        <v>557</v>
      </c>
      <c r="R4" s="612" t="s">
        <v>463</v>
      </c>
      <c r="S4" s="540" t="s">
        <v>233</v>
      </c>
      <c r="T4" s="540" t="s">
        <v>553</v>
      </c>
      <c r="U4" s="555" t="s">
        <v>544</v>
      </c>
      <c r="V4" s="556"/>
      <c r="W4" s="612" t="s">
        <v>557</v>
      </c>
      <c r="X4" s="612" t="s">
        <v>463</v>
      </c>
      <c r="Y4" s="540" t="s">
        <v>233</v>
      </c>
      <c r="Z4" s="540" t="s">
        <v>553</v>
      </c>
    </row>
    <row r="5" spans="1:26" ht="12" customHeight="1">
      <c r="A5" s="563"/>
      <c r="B5" s="564"/>
      <c r="C5" s="11" t="s">
        <v>549</v>
      </c>
      <c r="D5" s="13" t="s">
        <v>550</v>
      </c>
      <c r="E5" s="558"/>
      <c r="F5" s="617"/>
      <c r="G5" s="614"/>
      <c r="H5" s="614"/>
      <c r="I5" s="11" t="s">
        <v>549</v>
      </c>
      <c r="J5" s="13" t="s">
        <v>550</v>
      </c>
      <c r="K5" s="558"/>
      <c r="L5" s="558"/>
      <c r="M5" s="614"/>
      <c r="N5" s="614"/>
      <c r="O5" s="13" t="s">
        <v>549</v>
      </c>
      <c r="P5" s="11" t="s">
        <v>550</v>
      </c>
      <c r="Q5" s="617"/>
      <c r="R5" s="558"/>
      <c r="S5" s="614"/>
      <c r="T5" s="614"/>
      <c r="U5" s="39" t="s">
        <v>549</v>
      </c>
      <c r="V5" s="11" t="s">
        <v>550</v>
      </c>
      <c r="W5" s="617"/>
      <c r="X5" s="558"/>
      <c r="Y5" s="614"/>
      <c r="Z5" s="614"/>
    </row>
    <row r="6" spans="1:26" ht="13.5" customHeight="1">
      <c r="A6" s="363"/>
      <c r="B6" s="364"/>
      <c r="C6" s="14" t="s">
        <v>548</v>
      </c>
      <c r="D6" s="15" t="s">
        <v>548</v>
      </c>
      <c r="E6" s="14" t="s">
        <v>548</v>
      </c>
      <c r="F6" s="15" t="s">
        <v>548</v>
      </c>
      <c r="G6" s="16" t="s">
        <v>615</v>
      </c>
      <c r="H6" s="15" t="s">
        <v>615</v>
      </c>
      <c r="I6" s="14" t="s">
        <v>547</v>
      </c>
      <c r="J6" s="15" t="s">
        <v>547</v>
      </c>
      <c r="K6" s="14" t="s">
        <v>547</v>
      </c>
      <c r="L6" s="14" t="s">
        <v>559</v>
      </c>
      <c r="M6" s="15" t="s">
        <v>211</v>
      </c>
      <c r="N6" s="14" t="s">
        <v>547</v>
      </c>
      <c r="O6" s="15" t="s">
        <v>548</v>
      </c>
      <c r="P6" s="14" t="s">
        <v>548</v>
      </c>
      <c r="Q6" s="15" t="s">
        <v>548</v>
      </c>
      <c r="R6" s="14" t="s">
        <v>548</v>
      </c>
      <c r="S6" s="15" t="s">
        <v>615</v>
      </c>
      <c r="T6" s="14" t="s">
        <v>615</v>
      </c>
      <c r="U6" s="15" t="s">
        <v>615</v>
      </c>
      <c r="V6" s="14" t="s">
        <v>615</v>
      </c>
      <c r="W6" s="15" t="s">
        <v>615</v>
      </c>
      <c r="X6" s="14" t="s">
        <v>615</v>
      </c>
      <c r="Y6" s="15" t="s">
        <v>615</v>
      </c>
      <c r="Z6" s="14" t="s">
        <v>615</v>
      </c>
    </row>
    <row r="7" spans="1:26" s="19" customFormat="1" ht="17.25" customHeight="1">
      <c r="A7" s="350" t="s">
        <v>705</v>
      </c>
      <c r="B7" s="351"/>
      <c r="C7" s="40">
        <v>51088.123033185919</v>
      </c>
      <c r="D7" s="41">
        <v>1201.5404778301504</v>
      </c>
      <c r="E7" s="40">
        <v>1172.1225291314481</v>
      </c>
      <c r="F7" s="41">
        <v>947.06786010108976</v>
      </c>
      <c r="G7" s="42">
        <v>20486.679464806093</v>
      </c>
      <c r="H7" s="43">
        <v>72090.549922570935</v>
      </c>
      <c r="I7" s="44">
        <v>11.444912571221758</v>
      </c>
      <c r="J7" s="44">
        <v>1.4626704542729105</v>
      </c>
      <c r="K7" s="44">
        <v>1.6587653158763505</v>
      </c>
      <c r="L7" s="44">
        <v>1.2424532622483375</v>
      </c>
      <c r="M7" s="44">
        <v>30.809785695710389</v>
      </c>
      <c r="N7" s="44">
        <v>6.4213972982549778</v>
      </c>
      <c r="O7" s="40">
        <v>4463.8281607888421</v>
      </c>
      <c r="P7" s="40">
        <v>821.47039636992781</v>
      </c>
      <c r="Q7" s="40">
        <v>706.62348550023682</v>
      </c>
      <c r="R7" s="40">
        <v>762.25632696016282</v>
      </c>
      <c r="S7" s="42">
        <v>664.94066746002807</v>
      </c>
      <c r="T7" s="42">
        <v>11226.614173547809</v>
      </c>
      <c r="U7" s="42">
        <v>402174.198997189</v>
      </c>
      <c r="V7" s="42">
        <v>8075.053658025281</v>
      </c>
      <c r="W7" s="43">
        <v>7985.6606735392852</v>
      </c>
      <c r="X7" s="42">
        <v>6196.5623119262054</v>
      </c>
      <c r="Y7" s="43">
        <v>12487.617673483073</v>
      </c>
      <c r="Z7" s="42">
        <v>51338.508335905848</v>
      </c>
    </row>
    <row r="8" spans="1:26" s="19" customFormat="1" ht="17.25" customHeight="1">
      <c r="A8" s="350" t="s">
        <v>706</v>
      </c>
      <c r="B8" s="351"/>
      <c r="C8" s="40">
        <v>52186.895384235308</v>
      </c>
      <c r="D8" s="41">
        <v>1232.7264466562353</v>
      </c>
      <c r="E8" s="40">
        <v>1163.0671419552639</v>
      </c>
      <c r="F8" s="41">
        <v>978.5848512666073</v>
      </c>
      <c r="G8" s="42">
        <v>20391.053430436186</v>
      </c>
      <c r="H8" s="43">
        <v>73298.554867013052</v>
      </c>
      <c r="I8" s="44">
        <v>11.368608908918402</v>
      </c>
      <c r="J8" s="44">
        <v>1.449908804093037</v>
      </c>
      <c r="K8" s="44">
        <v>1.6156155481823093</v>
      </c>
      <c r="L8" s="44">
        <v>1.2323010676593205</v>
      </c>
      <c r="M8" s="44">
        <v>30.648328890588953</v>
      </c>
      <c r="N8" s="44">
        <v>6.4953892965043378</v>
      </c>
      <c r="O8" s="40">
        <v>4590.4380916205091</v>
      </c>
      <c r="P8" s="40">
        <v>850.20964296257523</v>
      </c>
      <c r="Q8" s="40">
        <v>719.89103055105102</v>
      </c>
      <c r="R8" s="40">
        <v>794.1118261995573</v>
      </c>
      <c r="S8" s="42">
        <v>665.32349947137175</v>
      </c>
      <c r="T8" s="42">
        <v>11284.705430429021</v>
      </c>
      <c r="U8" s="42">
        <v>409002.86390253919</v>
      </c>
      <c r="V8" s="42">
        <v>8225.3552043678501</v>
      </c>
      <c r="W8" s="43">
        <v>7867.9697827551117</v>
      </c>
      <c r="X8" s="42">
        <v>6367.7038631683472</v>
      </c>
      <c r="Y8" s="43">
        <v>12413.255845655474</v>
      </c>
      <c r="Z8" s="42">
        <v>52345.704491333243</v>
      </c>
    </row>
    <row r="9" spans="1:26" s="19" customFormat="1" ht="17.25" customHeight="1">
      <c r="A9" s="352" t="s">
        <v>707</v>
      </c>
      <c r="B9" s="353"/>
      <c r="C9" s="45">
        <v>50979.254905926682</v>
      </c>
      <c r="D9" s="45">
        <v>1327.5934903089333</v>
      </c>
      <c r="E9" s="45">
        <v>1239.7198607553723</v>
      </c>
      <c r="F9" s="45">
        <v>1079.8310976085609</v>
      </c>
      <c r="G9" s="47">
        <v>21177.79188648313</v>
      </c>
      <c r="H9" s="47">
        <v>75713.703954587851</v>
      </c>
      <c r="I9" s="49">
        <v>10.730970735038957</v>
      </c>
      <c r="J9" s="49">
        <v>1.428854876105401</v>
      </c>
      <c r="K9" s="49">
        <v>1.618359591778908</v>
      </c>
      <c r="L9" s="49">
        <v>1.1995913447796944</v>
      </c>
      <c r="M9" s="49">
        <v>31.824030287900214</v>
      </c>
      <c r="N9" s="49">
        <v>6.7163731976377905</v>
      </c>
      <c r="O9" s="45">
        <v>4750.6657286342515</v>
      </c>
      <c r="P9" s="45">
        <v>929.13109127466203</v>
      </c>
      <c r="Q9" s="45">
        <v>766.03485841651968</v>
      </c>
      <c r="R9" s="45">
        <v>900.16579588349089</v>
      </c>
      <c r="S9" s="47">
        <v>665.46542643705061</v>
      </c>
      <c r="T9" s="47">
        <v>11273.004302562736</v>
      </c>
      <c r="U9" s="47">
        <v>398549.98513428553</v>
      </c>
      <c r="V9" s="47">
        <v>8849.1777684470089</v>
      </c>
      <c r="W9" s="47">
        <v>8379.0721633976955</v>
      </c>
      <c r="X9" s="47">
        <v>7025.3716451176688</v>
      </c>
      <c r="Y9" s="47">
        <v>13003.226563592367</v>
      </c>
      <c r="Z9" s="47">
        <v>54241.057070830757</v>
      </c>
    </row>
    <row r="10" spans="1:26" ht="19.5" customHeight="1">
      <c r="A10" s="619" t="s">
        <v>527</v>
      </c>
      <c r="B10" s="23" t="s">
        <v>528</v>
      </c>
      <c r="C10" s="50">
        <v>52967.873012450516</v>
      </c>
      <c r="D10" s="51">
        <v>1204.307889261625</v>
      </c>
      <c r="E10" s="50">
        <v>1249.3405103940306</v>
      </c>
      <c r="F10" s="51">
        <v>966.46628844072598</v>
      </c>
      <c r="G10" s="52">
        <v>15906.337071119946</v>
      </c>
      <c r="H10" s="53">
        <v>73665.76014016509</v>
      </c>
      <c r="I10" s="54">
        <v>9.0439432596526128</v>
      </c>
      <c r="J10" s="55">
        <v>1.3842046637735543</v>
      </c>
      <c r="K10" s="54">
        <v>1.6418923761371857</v>
      </c>
      <c r="L10" s="54">
        <v>1.1720970850970183</v>
      </c>
      <c r="M10" s="55">
        <v>24.057417348811523</v>
      </c>
      <c r="N10" s="54">
        <v>6.2472434810956363</v>
      </c>
      <c r="O10" s="51">
        <v>5856.72327785978</v>
      </c>
      <c r="P10" s="50">
        <v>870.03600029673146</v>
      </c>
      <c r="Q10" s="51">
        <v>760.91498355897352</v>
      </c>
      <c r="R10" s="50">
        <v>824.5616346368854</v>
      </c>
      <c r="S10" s="53">
        <v>661.18223916108548</v>
      </c>
      <c r="T10" s="52">
        <v>11791.722279286872</v>
      </c>
      <c r="U10" s="53">
        <v>465462.15518389316</v>
      </c>
      <c r="V10" s="52">
        <v>9050.456690163719</v>
      </c>
      <c r="W10" s="53">
        <v>8868.0510201952275</v>
      </c>
      <c r="X10" s="52">
        <v>7117.2563909625997</v>
      </c>
      <c r="Y10" s="53">
        <v>5216.8668316318408</v>
      </c>
      <c r="Z10" s="52">
        <v>54363.96792093628</v>
      </c>
    </row>
    <row r="11" spans="1:26" ht="19.5" customHeight="1">
      <c r="A11" s="541"/>
      <c r="B11" s="355" t="s">
        <v>419</v>
      </c>
      <c r="C11" s="50">
        <v>51728.604151443098</v>
      </c>
      <c r="D11" s="51">
        <v>1237.8189654979199</v>
      </c>
      <c r="E11" s="50">
        <v>1322.8567899206489</v>
      </c>
      <c r="F11" s="51">
        <v>1010.9986234998349</v>
      </c>
      <c r="G11" s="52">
        <v>13793.300749046473</v>
      </c>
      <c r="H11" s="53">
        <v>76645.530170086393</v>
      </c>
      <c r="I11" s="54">
        <v>8.0877156221362547</v>
      </c>
      <c r="J11" s="55">
        <v>1.3585058772529151</v>
      </c>
      <c r="K11" s="54">
        <v>1.7229372292513754</v>
      </c>
      <c r="L11" s="54">
        <v>1.1478571834023954</v>
      </c>
      <c r="M11" s="55">
        <v>20.792521830270523</v>
      </c>
      <c r="N11" s="54">
        <v>6.5015138074668313</v>
      </c>
      <c r="O11" s="51">
        <v>6395.9474551578896</v>
      </c>
      <c r="P11" s="50">
        <v>911.16202456257258</v>
      </c>
      <c r="Q11" s="51">
        <v>767.7916336484509</v>
      </c>
      <c r="R11" s="50">
        <v>880.77039384212048</v>
      </c>
      <c r="S11" s="53">
        <v>663.37796163646078</v>
      </c>
      <c r="T11" s="52">
        <v>11788.874474443299</v>
      </c>
      <c r="U11" s="53">
        <v>451415.96362323436</v>
      </c>
      <c r="V11" s="52">
        <v>9189.3240406837067</v>
      </c>
      <c r="W11" s="53">
        <v>9292.0958565587462</v>
      </c>
      <c r="X11" s="52">
        <v>7363.225292820418</v>
      </c>
      <c r="Y11" s="53">
        <v>4446.8701852636805</v>
      </c>
      <c r="Z11" s="52">
        <v>55226.977283245913</v>
      </c>
    </row>
    <row r="12" spans="1:26" ht="20.25" customHeight="1">
      <c r="A12" s="541"/>
      <c r="B12" s="486" t="s">
        <v>433</v>
      </c>
      <c r="C12" s="50">
        <v>49522.938275053268</v>
      </c>
      <c r="D12" s="51">
        <v>1096.6455928779419</v>
      </c>
      <c r="E12" s="50">
        <v>1152.3915106906288</v>
      </c>
      <c r="F12" s="51">
        <v>957.51619174285725</v>
      </c>
      <c r="G12" s="52">
        <v>18898.867731998718</v>
      </c>
      <c r="H12" s="53">
        <v>66797.411595815662</v>
      </c>
      <c r="I12" s="54">
        <v>10.524971773298249</v>
      </c>
      <c r="J12" s="55">
        <v>1.3837817841215199</v>
      </c>
      <c r="K12" s="54">
        <v>1.5422520498612486</v>
      </c>
      <c r="L12" s="54">
        <v>1.1657158992726822</v>
      </c>
      <c r="M12" s="55">
        <v>29.015786865166127</v>
      </c>
      <c r="N12" s="54">
        <v>5.9068615761850047</v>
      </c>
      <c r="O12" s="51">
        <v>4705.2799134998613</v>
      </c>
      <c r="P12" s="50">
        <v>792.4989369433971</v>
      </c>
      <c r="Q12" s="51">
        <v>747.21347317664822</v>
      </c>
      <c r="R12" s="50">
        <v>821.39755693499114</v>
      </c>
      <c r="S12" s="53">
        <v>651.33052637242395</v>
      </c>
      <c r="T12" s="52">
        <v>11308.443703019246</v>
      </c>
      <c r="U12" s="53">
        <v>425938.38955151429</v>
      </c>
      <c r="V12" s="52">
        <v>8081.4200424788269</v>
      </c>
      <c r="W12" s="53">
        <v>8097.1411168520881</v>
      </c>
      <c r="X12" s="52">
        <v>6961.4821562615443</v>
      </c>
      <c r="Y12" s="53">
        <v>6354.0341038151819</v>
      </c>
      <c r="Z12" s="52">
        <v>47309.544327945143</v>
      </c>
    </row>
    <row r="13" spans="1:26" ht="19.5" customHeight="1">
      <c r="A13" s="541"/>
      <c r="B13" s="24" t="s">
        <v>421</v>
      </c>
      <c r="C13" s="50">
        <v>49543.988388259917</v>
      </c>
      <c r="D13" s="56">
        <v>941.32870821187817</v>
      </c>
      <c r="E13" s="50">
        <v>966.22855279434953</v>
      </c>
      <c r="F13" s="56">
        <v>511.89559342245678</v>
      </c>
      <c r="G13" s="52">
        <v>10587.835072582286</v>
      </c>
      <c r="H13" s="57">
        <v>82123.583724891578</v>
      </c>
      <c r="I13" s="54">
        <v>6.6079884882653364</v>
      </c>
      <c r="J13" s="58">
        <v>1.4359706910320795</v>
      </c>
      <c r="K13" s="54">
        <v>1.253079830240782</v>
      </c>
      <c r="L13" s="54">
        <v>1.3270716701354128</v>
      </c>
      <c r="M13" s="58">
        <v>16.443791938023082</v>
      </c>
      <c r="N13" s="54">
        <v>6.1428453872929403</v>
      </c>
      <c r="O13" s="56">
        <v>7497.5899967503901</v>
      </c>
      <c r="P13" s="50">
        <v>655.534764108113</v>
      </c>
      <c r="Q13" s="56">
        <v>771.08299844606597</v>
      </c>
      <c r="R13" s="50">
        <v>385.73319357365494</v>
      </c>
      <c r="S13" s="57">
        <v>643.88038431086989</v>
      </c>
      <c r="T13" s="52">
        <v>13368.981074270894</v>
      </c>
      <c r="U13" s="57">
        <v>446045.02844320732</v>
      </c>
      <c r="V13" s="52">
        <v>7548.5147518313361</v>
      </c>
      <c r="W13" s="57">
        <v>7741.6985288929509</v>
      </c>
      <c r="X13" s="52">
        <v>4112.9168774542977</v>
      </c>
      <c r="Y13" s="57">
        <v>3430.0128967136984</v>
      </c>
      <c r="Z13" s="52">
        <v>65783.884540375075</v>
      </c>
    </row>
    <row r="14" spans="1:26" ht="19.5" customHeight="1">
      <c r="A14" s="541"/>
      <c r="B14" s="486" t="s">
        <v>422</v>
      </c>
      <c r="C14" s="50">
        <v>65243.616889045334</v>
      </c>
      <c r="D14" s="56">
        <v>1501.9493283079328</v>
      </c>
      <c r="E14" s="50">
        <v>1353.7731798060527</v>
      </c>
      <c r="F14" s="56">
        <v>1171.2261840542067</v>
      </c>
      <c r="G14" s="52">
        <v>16567.20056298592</v>
      </c>
      <c r="H14" s="57">
        <v>98002.046617843924</v>
      </c>
      <c r="I14" s="54">
        <v>9.5479589928611492</v>
      </c>
      <c r="J14" s="58">
        <v>1.4129151212200621</v>
      </c>
      <c r="K14" s="54">
        <v>1.7821835391034626</v>
      </c>
      <c r="L14" s="54">
        <v>1.1371899638306522</v>
      </c>
      <c r="M14" s="58">
        <v>24.416489923389641</v>
      </c>
      <c r="N14" s="54">
        <v>8.0108669974013704</v>
      </c>
      <c r="O14" s="56">
        <v>6833.2527336812918</v>
      </c>
      <c r="P14" s="50">
        <v>1063.0145475483262</v>
      </c>
      <c r="Q14" s="56">
        <v>759.61490503221444</v>
      </c>
      <c r="R14" s="50">
        <v>1029.9301095736921</v>
      </c>
      <c r="S14" s="57">
        <v>678.52507116985157</v>
      </c>
      <c r="T14" s="52">
        <v>12233.637963236017</v>
      </c>
      <c r="U14" s="57">
        <v>585088.75580237817</v>
      </c>
      <c r="V14" s="52">
        <v>11275.87116191946</v>
      </c>
      <c r="W14" s="57">
        <v>9514.6191655078946</v>
      </c>
      <c r="X14" s="52">
        <v>8475.1708565549488</v>
      </c>
      <c r="Y14" s="57">
        <v>5333.9880313142221</v>
      </c>
      <c r="Z14" s="52">
        <v>71896.072919127488</v>
      </c>
    </row>
    <row r="15" spans="1:26" ht="19.5" customHeight="1">
      <c r="A15" s="541"/>
      <c r="B15" s="486" t="s">
        <v>423</v>
      </c>
      <c r="C15" s="50">
        <v>64621.036001031644</v>
      </c>
      <c r="D15" s="56">
        <v>1551.5286985780192</v>
      </c>
      <c r="E15" s="50">
        <v>1319.4111082166171</v>
      </c>
      <c r="F15" s="56">
        <v>1184.4218813296116</v>
      </c>
      <c r="G15" s="52">
        <v>24699.249923696101</v>
      </c>
      <c r="H15" s="57">
        <v>90326.781444521286</v>
      </c>
      <c r="I15" s="54">
        <v>13.385779003790173</v>
      </c>
      <c r="J15" s="58">
        <v>1.4773172218183321</v>
      </c>
      <c r="K15" s="54">
        <v>1.7680902469173638</v>
      </c>
      <c r="L15" s="54">
        <v>1.1583814736952807</v>
      </c>
      <c r="M15" s="58">
        <v>36.64497441575152</v>
      </c>
      <c r="N15" s="54">
        <v>7.8390969271811084</v>
      </c>
      <c r="O15" s="56">
        <v>4827.5887404636105</v>
      </c>
      <c r="P15" s="50">
        <v>1050.2339481755619</v>
      </c>
      <c r="Q15" s="56">
        <v>746.23515995124603</v>
      </c>
      <c r="R15" s="50">
        <v>1022.4799931850265</v>
      </c>
      <c r="S15" s="57">
        <v>674.01465869435424</v>
      </c>
      <c r="T15" s="52">
        <v>11522.600407111211</v>
      </c>
      <c r="U15" s="57">
        <v>579421.04767431424</v>
      </c>
      <c r="V15" s="52">
        <v>11773.994962905936</v>
      </c>
      <c r="W15" s="57">
        <v>9263.4499101004221</v>
      </c>
      <c r="X15" s="52">
        <v>8603.3071643375133</v>
      </c>
      <c r="Y15" s="57">
        <v>8297.7762590143338</v>
      </c>
      <c r="Z15" s="52">
        <v>65661.091196522088</v>
      </c>
    </row>
    <row r="16" spans="1:26" ht="19.5" customHeight="1">
      <c r="A16" s="541"/>
      <c r="B16" s="24" t="s">
        <v>237</v>
      </c>
      <c r="C16" s="50">
        <v>65303.48921827571</v>
      </c>
      <c r="D16" s="56">
        <v>1681.8183462459426</v>
      </c>
      <c r="E16" s="50">
        <v>1301.0163267801081</v>
      </c>
      <c r="F16" s="56">
        <v>1326.3163862477534</v>
      </c>
      <c r="G16" s="52">
        <v>17454.699627045105</v>
      </c>
      <c r="H16" s="57">
        <v>96339.571607690159</v>
      </c>
      <c r="I16" s="54">
        <v>9.940552686561281</v>
      </c>
      <c r="J16" s="58">
        <v>1.4614015168254011</v>
      </c>
      <c r="K16" s="54">
        <v>1.7575283261067147</v>
      </c>
      <c r="L16" s="54">
        <v>1.1510542520322113</v>
      </c>
      <c r="M16" s="58">
        <v>25.758701390298899</v>
      </c>
      <c r="N16" s="54">
        <v>8.2560601838952348</v>
      </c>
      <c r="O16" s="56">
        <v>6569.4022533133466</v>
      </c>
      <c r="P16" s="50">
        <v>1150.8256470811336</v>
      </c>
      <c r="Q16" s="56">
        <v>740.25340442855088</v>
      </c>
      <c r="R16" s="50">
        <v>1152.262270788812</v>
      </c>
      <c r="S16" s="57">
        <v>677.62343149871685</v>
      </c>
      <c r="T16" s="52">
        <v>11668.952195335965</v>
      </c>
      <c r="U16" s="57">
        <v>563475.54795600579</v>
      </c>
      <c r="V16" s="52">
        <v>12592.560451729994</v>
      </c>
      <c r="W16" s="57">
        <v>9141.9673544563702</v>
      </c>
      <c r="X16" s="52">
        <v>9568.252639363267</v>
      </c>
      <c r="Y16" s="57">
        <v>5544.8304070444665</v>
      </c>
      <c r="Z16" s="52">
        <v>69754.108108108107</v>
      </c>
    </row>
    <row r="17" spans="1:26" ht="19.5" customHeight="1">
      <c r="A17" s="542"/>
      <c r="B17" s="406" t="s">
        <v>406</v>
      </c>
      <c r="C17" s="59">
        <v>64613.468297342624</v>
      </c>
      <c r="D17" s="60">
        <v>1615.8821962135376</v>
      </c>
      <c r="E17" s="59">
        <v>1408.9019596638464</v>
      </c>
      <c r="F17" s="60">
        <v>1247.328727413603</v>
      </c>
      <c r="G17" s="61">
        <v>21803.530755056832</v>
      </c>
      <c r="H17" s="62">
        <v>98801.20262182958</v>
      </c>
      <c r="I17" s="63">
        <v>12.011910284457889</v>
      </c>
      <c r="J17" s="64">
        <v>1.5032639489494621</v>
      </c>
      <c r="K17" s="63">
        <v>1.8231099087749068</v>
      </c>
      <c r="L17" s="63">
        <v>1.1620720380653429</v>
      </c>
      <c r="M17" s="64">
        <v>32.138704611262114</v>
      </c>
      <c r="N17" s="63">
        <v>8.3344970076945</v>
      </c>
      <c r="O17" s="60">
        <v>5379.1167905196107</v>
      </c>
      <c r="P17" s="59">
        <v>1074.9158172407297</v>
      </c>
      <c r="Q17" s="60">
        <v>772.80143829101348</v>
      </c>
      <c r="R17" s="59">
        <v>1073.3660965547353</v>
      </c>
      <c r="S17" s="62">
        <v>678.41971289086712</v>
      </c>
      <c r="T17" s="61">
        <v>11854.488942837848</v>
      </c>
      <c r="U17" s="62">
        <v>601347.32263448136</v>
      </c>
      <c r="V17" s="61">
        <v>13745.668755579009</v>
      </c>
      <c r="W17" s="62">
        <v>11355.284318487476</v>
      </c>
      <c r="X17" s="61">
        <v>10299.379360776406</v>
      </c>
      <c r="Y17" s="62">
        <v>7183.5281789492674</v>
      </c>
      <c r="Z17" s="61">
        <v>86057.111570247929</v>
      </c>
    </row>
    <row r="18" spans="1:26" ht="19.5" customHeight="1">
      <c r="A18" s="537" t="s">
        <v>441</v>
      </c>
      <c r="B18" s="23" t="s">
        <v>528</v>
      </c>
      <c r="C18" s="50">
        <v>54421.662958481968</v>
      </c>
      <c r="D18" s="51">
        <v>1242.8238205114519</v>
      </c>
      <c r="E18" s="50">
        <v>1284.1249172040214</v>
      </c>
      <c r="F18" s="51">
        <v>999.3763080545732</v>
      </c>
      <c r="G18" s="52">
        <v>16864.106036318433</v>
      </c>
      <c r="H18" s="53">
        <v>74917.550859506606</v>
      </c>
      <c r="I18" s="54">
        <v>9.5283823701334533</v>
      </c>
      <c r="J18" s="55">
        <v>1.3935672386075539</v>
      </c>
      <c r="K18" s="54">
        <v>1.6855111511175143</v>
      </c>
      <c r="L18" s="54">
        <v>1.1725544827370948</v>
      </c>
      <c r="M18" s="55">
        <v>25.417017599643476</v>
      </c>
      <c r="N18" s="54">
        <v>6.3856965275459974</v>
      </c>
      <c r="O18" s="51">
        <v>5711.5322249310348</v>
      </c>
      <c r="P18" s="50">
        <v>891.82910309607723</v>
      </c>
      <c r="Q18" s="51">
        <v>761.86082563300215</v>
      </c>
      <c r="R18" s="50">
        <v>852.30692711329573</v>
      </c>
      <c r="S18" s="53">
        <v>663.49665023464388</v>
      </c>
      <c r="T18" s="52">
        <v>11732.087570452895</v>
      </c>
      <c r="U18" s="53">
        <v>483672.06600508536</v>
      </c>
      <c r="V18" s="52">
        <v>9398.5967302771314</v>
      </c>
      <c r="W18" s="53">
        <v>9127.7679110372574</v>
      </c>
      <c r="X18" s="52">
        <v>7393.7629145555902</v>
      </c>
      <c r="Y18" s="53">
        <v>5588.5200003630343</v>
      </c>
      <c r="Z18" s="52">
        <v>55359.79149507633</v>
      </c>
    </row>
    <row r="19" spans="1:26" ht="19.5" customHeight="1">
      <c r="A19" s="538"/>
      <c r="B19" s="355" t="s">
        <v>419</v>
      </c>
      <c r="C19" s="50">
        <v>52707.80618773005</v>
      </c>
      <c r="D19" s="51">
        <v>1243.2247516231712</v>
      </c>
      <c r="E19" s="50">
        <v>1350.5633653225389</v>
      </c>
      <c r="F19" s="51">
        <v>1018.4633824444786</v>
      </c>
      <c r="G19" s="52">
        <v>14296.549651007088</v>
      </c>
      <c r="H19" s="53">
        <v>74179.186572038903</v>
      </c>
      <c r="I19" s="54">
        <v>8.3620271252046141</v>
      </c>
      <c r="J19" s="55">
        <v>1.3645322447727197</v>
      </c>
      <c r="K19" s="54">
        <v>1.75600363208404</v>
      </c>
      <c r="L19" s="54">
        <v>1.1491105582068231</v>
      </c>
      <c r="M19" s="55">
        <v>21.497803955002119</v>
      </c>
      <c r="N19" s="54">
        <v>6.2939639496495596</v>
      </c>
      <c r="O19" s="51">
        <v>6303.2331034731387</v>
      </c>
      <c r="P19" s="50">
        <v>911.09957744549024</v>
      </c>
      <c r="Q19" s="51">
        <v>769.11194296316955</v>
      </c>
      <c r="R19" s="50">
        <v>886.3058259892606</v>
      </c>
      <c r="S19" s="53">
        <v>665.02372432699394</v>
      </c>
      <c r="T19" s="52">
        <v>11785.766039567023</v>
      </c>
      <c r="U19" s="53">
        <v>465681.39115943818</v>
      </c>
      <c r="V19" s="52">
        <v>9254.415980502341</v>
      </c>
      <c r="W19" s="53">
        <v>9491.3111527715482</v>
      </c>
      <c r="X19" s="52">
        <v>7441.011700191224</v>
      </c>
      <c r="Y19" s="53">
        <v>4651.3697320065603</v>
      </c>
      <c r="Z19" s="52">
        <v>53487.11856716629</v>
      </c>
    </row>
    <row r="20" spans="1:26" ht="19.5" customHeight="1">
      <c r="A20" s="538"/>
      <c r="B20" s="486" t="s">
        <v>433</v>
      </c>
      <c r="C20" s="50">
        <v>50498.291989643862</v>
      </c>
      <c r="D20" s="51">
        <v>1142.6407953013859</v>
      </c>
      <c r="E20" s="50">
        <v>1176.129537985666</v>
      </c>
      <c r="F20" s="51">
        <v>994.06442832375353</v>
      </c>
      <c r="G20" s="52">
        <v>20521.92974527162</v>
      </c>
      <c r="H20" s="53">
        <v>68617.969961610128</v>
      </c>
      <c r="I20" s="54">
        <v>11.300231850488853</v>
      </c>
      <c r="J20" s="55">
        <v>1.393770931299505</v>
      </c>
      <c r="K20" s="54">
        <v>1.5752840735265277</v>
      </c>
      <c r="L20" s="54">
        <v>1.1712058907046436</v>
      </c>
      <c r="M20" s="55">
        <v>31.459304691550848</v>
      </c>
      <c r="N20" s="54">
        <v>6.0722492872056213</v>
      </c>
      <c r="O20" s="51">
        <v>4468.7837079607607</v>
      </c>
      <c r="P20" s="50">
        <v>819.81964872522212</v>
      </c>
      <c r="Q20" s="51">
        <v>746.61425056669952</v>
      </c>
      <c r="R20" s="50">
        <v>848.75292740005364</v>
      </c>
      <c r="S20" s="53">
        <v>652.33259115174531</v>
      </c>
      <c r="T20" s="52">
        <v>11300.255756329023</v>
      </c>
      <c r="U20" s="53">
        <v>440634.08748611022</v>
      </c>
      <c r="V20" s="52">
        <v>8499.009029624809</v>
      </c>
      <c r="W20" s="53">
        <v>8269.0926443145017</v>
      </c>
      <c r="X20" s="52">
        <v>7264.6899385934166</v>
      </c>
      <c r="Y20" s="53">
        <v>7030.8294335326655</v>
      </c>
      <c r="Z20" s="52">
        <v>48733.603354062368</v>
      </c>
    </row>
    <row r="21" spans="1:26" ht="19.5" customHeight="1">
      <c r="A21" s="538"/>
      <c r="B21" s="24" t="s">
        <v>421</v>
      </c>
      <c r="C21" s="50">
        <v>49720.417895107945</v>
      </c>
      <c r="D21" s="56">
        <v>946.95163286469585</v>
      </c>
      <c r="E21" s="50">
        <v>988.31784701512356</v>
      </c>
      <c r="F21" s="56">
        <v>513.80870393365785</v>
      </c>
      <c r="G21" s="52">
        <v>10732.507573931976</v>
      </c>
      <c r="H21" s="57">
        <v>83309.031226199542</v>
      </c>
      <c r="I21" s="54">
        <v>6.7066231259672664</v>
      </c>
      <c r="J21" s="58">
        <v>1.4469023716707741</v>
      </c>
      <c r="K21" s="54">
        <v>1.2969954812022877</v>
      </c>
      <c r="L21" s="54">
        <v>1.3405203768683271</v>
      </c>
      <c r="M21" s="58">
        <v>16.66536030608578</v>
      </c>
      <c r="N21" s="54">
        <v>6.2224866717440976</v>
      </c>
      <c r="O21" s="56">
        <v>7413.6293274921409</v>
      </c>
      <c r="P21" s="50">
        <v>654.46822909774301</v>
      </c>
      <c r="Q21" s="56">
        <v>762.00562094400948</v>
      </c>
      <c r="R21" s="50">
        <v>383.2904839044657</v>
      </c>
      <c r="S21" s="57">
        <v>644.00093228183778</v>
      </c>
      <c r="T21" s="52">
        <v>13388.382429889383</v>
      </c>
      <c r="U21" s="57">
        <v>448079.40797894273</v>
      </c>
      <c r="V21" s="52">
        <v>7594.4708444490134</v>
      </c>
      <c r="W21" s="57">
        <v>7920.2316660369297</v>
      </c>
      <c r="X21" s="52">
        <v>4132.0128375699978</v>
      </c>
      <c r="Y21" s="57">
        <v>3484.6537256642782</v>
      </c>
      <c r="Z21" s="52">
        <v>66776.223552932221</v>
      </c>
    </row>
    <row r="22" spans="1:26" ht="19.5" customHeight="1">
      <c r="A22" s="538"/>
      <c r="B22" s="486" t="s">
        <v>422</v>
      </c>
      <c r="C22" s="50">
        <v>65095.54217048359</v>
      </c>
      <c r="D22" s="56">
        <v>1493.4231029559355</v>
      </c>
      <c r="E22" s="50">
        <v>1369.142999132084</v>
      </c>
      <c r="F22" s="56">
        <v>1175.3800910899643</v>
      </c>
      <c r="G22" s="52">
        <v>16741.207568209062</v>
      </c>
      <c r="H22" s="57">
        <v>96378.57014084507</v>
      </c>
      <c r="I22" s="54">
        <v>9.6400202137087021</v>
      </c>
      <c r="J22" s="58">
        <v>1.411630209940814</v>
      </c>
      <c r="K22" s="54">
        <v>1.797635410974316</v>
      </c>
      <c r="L22" s="54">
        <v>1.1394747892337989</v>
      </c>
      <c r="M22" s="58">
        <v>24.658096478337576</v>
      </c>
      <c r="N22" s="54">
        <v>7.9264225352112678</v>
      </c>
      <c r="O22" s="56">
        <v>6752.6354434313034</v>
      </c>
      <c r="P22" s="50">
        <v>1057.9421525829705</v>
      </c>
      <c r="Q22" s="56">
        <v>761.63553008227075</v>
      </c>
      <c r="R22" s="50">
        <v>1031.5103960135079</v>
      </c>
      <c r="S22" s="57">
        <v>678.93349281508438</v>
      </c>
      <c r="T22" s="52">
        <v>12159.151207585255</v>
      </c>
      <c r="U22" s="57">
        <v>586461.28484118322</v>
      </c>
      <c r="V22" s="52">
        <v>11213.66420559787</v>
      </c>
      <c r="W22" s="57">
        <v>9626.3104413513774</v>
      </c>
      <c r="X22" s="52">
        <v>8514.9945578085044</v>
      </c>
      <c r="Y22" s="57">
        <v>5390.682373368697</v>
      </c>
      <c r="Z22" s="52">
        <v>70690.786366197179</v>
      </c>
    </row>
    <row r="23" spans="1:26" ht="19.5" customHeight="1">
      <c r="A23" s="538"/>
      <c r="B23" s="486" t="s">
        <v>423</v>
      </c>
      <c r="C23" s="50">
        <v>64383.860656109966</v>
      </c>
      <c r="D23" s="56">
        <v>1578.2658478546266</v>
      </c>
      <c r="E23" s="50">
        <v>1343.2620004643959</v>
      </c>
      <c r="F23" s="56">
        <v>1198.646810782288</v>
      </c>
      <c r="G23" s="52">
        <v>25159.420613532573</v>
      </c>
      <c r="H23" s="57">
        <v>90275.062223451328</v>
      </c>
      <c r="I23" s="54">
        <v>13.595169250333051</v>
      </c>
      <c r="J23" s="58">
        <v>1.4831918979423531</v>
      </c>
      <c r="K23" s="54">
        <v>1.7899359839971265</v>
      </c>
      <c r="L23" s="54">
        <v>1.1610416861872894</v>
      </c>
      <c r="M23" s="58">
        <v>37.280027110329357</v>
      </c>
      <c r="N23" s="54">
        <v>7.8359375</v>
      </c>
      <c r="O23" s="56">
        <v>4735.7895639682974</v>
      </c>
      <c r="P23" s="50">
        <v>1064.1009096962914</v>
      </c>
      <c r="Q23" s="56">
        <v>750.45253711517785</v>
      </c>
      <c r="R23" s="50">
        <v>1032.389125250523</v>
      </c>
      <c r="S23" s="57">
        <v>674.87667160417732</v>
      </c>
      <c r="T23" s="52">
        <v>11520.646026522203</v>
      </c>
      <c r="U23" s="57">
        <v>580322.53859603975</v>
      </c>
      <c r="V23" s="52">
        <v>12033.54852437087</v>
      </c>
      <c r="W23" s="57">
        <v>9432.4447455253048</v>
      </c>
      <c r="X23" s="52">
        <v>8722.4942542793324</v>
      </c>
      <c r="Y23" s="57">
        <v>8522.7912181897409</v>
      </c>
      <c r="Z23" s="52">
        <v>65812.071487831854</v>
      </c>
    </row>
    <row r="24" spans="1:26" ht="19.5" customHeight="1">
      <c r="A24" s="538"/>
      <c r="B24" s="24" t="s">
        <v>237</v>
      </c>
      <c r="C24" s="50">
        <v>65215.549240323831</v>
      </c>
      <c r="D24" s="56">
        <v>1707.8014182790846</v>
      </c>
      <c r="E24" s="50">
        <v>1317.8379788627674</v>
      </c>
      <c r="F24" s="56">
        <v>1358.2093141488722</v>
      </c>
      <c r="G24" s="52">
        <v>17490.458890007663</v>
      </c>
      <c r="H24" s="57">
        <v>94973.92424242424</v>
      </c>
      <c r="I24" s="54">
        <v>9.9500388155705881</v>
      </c>
      <c r="J24" s="58">
        <v>1.4704571445888635</v>
      </c>
      <c r="K24" s="54">
        <v>1.7797644337440401</v>
      </c>
      <c r="L24" s="54">
        <v>1.1571791784795491</v>
      </c>
      <c r="M24" s="58">
        <v>25.774394734073731</v>
      </c>
      <c r="N24" s="54">
        <v>8.168484848484848</v>
      </c>
      <c r="O24" s="56">
        <v>6554.3009880795144</v>
      </c>
      <c r="P24" s="50">
        <v>1161.4084943336327</v>
      </c>
      <c r="Q24" s="56">
        <v>740.45640753168038</v>
      </c>
      <c r="R24" s="50">
        <v>1173.72429387596</v>
      </c>
      <c r="S24" s="57">
        <v>678.59823947234315</v>
      </c>
      <c r="T24" s="52">
        <v>11626.871568481971</v>
      </c>
      <c r="U24" s="57">
        <v>562842.39321559272</v>
      </c>
      <c r="V24" s="52">
        <v>12810.212563860041</v>
      </c>
      <c r="W24" s="57">
        <v>9256.467319017609</v>
      </c>
      <c r="X24" s="52">
        <v>9806.0122876658206</v>
      </c>
      <c r="Y24" s="57">
        <v>5549.3877909860084</v>
      </c>
      <c r="Z24" s="52">
        <v>68326.659393939393</v>
      </c>
    </row>
    <row r="25" spans="1:26" ht="19.5" customHeight="1">
      <c r="A25" s="539"/>
      <c r="B25" s="406" t="s">
        <v>406</v>
      </c>
      <c r="C25" s="59">
        <v>64572.696196715377</v>
      </c>
      <c r="D25" s="60">
        <v>1619.6711552267452</v>
      </c>
      <c r="E25" s="59">
        <v>1424.1831861571775</v>
      </c>
      <c r="F25" s="60">
        <v>1252.5656478568956</v>
      </c>
      <c r="G25" s="61">
        <v>21654.896467740546</v>
      </c>
      <c r="H25" s="62">
        <v>99115.620882902367</v>
      </c>
      <c r="I25" s="63">
        <v>11.950476541886257</v>
      </c>
      <c r="J25" s="64">
        <v>1.5031448773025062</v>
      </c>
      <c r="K25" s="63">
        <v>1.8356794492357444</v>
      </c>
      <c r="L25" s="63">
        <v>1.163306429665421</v>
      </c>
      <c r="M25" s="64">
        <v>31.892949344843995</v>
      </c>
      <c r="N25" s="63">
        <v>8.357093697768164</v>
      </c>
      <c r="O25" s="60">
        <v>5403.3574284999395</v>
      </c>
      <c r="P25" s="59">
        <v>1077.5216545549176</v>
      </c>
      <c r="Q25" s="60">
        <v>775.83435754543814</v>
      </c>
      <c r="R25" s="59">
        <v>1076.7288961147981</v>
      </c>
      <c r="S25" s="62">
        <v>678.98695205626711</v>
      </c>
      <c r="T25" s="61">
        <v>11860.058588235293</v>
      </c>
      <c r="U25" s="62">
        <v>600987.61196819809</v>
      </c>
      <c r="V25" s="61">
        <v>13773.552361668762</v>
      </c>
      <c r="W25" s="62">
        <v>11483.269179886925</v>
      </c>
      <c r="X25" s="61">
        <v>10343.495947928781</v>
      </c>
      <c r="Y25" s="62">
        <v>7155.4739867282669</v>
      </c>
      <c r="Z25" s="61">
        <v>86369.718710058005</v>
      </c>
    </row>
    <row r="26" spans="1:26" ht="19.5" customHeight="1">
      <c r="A26" s="537" t="s">
        <v>529</v>
      </c>
      <c r="B26" s="23" t="s">
        <v>528</v>
      </c>
      <c r="C26" s="50">
        <v>54594.065097049963</v>
      </c>
      <c r="D26" s="51">
        <v>1291.5761984243991</v>
      </c>
      <c r="E26" s="50">
        <v>1388.5133318258765</v>
      </c>
      <c r="F26" s="51">
        <v>1099.5095945365347</v>
      </c>
      <c r="G26" s="52">
        <v>18938.801511375514</v>
      </c>
      <c r="H26" s="53">
        <v>73663.24324324324</v>
      </c>
      <c r="I26" s="54">
        <v>10.578866232219186</v>
      </c>
      <c r="J26" s="55">
        <v>1.3967838517142617</v>
      </c>
      <c r="K26" s="54">
        <v>1.7622149837133549</v>
      </c>
      <c r="L26" s="54">
        <v>1.1721671013059161</v>
      </c>
      <c r="M26" s="55">
        <v>28.373824262400515</v>
      </c>
      <c r="N26" s="54">
        <v>6.3981981981981981</v>
      </c>
      <c r="O26" s="51">
        <v>5160.6725993733899</v>
      </c>
      <c r="P26" s="50">
        <v>924.67864432944157</v>
      </c>
      <c r="Q26" s="51">
        <v>787.93640086976723</v>
      </c>
      <c r="R26" s="50">
        <v>938.01437807934258</v>
      </c>
      <c r="S26" s="53">
        <v>667.47440655971798</v>
      </c>
      <c r="T26" s="52">
        <v>11513.123063925656</v>
      </c>
      <c r="U26" s="53">
        <v>489084.04561698547</v>
      </c>
      <c r="V26" s="52">
        <v>9857.8787482220905</v>
      </c>
      <c r="W26" s="53">
        <v>9892.8760992721436</v>
      </c>
      <c r="X26" s="52">
        <v>8134.4239056583037</v>
      </c>
      <c r="Y26" s="53">
        <v>7868.4752793632924</v>
      </c>
      <c r="Z26" s="52">
        <v>54915.590090090089</v>
      </c>
    </row>
    <row r="27" spans="1:26" ht="19.5" customHeight="1">
      <c r="A27" s="569"/>
      <c r="B27" s="355" t="s">
        <v>419</v>
      </c>
      <c r="C27" s="50">
        <v>54037.159789473684</v>
      </c>
      <c r="D27" s="51">
        <v>1397.3107266324016</v>
      </c>
      <c r="E27" s="50">
        <v>1604.2775022503045</v>
      </c>
      <c r="F27" s="51">
        <v>1261.7581162949418</v>
      </c>
      <c r="G27" s="52">
        <v>17625.184484848483</v>
      </c>
      <c r="H27" s="53">
        <v>63614.403669724772</v>
      </c>
      <c r="I27" s="54">
        <v>10.090315789473685</v>
      </c>
      <c r="J27" s="55">
        <v>1.3265558174277439</v>
      </c>
      <c r="K27" s="54">
        <v>1.9089818034204629</v>
      </c>
      <c r="L27" s="54">
        <v>1.1268779332833394</v>
      </c>
      <c r="M27" s="55">
        <v>26.164606060606062</v>
      </c>
      <c r="N27" s="54">
        <v>5.1467889908256881</v>
      </c>
      <c r="O27" s="51">
        <v>5355.3487241544781</v>
      </c>
      <c r="P27" s="50">
        <v>1053.3373027166356</v>
      </c>
      <c r="Q27" s="51">
        <v>840.38386294505415</v>
      </c>
      <c r="R27" s="50">
        <v>1119.6936944346826</v>
      </c>
      <c r="S27" s="53">
        <v>673.62697699413502</v>
      </c>
      <c r="T27" s="52">
        <v>12360.017825311943</v>
      </c>
      <c r="U27" s="53">
        <v>489474.87305263156</v>
      </c>
      <c r="V27" s="52">
        <v>10690.579439857187</v>
      </c>
      <c r="W27" s="53">
        <v>11289.429799325791</v>
      </c>
      <c r="X27" s="52">
        <v>9277.6238993604711</v>
      </c>
      <c r="Y27" s="53">
        <v>9101.1103030303038</v>
      </c>
      <c r="Z27" s="52">
        <v>48772.055045871559</v>
      </c>
    </row>
    <row r="28" spans="1:26" ht="19.5" customHeight="1">
      <c r="A28" s="569"/>
      <c r="B28" s="486" t="s">
        <v>433</v>
      </c>
      <c r="C28" s="50">
        <v>52378.988839804697</v>
      </c>
      <c r="D28" s="51">
        <v>1114.093496432901</v>
      </c>
      <c r="E28" s="50">
        <v>1219.5076559193328</v>
      </c>
      <c r="F28" s="51">
        <v>1006.8286680216529</v>
      </c>
      <c r="G28" s="52">
        <v>20515.970208278406</v>
      </c>
      <c r="H28" s="53">
        <v>62880.34379671151</v>
      </c>
      <c r="I28" s="54">
        <v>11.405022087886538</v>
      </c>
      <c r="J28" s="55">
        <v>1.3986153995615573</v>
      </c>
      <c r="K28" s="54">
        <v>1.6506494045396074</v>
      </c>
      <c r="L28" s="54">
        <v>1.1712581919653338</v>
      </c>
      <c r="M28" s="55">
        <v>31.432639071974691</v>
      </c>
      <c r="N28" s="54">
        <v>5.7174887892376685</v>
      </c>
      <c r="O28" s="51">
        <v>4592.6249362933968</v>
      </c>
      <c r="P28" s="50">
        <v>796.56887574822269</v>
      </c>
      <c r="Q28" s="51">
        <v>738.80477136177376</v>
      </c>
      <c r="R28" s="50">
        <v>859.61291449516068</v>
      </c>
      <c r="S28" s="53">
        <v>652.69639502113671</v>
      </c>
      <c r="T28" s="52">
        <v>10997.895424836601</v>
      </c>
      <c r="U28" s="53">
        <v>454059.76400837017</v>
      </c>
      <c r="V28" s="52">
        <v>8177.0605709892843</v>
      </c>
      <c r="W28" s="53">
        <v>8564.3425176701658</v>
      </c>
      <c r="X28" s="52">
        <v>7304.1837280904756</v>
      </c>
      <c r="Y28" s="53">
        <v>6911.5699973635647</v>
      </c>
      <c r="Z28" s="52">
        <v>44384.025411061288</v>
      </c>
    </row>
    <row r="29" spans="1:26" ht="19.5" customHeight="1">
      <c r="A29" s="569"/>
      <c r="B29" s="24" t="s">
        <v>421</v>
      </c>
      <c r="C29" s="50">
        <v>46363.206951026856</v>
      </c>
      <c r="D29" s="56">
        <v>969.00755235152758</v>
      </c>
      <c r="E29" s="50">
        <v>969.78124739778502</v>
      </c>
      <c r="F29" s="56">
        <v>498.47342864850282</v>
      </c>
      <c r="G29" s="52">
        <v>10617.55</v>
      </c>
      <c r="H29" s="57">
        <v>111798.52564102564</v>
      </c>
      <c r="I29" s="54">
        <v>6.7480252764612958</v>
      </c>
      <c r="J29" s="58">
        <v>1.4350248104110102</v>
      </c>
      <c r="K29" s="54">
        <v>1.3474893829627779</v>
      </c>
      <c r="L29" s="54">
        <v>1.3282753349518928</v>
      </c>
      <c r="M29" s="58">
        <v>16.562222222222221</v>
      </c>
      <c r="N29" s="54">
        <v>8.7884615384615383</v>
      </c>
      <c r="O29" s="56">
        <v>6870.6332670022239</v>
      </c>
      <c r="P29" s="50">
        <v>675.25491219485673</v>
      </c>
      <c r="Q29" s="56">
        <v>719.69490792238287</v>
      </c>
      <c r="R29" s="50">
        <v>375.2786907441569</v>
      </c>
      <c r="S29" s="57">
        <v>641.07037434590097</v>
      </c>
      <c r="T29" s="52">
        <v>12721.057622173596</v>
      </c>
      <c r="U29" s="57">
        <v>413275.09952606633</v>
      </c>
      <c r="V29" s="52">
        <v>7804.7649720687823</v>
      </c>
      <c r="W29" s="57">
        <v>7767.3493213423262</v>
      </c>
      <c r="X29" s="52">
        <v>4004.1350822767736</v>
      </c>
      <c r="Y29" s="57">
        <v>3362.4833333333331</v>
      </c>
      <c r="Z29" s="52">
        <v>89438.820512820515</v>
      </c>
    </row>
    <row r="30" spans="1:26" ht="19.5" customHeight="1">
      <c r="A30" s="569"/>
      <c r="B30" s="486" t="s">
        <v>422</v>
      </c>
      <c r="C30" s="50">
        <v>60012.514446793517</v>
      </c>
      <c r="D30" s="56">
        <v>1671.4639669381068</v>
      </c>
      <c r="E30" s="50">
        <v>1735.7698233497144</v>
      </c>
      <c r="F30" s="56">
        <v>1500.9508923703247</v>
      </c>
      <c r="G30" s="52">
        <v>17701.629921259842</v>
      </c>
      <c r="H30" s="57">
        <v>111187</v>
      </c>
      <c r="I30" s="54">
        <v>10.188160676532769</v>
      </c>
      <c r="J30" s="58">
        <v>1.4285085466950334</v>
      </c>
      <c r="K30" s="54">
        <v>2.0512684287421967</v>
      </c>
      <c r="L30" s="54">
        <v>1.1385991058122205</v>
      </c>
      <c r="M30" s="58">
        <v>26.070866141732285</v>
      </c>
      <c r="N30" s="54">
        <v>8.3000000000000007</v>
      </c>
      <c r="O30" s="56">
        <v>5890.4169606419036</v>
      </c>
      <c r="P30" s="50">
        <v>1170.0762804711037</v>
      </c>
      <c r="Q30" s="56">
        <v>846.19340844340843</v>
      </c>
      <c r="R30" s="50">
        <v>1318.2435193461881</v>
      </c>
      <c r="S30" s="57">
        <v>678.98127453941413</v>
      </c>
      <c r="T30" s="52">
        <v>13396.024096385541</v>
      </c>
      <c r="U30" s="57">
        <v>550225.65398167726</v>
      </c>
      <c r="V30" s="52">
        <v>12817.01743574695</v>
      </c>
      <c r="W30" s="57">
        <v>12230.013946075176</v>
      </c>
      <c r="X30" s="52">
        <v>10988.287630402385</v>
      </c>
      <c r="Y30" s="57">
        <v>8094.9118110236222</v>
      </c>
      <c r="Z30" s="52">
        <v>86504.666666666672</v>
      </c>
    </row>
    <row r="31" spans="1:26" ht="19.5" customHeight="1">
      <c r="A31" s="569"/>
      <c r="B31" s="486" t="s">
        <v>423</v>
      </c>
      <c r="C31" s="50">
        <v>58959.143864598023</v>
      </c>
      <c r="D31" s="56">
        <v>1516.0787286646212</v>
      </c>
      <c r="E31" s="50">
        <v>1418.5034342803622</v>
      </c>
      <c r="F31" s="56">
        <v>1162.0966811587964</v>
      </c>
      <c r="G31" s="52">
        <v>23905.160120845921</v>
      </c>
      <c r="H31" s="57">
        <v>71138.333333333328</v>
      </c>
      <c r="I31" s="54">
        <v>12.698166431593794</v>
      </c>
      <c r="J31" s="58">
        <v>1.4463971880492092</v>
      </c>
      <c r="K31" s="54">
        <v>1.8303153293787076</v>
      </c>
      <c r="L31" s="54">
        <v>1.1622401101975808</v>
      </c>
      <c r="M31" s="58">
        <v>35.311178247734141</v>
      </c>
      <c r="N31" s="54">
        <v>6.3666666666666663</v>
      </c>
      <c r="O31" s="56">
        <v>4643.1226257914032</v>
      </c>
      <c r="P31" s="50">
        <v>1048.1759375579215</v>
      </c>
      <c r="Q31" s="56">
        <v>775.0049466950959</v>
      </c>
      <c r="R31" s="50">
        <v>999.8765925925926</v>
      </c>
      <c r="S31" s="57">
        <v>676.98562628336754</v>
      </c>
      <c r="T31" s="52">
        <v>11173.560209424084</v>
      </c>
      <c r="U31" s="57">
        <v>520446.76445698168</v>
      </c>
      <c r="V31" s="52">
        <v>11375.338119210033</v>
      </c>
      <c r="W31" s="57">
        <v>9929.4878239150803</v>
      </c>
      <c r="X31" s="52">
        <v>8319.8454220653439</v>
      </c>
      <c r="Y31" s="57">
        <v>8508.3172205438059</v>
      </c>
      <c r="Z31" s="52">
        <v>49796.833333333336</v>
      </c>
    </row>
    <row r="32" spans="1:26" ht="19.5" customHeight="1">
      <c r="A32" s="569"/>
      <c r="B32" s="24" t="s">
        <v>237</v>
      </c>
      <c r="C32" s="50">
        <v>64245.469194312798</v>
      </c>
      <c r="D32" s="56">
        <v>1628.5919687733933</v>
      </c>
      <c r="E32" s="50">
        <v>1636.6598425196851</v>
      </c>
      <c r="F32" s="56">
        <v>1347.7411302982732</v>
      </c>
      <c r="G32" s="52">
        <v>19541.281786941581</v>
      </c>
      <c r="H32" s="57">
        <v>113080</v>
      </c>
      <c r="I32" s="54">
        <v>10.995260663507109</v>
      </c>
      <c r="J32" s="58">
        <v>1.5114426264570635</v>
      </c>
      <c r="K32" s="54">
        <v>2.0289763779527559</v>
      </c>
      <c r="L32" s="54">
        <v>1.152276295133438</v>
      </c>
      <c r="M32" s="58">
        <v>28.780068728522338</v>
      </c>
      <c r="N32" s="54">
        <v>9.8378378378378386</v>
      </c>
      <c r="O32" s="56">
        <v>5843.0146551724138</v>
      </c>
      <c r="P32" s="50">
        <v>1077.5082958927371</v>
      </c>
      <c r="Q32" s="56">
        <v>806.6431232536479</v>
      </c>
      <c r="R32" s="50">
        <v>1169.633651226158</v>
      </c>
      <c r="S32" s="57">
        <v>678.98662686567161</v>
      </c>
      <c r="T32" s="52">
        <v>11494.395604395604</v>
      </c>
      <c r="U32" s="57">
        <v>579355.79146919434</v>
      </c>
      <c r="V32" s="52">
        <v>12141.633247780986</v>
      </c>
      <c r="W32" s="57">
        <v>11607.730078740158</v>
      </c>
      <c r="X32" s="52">
        <v>9672.7135007849301</v>
      </c>
      <c r="Y32" s="57">
        <v>8607.621993127148</v>
      </c>
      <c r="Z32" s="52">
        <v>83538.24324324324</v>
      </c>
    </row>
    <row r="33" spans="1:26" ht="19.5" customHeight="1">
      <c r="A33" s="546"/>
      <c r="B33" s="406" t="s">
        <v>406</v>
      </c>
      <c r="C33" s="59">
        <v>59371.642917015924</v>
      </c>
      <c r="D33" s="60">
        <v>1667.4742844610155</v>
      </c>
      <c r="E33" s="59">
        <v>1645.478581713463</v>
      </c>
      <c r="F33" s="60">
        <v>1328.599000243843</v>
      </c>
      <c r="G33" s="61">
        <v>23327.627822944894</v>
      </c>
      <c r="H33" s="62">
        <v>71784.6835443038</v>
      </c>
      <c r="I33" s="63">
        <v>12.595138306789606</v>
      </c>
      <c r="J33" s="64">
        <v>1.5346803377563329</v>
      </c>
      <c r="K33" s="63">
        <v>1.9910007199424047</v>
      </c>
      <c r="L33" s="63">
        <v>1.1710964805332034</v>
      </c>
      <c r="M33" s="64">
        <v>34.008130081300813</v>
      </c>
      <c r="N33" s="63">
        <v>6.8481012658227849</v>
      </c>
      <c r="O33" s="60">
        <v>4713.8539864235327</v>
      </c>
      <c r="P33" s="59">
        <v>1086.5287339895317</v>
      </c>
      <c r="Q33" s="60">
        <v>826.45805460133795</v>
      </c>
      <c r="R33" s="59">
        <v>1134.4914977790118</v>
      </c>
      <c r="S33" s="62">
        <v>685.94267803543448</v>
      </c>
      <c r="T33" s="61">
        <v>10482.421441774492</v>
      </c>
      <c r="U33" s="62">
        <v>554984.30176026828</v>
      </c>
      <c r="V33" s="61">
        <v>14256.556859304748</v>
      </c>
      <c r="W33" s="62">
        <v>13343.488120950324</v>
      </c>
      <c r="X33" s="61">
        <v>10955.241729659432</v>
      </c>
      <c r="Y33" s="62">
        <v>9186.4354110207769</v>
      </c>
      <c r="Z33" s="61">
        <v>60947.113924050631</v>
      </c>
    </row>
    <row r="34" spans="1:26" ht="19.5" customHeight="1">
      <c r="A34" s="537" t="s">
        <v>459</v>
      </c>
      <c r="B34" s="23" t="s">
        <v>528</v>
      </c>
      <c r="C34" s="50">
        <v>48480.848264596214</v>
      </c>
      <c r="D34" s="51">
        <v>1112.910296789302</v>
      </c>
      <c r="E34" s="50">
        <v>1170.1549453672878</v>
      </c>
      <c r="F34" s="51">
        <v>910.84007213112307</v>
      </c>
      <c r="G34" s="52">
        <v>14371.228488946721</v>
      </c>
      <c r="H34" s="53">
        <v>74366.0708702095</v>
      </c>
      <c r="I34" s="54">
        <v>8.2851831004372016</v>
      </c>
      <c r="J34" s="55">
        <v>1.3693496320873704</v>
      </c>
      <c r="K34" s="54">
        <v>1.5558987744029424</v>
      </c>
      <c r="L34" s="54">
        <v>1.1803991395477782</v>
      </c>
      <c r="M34" s="55">
        <v>21.934453593293373</v>
      </c>
      <c r="N34" s="54">
        <v>6.198934159903204</v>
      </c>
      <c r="O34" s="51">
        <v>5851.5119915742025</v>
      </c>
      <c r="P34" s="50">
        <v>812.72910198459351</v>
      </c>
      <c r="Q34" s="51">
        <v>752.07652619709836</v>
      </c>
      <c r="R34" s="50">
        <v>771.63735690291537</v>
      </c>
      <c r="S34" s="53">
        <v>655.18971912483994</v>
      </c>
      <c r="T34" s="52">
        <v>11996.589889796589</v>
      </c>
      <c r="U34" s="53">
        <v>417021.00672480138</v>
      </c>
      <c r="V34" s="52">
        <v>8275.3549712561853</v>
      </c>
      <c r="W34" s="53">
        <v>8301.3144957514742</v>
      </c>
      <c r="X34" s="52">
        <v>6677.9789061512984</v>
      </c>
      <c r="Y34" s="53">
        <v>4607.1430224620835</v>
      </c>
      <c r="Z34" s="52">
        <v>54805.112987207198</v>
      </c>
    </row>
    <row r="35" spans="1:26" ht="19.5" customHeight="1">
      <c r="A35" s="538"/>
      <c r="B35" s="355" t="s">
        <v>419</v>
      </c>
      <c r="C35" s="50">
        <v>47549.909543541231</v>
      </c>
      <c r="D35" s="51">
        <v>1190.5991663519155</v>
      </c>
      <c r="E35" s="50">
        <v>1243.0690157688007</v>
      </c>
      <c r="F35" s="51">
        <v>1006.4123811793343</v>
      </c>
      <c r="G35" s="52">
        <v>12997.485402488905</v>
      </c>
      <c r="H35" s="53">
        <v>86124.331664098616</v>
      </c>
      <c r="I35" s="54">
        <v>7.6466882053393235</v>
      </c>
      <c r="J35" s="55">
        <v>1.3499130781496604</v>
      </c>
      <c r="K35" s="54">
        <v>1.6464731350912536</v>
      </c>
      <c r="L35" s="54">
        <v>1.1505804698572819</v>
      </c>
      <c r="M35" s="55">
        <v>19.732681228787747</v>
      </c>
      <c r="N35" s="54">
        <v>7.1582241910631739</v>
      </c>
      <c r="O35" s="51">
        <v>6218.3664701196212</v>
      </c>
      <c r="P35" s="50">
        <v>881.98209619828401</v>
      </c>
      <c r="Q35" s="51">
        <v>754.98894532518773</v>
      </c>
      <c r="R35" s="50">
        <v>874.69969076058612</v>
      </c>
      <c r="S35" s="53">
        <v>658.67812142665366</v>
      </c>
      <c r="T35" s="52">
        <v>12031.521976026153</v>
      </c>
      <c r="U35" s="53">
        <v>405025.37928647926</v>
      </c>
      <c r="V35" s="52">
        <v>8770.3510234113</v>
      </c>
      <c r="W35" s="53">
        <v>8727.9320323412121</v>
      </c>
      <c r="X35" s="52">
        <v>7307.9583484760105</v>
      </c>
      <c r="Y35" s="53">
        <v>4088.1343695065702</v>
      </c>
      <c r="Z35" s="52">
        <v>62043.530624036983</v>
      </c>
    </row>
    <row r="36" spans="1:26" ht="19.5" customHeight="1">
      <c r="A36" s="538"/>
      <c r="B36" s="486" t="s">
        <v>433</v>
      </c>
      <c r="C36" s="50">
        <v>47736.296562395233</v>
      </c>
      <c r="D36" s="51">
        <v>1022.2625196294551</v>
      </c>
      <c r="E36" s="50">
        <v>1112.9808909701771</v>
      </c>
      <c r="F36" s="51">
        <v>915.92004019999717</v>
      </c>
      <c r="G36" s="52">
        <v>17377.874132348865</v>
      </c>
      <c r="H36" s="53">
        <v>66047.275506919861</v>
      </c>
      <c r="I36" s="54">
        <v>9.8688191453696774</v>
      </c>
      <c r="J36" s="55">
        <v>1.3648706072530259</v>
      </c>
      <c r="K36" s="54">
        <v>1.4923814342437314</v>
      </c>
      <c r="L36" s="54">
        <v>1.1618352877665796</v>
      </c>
      <c r="M36" s="55">
        <v>26.742019378770632</v>
      </c>
      <c r="N36" s="54">
        <v>5.7976918479010529</v>
      </c>
      <c r="O36" s="51">
        <v>4837.0829234207304</v>
      </c>
      <c r="P36" s="50">
        <v>748.98126913794954</v>
      </c>
      <c r="Q36" s="51">
        <v>745.77508499640612</v>
      </c>
      <c r="R36" s="50">
        <v>788.33897527823365</v>
      </c>
      <c r="S36" s="53">
        <v>649.83402660101387</v>
      </c>
      <c r="T36" s="52">
        <v>11391.994821323775</v>
      </c>
      <c r="U36" s="53">
        <v>403290.32203625859</v>
      </c>
      <c r="V36" s="52">
        <v>7453.1263151435605</v>
      </c>
      <c r="W36" s="53">
        <v>7821.0383310964689</v>
      </c>
      <c r="X36" s="52">
        <v>6631.7571226702703</v>
      </c>
      <c r="Y36" s="53">
        <v>5657.9980361744911</v>
      </c>
      <c r="Z36" s="52">
        <v>46570.608395788309</v>
      </c>
    </row>
    <row r="37" spans="1:26" ht="19.5" customHeight="1">
      <c r="A37" s="538"/>
      <c r="B37" s="24" t="s">
        <v>421</v>
      </c>
      <c r="C37" s="50">
        <v>48389.911265794726</v>
      </c>
      <c r="D37" s="56">
        <v>931.14976918301056</v>
      </c>
      <c r="E37" s="50">
        <v>920.38792826061331</v>
      </c>
      <c r="F37" s="56">
        <v>511.87634804390223</v>
      </c>
      <c r="G37" s="52">
        <v>10220.937590488027</v>
      </c>
      <c r="H37" s="57">
        <v>84466.165116687145</v>
      </c>
      <c r="I37" s="54">
        <v>6.4735358013744184</v>
      </c>
      <c r="J37" s="58">
        <v>1.437836323921875</v>
      </c>
      <c r="K37" s="54">
        <v>1.2039961387736795</v>
      </c>
      <c r="L37" s="54">
        <v>1.3273534087618757</v>
      </c>
      <c r="M37" s="58">
        <v>15.853553536880678</v>
      </c>
      <c r="N37" s="54">
        <v>6.2961923144411296</v>
      </c>
      <c r="O37" s="56">
        <v>7475.0357069966149</v>
      </c>
      <c r="P37" s="50">
        <v>647.60484464823173</v>
      </c>
      <c r="Q37" s="56">
        <v>764.44425245255934</v>
      </c>
      <c r="R37" s="50">
        <v>385.63682035620684</v>
      </c>
      <c r="S37" s="57">
        <v>644.70956411827171</v>
      </c>
      <c r="T37" s="52">
        <v>13415.436012485368</v>
      </c>
      <c r="U37" s="57">
        <v>435435.83009532257</v>
      </c>
      <c r="V37" s="52">
        <v>7465.9983250727664</v>
      </c>
      <c r="W37" s="57">
        <v>7375.2838134307922</v>
      </c>
      <c r="X37" s="52">
        <v>4109.402262947322</v>
      </c>
      <c r="Y37" s="57">
        <v>3315.4529590385528</v>
      </c>
      <c r="Z37" s="52">
        <v>67655.94589694099</v>
      </c>
    </row>
    <row r="38" spans="1:26" ht="19.5" customHeight="1">
      <c r="A38" s="538"/>
      <c r="B38" s="486" t="s">
        <v>422</v>
      </c>
      <c r="C38" s="50">
        <v>64249.095358955768</v>
      </c>
      <c r="D38" s="56">
        <v>1532.6237712403445</v>
      </c>
      <c r="E38" s="50">
        <v>1272.8731558864877</v>
      </c>
      <c r="F38" s="56">
        <v>1157.6074712358043</v>
      </c>
      <c r="G38" s="52">
        <v>14920.801962066711</v>
      </c>
      <c r="H38" s="57">
        <v>105997.04761904762</v>
      </c>
      <c r="I38" s="54">
        <v>8.7371283538796227</v>
      </c>
      <c r="J38" s="58">
        <v>1.3937733539106958</v>
      </c>
      <c r="K38" s="54">
        <v>1.7112909953192343</v>
      </c>
      <c r="L38" s="54">
        <v>1.1299141422926866</v>
      </c>
      <c r="M38" s="58">
        <v>22.033355134074558</v>
      </c>
      <c r="N38" s="54">
        <v>8.4</v>
      </c>
      <c r="O38" s="56">
        <v>7353.5711914346184</v>
      </c>
      <c r="P38" s="50">
        <v>1099.6219485327779</v>
      </c>
      <c r="Q38" s="56">
        <v>743.80871480541987</v>
      </c>
      <c r="R38" s="50">
        <v>1024.509232964308</v>
      </c>
      <c r="S38" s="57">
        <v>677.19155213868032</v>
      </c>
      <c r="T38" s="52">
        <v>12618.696145124717</v>
      </c>
      <c r="U38" s="57">
        <v>553952.96470872615</v>
      </c>
      <c r="V38" s="52">
        <v>11458.140398626581</v>
      </c>
      <c r="W38" s="57">
        <v>8929.899850153708</v>
      </c>
      <c r="X38" s="52">
        <v>8286.8262779254983</v>
      </c>
      <c r="Y38" s="57">
        <v>4676.8660562459127</v>
      </c>
      <c r="Z38" s="52">
        <v>74629.060317460317</v>
      </c>
    </row>
    <row r="39" spans="1:26" ht="19.5" customHeight="1">
      <c r="A39" s="538"/>
      <c r="B39" s="486" t="s">
        <v>423</v>
      </c>
      <c r="C39" s="50">
        <v>64851.372020431329</v>
      </c>
      <c r="D39" s="56">
        <v>1528.5936144404925</v>
      </c>
      <c r="E39" s="50">
        <v>1299.6408204953614</v>
      </c>
      <c r="F39" s="56">
        <v>1195.0354203793208</v>
      </c>
      <c r="G39" s="52">
        <v>25265.341842900303</v>
      </c>
      <c r="H39" s="57">
        <v>91831.196172248805</v>
      </c>
      <c r="I39" s="54">
        <v>13.684591373439273</v>
      </c>
      <c r="J39" s="58">
        <v>1.4632100491355029</v>
      </c>
      <c r="K39" s="54">
        <v>1.7485621876633877</v>
      </c>
      <c r="L39" s="54">
        <v>1.1567384950097506</v>
      </c>
      <c r="M39" s="58">
        <v>37.558610271903326</v>
      </c>
      <c r="N39" s="54">
        <v>7.7990430622009566</v>
      </c>
      <c r="O39" s="56">
        <v>4739.0068326265691</v>
      </c>
      <c r="P39" s="50">
        <v>1044.6850165795538</v>
      </c>
      <c r="Q39" s="56">
        <v>743.26256719074877</v>
      </c>
      <c r="R39" s="50">
        <v>1033.107677780921</v>
      </c>
      <c r="S39" s="57">
        <v>672.69107296551613</v>
      </c>
      <c r="T39" s="52">
        <v>11774.674846625767</v>
      </c>
      <c r="U39" s="57">
        <v>569834.51929625426</v>
      </c>
      <c r="V39" s="52">
        <v>11518.463447943681</v>
      </c>
      <c r="W39" s="57">
        <v>9124.3392021205455</v>
      </c>
      <c r="X39" s="52">
        <v>8637.0895989670153</v>
      </c>
      <c r="Y39" s="57">
        <v>8475.9418429003017</v>
      </c>
      <c r="Z39" s="52">
        <v>64993.374401913876</v>
      </c>
    </row>
    <row r="40" spans="1:26" ht="19.5" customHeight="1">
      <c r="A40" s="538"/>
      <c r="B40" s="24" t="s">
        <v>237</v>
      </c>
      <c r="C40" s="50">
        <v>65216.849746983266</v>
      </c>
      <c r="D40" s="56">
        <v>1685.160924279659</v>
      </c>
      <c r="E40" s="50">
        <v>1226.7050538525268</v>
      </c>
      <c r="F40" s="56">
        <v>1376.4354153334186</v>
      </c>
      <c r="G40" s="52">
        <v>16613.350296861747</v>
      </c>
      <c r="H40" s="57">
        <v>132048.09248554913</v>
      </c>
      <c r="I40" s="54">
        <v>9.4118333982094207</v>
      </c>
      <c r="J40" s="58">
        <v>1.4135590704425129</v>
      </c>
      <c r="K40" s="54">
        <v>1.6923847003590169</v>
      </c>
      <c r="L40" s="54">
        <v>1.1387815179828491</v>
      </c>
      <c r="M40" s="58">
        <v>24.624257845631892</v>
      </c>
      <c r="N40" s="54">
        <v>10.895953757225433</v>
      </c>
      <c r="O40" s="56">
        <v>6929.2397121469039</v>
      </c>
      <c r="P40" s="50">
        <v>1192.1404343945255</v>
      </c>
      <c r="Q40" s="56">
        <v>724.83818459969405</v>
      </c>
      <c r="R40" s="50">
        <v>1208.6913895226642</v>
      </c>
      <c r="S40" s="57">
        <v>674.67415265913473</v>
      </c>
      <c r="T40" s="52">
        <v>12119.002652519894</v>
      </c>
      <c r="U40" s="57">
        <v>554078.26196963794</v>
      </c>
      <c r="V40" s="52">
        <v>12483.871707542346</v>
      </c>
      <c r="W40" s="57">
        <v>8589.2067798950575</v>
      </c>
      <c r="X40" s="52">
        <v>10023.733815435811</v>
      </c>
      <c r="Y40" s="57">
        <v>5063.5835453774389</v>
      </c>
      <c r="Z40" s="52">
        <v>100497.35260115608</v>
      </c>
    </row>
    <row r="41" spans="1:26" ht="19.5" customHeight="1">
      <c r="A41" s="539"/>
      <c r="B41" s="406" t="s">
        <v>406</v>
      </c>
      <c r="C41" s="59">
        <v>63574.466559158034</v>
      </c>
      <c r="D41" s="60">
        <v>1591.1119074351429</v>
      </c>
      <c r="E41" s="59">
        <v>1369.5577315831888</v>
      </c>
      <c r="F41" s="60">
        <v>1257.1434967589603</v>
      </c>
      <c r="G41" s="61">
        <v>25893.140293637847</v>
      </c>
      <c r="H41" s="62">
        <v>100305.68580542265</v>
      </c>
      <c r="I41" s="63">
        <v>13.938465455780003</v>
      </c>
      <c r="J41" s="64">
        <v>1.5024660242575829</v>
      </c>
      <c r="K41" s="63">
        <v>1.8043672653809213</v>
      </c>
      <c r="L41" s="63">
        <v>1.1648586639342438</v>
      </c>
      <c r="M41" s="64">
        <v>38.373391335870942</v>
      </c>
      <c r="N41" s="63">
        <v>8.5797448165869223</v>
      </c>
      <c r="O41" s="60">
        <v>4561.080756045134</v>
      </c>
      <c r="P41" s="59">
        <v>1059.0002580732985</v>
      </c>
      <c r="Q41" s="60">
        <v>759.02381840986266</v>
      </c>
      <c r="R41" s="59">
        <v>1079.2240601216201</v>
      </c>
      <c r="S41" s="62">
        <v>674.76809821167092</v>
      </c>
      <c r="T41" s="61">
        <v>11690.987080583698</v>
      </c>
      <c r="U41" s="62">
        <v>590540.2410456629</v>
      </c>
      <c r="V41" s="61">
        <v>13543.940889984426</v>
      </c>
      <c r="W41" s="62">
        <v>11028.734232692668</v>
      </c>
      <c r="X41" s="61">
        <v>10369.478143267643</v>
      </c>
      <c r="Y41" s="62">
        <v>8640.3339677360891</v>
      </c>
      <c r="Z41" s="61">
        <v>87216.097288676232</v>
      </c>
    </row>
    <row r="42" spans="1:26" ht="19.5" customHeight="1">
      <c r="A42" s="537" t="s">
        <v>460</v>
      </c>
      <c r="B42" s="23" t="s">
        <v>528</v>
      </c>
      <c r="C42" s="50">
        <v>51862.665356390135</v>
      </c>
      <c r="D42" s="56">
        <v>1175.5007713756743</v>
      </c>
      <c r="E42" s="50">
        <v>1224.3294885615148</v>
      </c>
      <c r="F42" s="56">
        <v>934.08916638152004</v>
      </c>
      <c r="G42" s="52">
        <v>14654.682486975118</v>
      </c>
      <c r="H42" s="57">
        <v>71582.918036280127</v>
      </c>
      <c r="I42" s="54">
        <v>8.433305003029945</v>
      </c>
      <c r="J42" s="58">
        <v>1.3749440223613545</v>
      </c>
      <c r="K42" s="54">
        <v>1.6067398450335166</v>
      </c>
      <c r="L42" s="54">
        <v>1.1688869710641159</v>
      </c>
      <c r="M42" s="58">
        <v>22.2628418523703</v>
      </c>
      <c r="N42" s="54">
        <v>6.0527154847543772</v>
      </c>
      <c r="O42" s="56">
        <v>6149.7438237745164</v>
      </c>
      <c r="P42" s="50">
        <v>854.94445756187747</v>
      </c>
      <c r="Q42" s="56">
        <v>761.99609560063868</v>
      </c>
      <c r="R42" s="50">
        <v>799.12702383118904</v>
      </c>
      <c r="S42" s="57">
        <v>658.25749399620565</v>
      </c>
      <c r="T42" s="52">
        <v>11826.579031607167</v>
      </c>
      <c r="U42" s="57">
        <v>449112.9652247114</v>
      </c>
      <c r="V42" s="52">
        <v>8774.1069501035599</v>
      </c>
      <c r="W42" s="57">
        <v>8674.0277965768437</v>
      </c>
      <c r="X42" s="52">
        <v>6837.0779022585011</v>
      </c>
      <c r="Y42" s="57">
        <v>4725.3215382607459</v>
      </c>
      <c r="Z42" s="52">
        <v>52738.26230284472</v>
      </c>
    </row>
    <row r="43" spans="1:26" ht="19.5" customHeight="1">
      <c r="A43" s="538"/>
      <c r="B43" s="355" t="s">
        <v>419</v>
      </c>
      <c r="C43" s="50">
        <v>51498.324142336307</v>
      </c>
      <c r="D43" s="56">
        <v>1244.4395725623249</v>
      </c>
      <c r="E43" s="50">
        <v>1306.4545237758848</v>
      </c>
      <c r="F43" s="56">
        <v>1000.6760960655238</v>
      </c>
      <c r="G43" s="52">
        <v>13200.90926596292</v>
      </c>
      <c r="H43" s="57">
        <v>77812.787893700792</v>
      </c>
      <c r="I43" s="54">
        <v>7.7765396672530196</v>
      </c>
      <c r="J43" s="58">
        <v>1.3523473528441541</v>
      </c>
      <c r="K43" s="54">
        <v>1.6981326163347652</v>
      </c>
      <c r="L43" s="54">
        <v>1.1452014774035191</v>
      </c>
      <c r="M43" s="58">
        <v>19.944243964249043</v>
      </c>
      <c r="N43" s="54">
        <v>6.6405293088363955</v>
      </c>
      <c r="O43" s="56">
        <v>6622.2672738616075</v>
      </c>
      <c r="P43" s="50">
        <v>920.20705327304711</v>
      </c>
      <c r="Q43" s="56">
        <v>769.34775953819485</v>
      </c>
      <c r="R43" s="50">
        <v>873.79916618194272</v>
      </c>
      <c r="S43" s="57">
        <v>661.89068332828992</v>
      </c>
      <c r="T43" s="52">
        <v>11717.859266151743</v>
      </c>
      <c r="U43" s="57">
        <v>443268.42375711241</v>
      </c>
      <c r="V43" s="52">
        <v>9222.3519746414968</v>
      </c>
      <c r="W43" s="57">
        <v>9171.3904790792421</v>
      </c>
      <c r="X43" s="52">
        <v>7259.6951754404699</v>
      </c>
      <c r="Y43" s="57">
        <v>4203.1766342598994</v>
      </c>
      <c r="Z43" s="52">
        <v>56005.392470472441</v>
      </c>
    </row>
    <row r="44" spans="1:26" ht="19.5" customHeight="1">
      <c r="A44" s="538"/>
      <c r="B44" s="486" t="s">
        <v>433</v>
      </c>
      <c r="C44" s="50">
        <v>48626.697018831241</v>
      </c>
      <c r="D44" s="56">
        <v>1065.5420665009656</v>
      </c>
      <c r="E44" s="50">
        <v>1137.422711418817</v>
      </c>
      <c r="F44" s="56">
        <v>926.94084086804219</v>
      </c>
      <c r="G44" s="52">
        <v>16916.480325432665</v>
      </c>
      <c r="H44" s="57">
        <v>64300.761776309133</v>
      </c>
      <c r="I44" s="54">
        <v>9.5759691961431912</v>
      </c>
      <c r="J44" s="58">
        <v>1.3778292430387857</v>
      </c>
      <c r="K44" s="54">
        <v>1.5198032954516234</v>
      </c>
      <c r="L44" s="54">
        <v>1.1604095936518819</v>
      </c>
      <c r="M44" s="58">
        <v>26.026176860048921</v>
      </c>
      <c r="N44" s="54">
        <v>5.6913376268671811</v>
      </c>
      <c r="O44" s="56">
        <v>5077.9922139281816</v>
      </c>
      <c r="P44" s="50">
        <v>773.34841881489274</v>
      </c>
      <c r="Q44" s="56">
        <v>748.40126667893662</v>
      </c>
      <c r="R44" s="50">
        <v>798.80487539826447</v>
      </c>
      <c r="S44" s="57">
        <v>649.97945785114712</v>
      </c>
      <c r="T44" s="52">
        <v>11298.005142545679</v>
      </c>
      <c r="U44" s="57">
        <v>411162.81209048053</v>
      </c>
      <c r="V44" s="52">
        <v>7784.7460261499937</v>
      </c>
      <c r="W44" s="57">
        <v>7985.8632452015072</v>
      </c>
      <c r="X44" s="52">
        <v>6703.4604555742171</v>
      </c>
      <c r="Y44" s="57">
        <v>5548.4575351231742</v>
      </c>
      <c r="Z44" s="52">
        <v>45400.653349967964</v>
      </c>
    </row>
    <row r="45" spans="1:26" ht="19.5" customHeight="1">
      <c r="A45" s="538"/>
      <c r="B45" s="24" t="s">
        <v>421</v>
      </c>
      <c r="C45" s="50">
        <v>49820.987002883332</v>
      </c>
      <c r="D45" s="51">
        <v>938.6627760484912</v>
      </c>
      <c r="E45" s="50">
        <v>958.87535661418951</v>
      </c>
      <c r="F45" s="51">
        <v>509.72636650339973</v>
      </c>
      <c r="G45" s="52">
        <v>10558.423208173235</v>
      </c>
      <c r="H45" s="53">
        <v>80057.108212560386</v>
      </c>
      <c r="I45" s="54">
        <v>6.5415170308317414</v>
      </c>
      <c r="J45" s="55">
        <v>1.4224072324687471</v>
      </c>
      <c r="K45" s="54">
        <v>1.2222033719298657</v>
      </c>
      <c r="L45" s="54">
        <v>1.3112744841882356</v>
      </c>
      <c r="M45" s="55">
        <v>16.409993237895044</v>
      </c>
      <c r="N45" s="54">
        <v>6.0033816425120774</v>
      </c>
      <c r="O45" s="51">
        <v>7616.1212709628435</v>
      </c>
      <c r="P45" s="50">
        <v>659.91141961457606</v>
      </c>
      <c r="Q45" s="51">
        <v>784.54648271843666</v>
      </c>
      <c r="R45" s="50">
        <v>388.72590952530703</v>
      </c>
      <c r="S45" s="53">
        <v>643.41423272442455</v>
      </c>
      <c r="T45" s="52">
        <v>13335.33547919852</v>
      </c>
      <c r="U45" s="53">
        <v>448098.83111122582</v>
      </c>
      <c r="V45" s="52">
        <v>7526.3371385223372</v>
      </c>
      <c r="W45" s="53">
        <v>7680.7348336079849</v>
      </c>
      <c r="X45" s="52">
        <v>4092.4785285503358</v>
      </c>
      <c r="Y45" s="53">
        <v>3409.4518868369601</v>
      </c>
      <c r="Z45" s="52">
        <v>64086.986995169085</v>
      </c>
    </row>
    <row r="46" spans="1:26" ht="19.5" customHeight="1">
      <c r="A46" s="538"/>
      <c r="B46" s="486" t="s">
        <v>422</v>
      </c>
      <c r="C46" s="50">
        <v>65937.184829786449</v>
      </c>
      <c r="D46" s="56">
        <v>1524.0223276441027</v>
      </c>
      <c r="E46" s="50">
        <v>1315.4107464970243</v>
      </c>
      <c r="F46" s="56">
        <v>1156.239304611378</v>
      </c>
      <c r="G46" s="52">
        <v>16128.971792489667</v>
      </c>
      <c r="H46" s="57">
        <v>101305.97872951998</v>
      </c>
      <c r="I46" s="54">
        <v>9.3088080723144841</v>
      </c>
      <c r="J46" s="58">
        <v>1.4190958986591324</v>
      </c>
      <c r="K46" s="54">
        <v>1.7431526352088049</v>
      </c>
      <c r="L46" s="54">
        <v>1.1306814143188983</v>
      </c>
      <c r="M46" s="58">
        <v>23.816657914933149</v>
      </c>
      <c r="N46" s="54">
        <v>8.1885599310146588</v>
      </c>
      <c r="O46" s="56">
        <v>7083.3112378685273</v>
      </c>
      <c r="P46" s="50">
        <v>1073.9389276539468</v>
      </c>
      <c r="Q46" s="56">
        <v>754.61592974011523</v>
      </c>
      <c r="R46" s="50">
        <v>1022.6039713475569</v>
      </c>
      <c r="S46" s="57">
        <v>677.21390003996862</v>
      </c>
      <c r="T46" s="52">
        <v>12371.647711317046</v>
      </c>
      <c r="U46" s="57">
        <v>584251.29400635592</v>
      </c>
      <c r="V46" s="52">
        <v>11438.855777077881</v>
      </c>
      <c r="W46" s="57">
        <v>9235.8851050678077</v>
      </c>
      <c r="X46" s="52">
        <v>8344.4373299414019</v>
      </c>
      <c r="Y46" s="57">
        <v>5162.739561874756</v>
      </c>
      <c r="Z46" s="52">
        <v>74597.357574015521</v>
      </c>
    </row>
    <row r="47" spans="1:26" ht="19.5" customHeight="1">
      <c r="A47" s="538"/>
      <c r="B47" s="486" t="s">
        <v>423</v>
      </c>
      <c r="C47" s="50">
        <v>65497.295060669836</v>
      </c>
      <c r="D47" s="56">
        <v>1482.445868059762</v>
      </c>
      <c r="E47" s="50">
        <v>1262.2925101703415</v>
      </c>
      <c r="F47" s="56">
        <v>1144.0741205570675</v>
      </c>
      <c r="G47" s="52">
        <v>23019.682648083624</v>
      </c>
      <c r="H47" s="57">
        <v>90340.22394136808</v>
      </c>
      <c r="I47" s="54">
        <v>12.624964273650843</v>
      </c>
      <c r="J47" s="58">
        <v>1.4638915469191878</v>
      </c>
      <c r="K47" s="54">
        <v>1.7163301320751212</v>
      </c>
      <c r="L47" s="54">
        <v>1.1512652680829505</v>
      </c>
      <c r="M47" s="58">
        <v>34.307066202090596</v>
      </c>
      <c r="N47" s="54">
        <v>7.8642100977198695</v>
      </c>
      <c r="O47" s="56">
        <v>5187.9192400858619</v>
      </c>
      <c r="P47" s="50">
        <v>1012.6746555642201</v>
      </c>
      <c r="Q47" s="56">
        <v>735.46020464266542</v>
      </c>
      <c r="R47" s="50">
        <v>993.75370062378624</v>
      </c>
      <c r="S47" s="57">
        <v>670.98954228504851</v>
      </c>
      <c r="T47" s="52">
        <v>11487.514043853063</v>
      </c>
      <c r="U47" s="57">
        <v>579168.51695377659</v>
      </c>
      <c r="V47" s="52">
        <v>11109.277456167454</v>
      </c>
      <c r="W47" s="57">
        <v>8859.018626121524</v>
      </c>
      <c r="X47" s="52">
        <v>8275.2067769495134</v>
      </c>
      <c r="Y47" s="57">
        <v>7483.6511498257842</v>
      </c>
      <c r="Z47" s="52">
        <v>65427.04397394137</v>
      </c>
    </row>
    <row r="48" spans="1:26" ht="19.5" customHeight="1">
      <c r="A48" s="538"/>
      <c r="B48" s="24" t="s">
        <v>237</v>
      </c>
      <c r="C48" s="50">
        <v>65580.410065059317</v>
      </c>
      <c r="D48" s="51">
        <v>1615.9957369805743</v>
      </c>
      <c r="E48" s="50">
        <v>1265.1895447536224</v>
      </c>
      <c r="F48" s="51">
        <v>1238.866811567877</v>
      </c>
      <c r="G48" s="52">
        <v>17387.885790172644</v>
      </c>
      <c r="H48" s="53">
        <v>96321.228939544104</v>
      </c>
      <c r="I48" s="54">
        <v>9.9407960199004979</v>
      </c>
      <c r="J48" s="55">
        <v>1.4422542801138325</v>
      </c>
      <c r="K48" s="54">
        <v>1.7087402581164997</v>
      </c>
      <c r="L48" s="54">
        <v>1.1364493357302583</v>
      </c>
      <c r="M48" s="55">
        <v>25.753403054448871</v>
      </c>
      <c r="N48" s="54">
        <v>8.2155599603567886</v>
      </c>
      <c r="O48" s="51">
        <v>6597.098455070779</v>
      </c>
      <c r="P48" s="50">
        <v>1120.465204549803</v>
      </c>
      <c r="Q48" s="51">
        <v>740.42238938538742</v>
      </c>
      <c r="R48" s="50">
        <v>1090.1205822535042</v>
      </c>
      <c r="S48" s="53">
        <v>675.16847204272312</v>
      </c>
      <c r="T48" s="52">
        <v>11724.243923035165</v>
      </c>
      <c r="U48" s="53">
        <v>565762.67707615765</v>
      </c>
      <c r="V48" s="52">
        <v>12054.754525947681</v>
      </c>
      <c r="W48" s="53">
        <v>8900.830848950447</v>
      </c>
      <c r="X48" s="52">
        <v>8909.1928630934108</v>
      </c>
      <c r="Y48" s="53">
        <v>5505.3625498007968</v>
      </c>
      <c r="Z48" s="52">
        <v>70367.228444003966</v>
      </c>
    </row>
    <row r="49" spans="1:26" ht="19.5" customHeight="1">
      <c r="A49" s="539"/>
      <c r="B49" s="406" t="s">
        <v>406</v>
      </c>
      <c r="C49" s="59">
        <v>65085.069503856124</v>
      </c>
      <c r="D49" s="60">
        <v>1603.7639366760097</v>
      </c>
      <c r="E49" s="59">
        <v>1354.5889929059094</v>
      </c>
      <c r="F49" s="60">
        <v>1223.381036912951</v>
      </c>
      <c r="G49" s="61">
        <v>21682.616742548616</v>
      </c>
      <c r="H49" s="62">
        <v>97840.09379396592</v>
      </c>
      <c r="I49" s="63">
        <v>11.922206263465201</v>
      </c>
      <c r="J49" s="64">
        <v>1.5034826661258054</v>
      </c>
      <c r="K49" s="63">
        <v>1.7766253469935562</v>
      </c>
      <c r="L49" s="63">
        <v>1.1564797423083695</v>
      </c>
      <c r="M49" s="64">
        <v>32.049421999559939</v>
      </c>
      <c r="N49" s="63">
        <v>8.2329216820384552</v>
      </c>
      <c r="O49" s="60">
        <v>5459.1464084382551</v>
      </c>
      <c r="P49" s="59">
        <v>1066.6993193932929</v>
      </c>
      <c r="Q49" s="60">
        <v>762.45056122731467</v>
      </c>
      <c r="R49" s="59">
        <v>1057.8490847328155</v>
      </c>
      <c r="S49" s="62">
        <v>676.53690424889203</v>
      </c>
      <c r="T49" s="61">
        <v>11884.006379827593</v>
      </c>
      <c r="U49" s="62">
        <v>605811.94748181221</v>
      </c>
      <c r="V49" s="61">
        <v>13658.000195853141</v>
      </c>
      <c r="W49" s="62">
        <v>10899.885402512526</v>
      </c>
      <c r="X49" s="61">
        <v>10100.068814478902</v>
      </c>
      <c r="Y49" s="62">
        <v>7000.6595636646753</v>
      </c>
      <c r="Z49" s="61">
        <v>85145.944974206664</v>
      </c>
    </row>
    <row r="50" spans="1:26" ht="19.5" customHeight="1">
      <c r="A50" s="93"/>
      <c r="B50" s="474"/>
      <c r="C50" s="56"/>
      <c r="D50" s="56"/>
      <c r="E50" s="56"/>
      <c r="F50" s="56"/>
      <c r="G50" s="57"/>
      <c r="H50" s="57"/>
      <c r="I50" s="58"/>
      <c r="J50" s="58"/>
      <c r="K50" s="58"/>
      <c r="L50" s="58"/>
      <c r="M50" s="58"/>
      <c r="N50" s="58"/>
      <c r="O50" s="56"/>
      <c r="P50" s="56"/>
      <c r="Q50" s="56"/>
      <c r="R50" s="56"/>
      <c r="S50" s="57"/>
      <c r="T50" s="57"/>
      <c r="U50" s="57"/>
      <c r="V50" s="57"/>
      <c r="W50" s="57"/>
      <c r="X50" s="57"/>
      <c r="Y50" s="57"/>
      <c r="Z50" s="57"/>
    </row>
    <row r="51" spans="1:26" ht="19.5" customHeight="1">
      <c r="A51" s="93"/>
      <c r="B51" s="474"/>
      <c r="C51" s="56"/>
      <c r="D51" s="56"/>
      <c r="E51" s="56"/>
      <c r="F51" s="56"/>
      <c r="G51" s="57"/>
      <c r="H51" s="57"/>
      <c r="I51" s="58"/>
      <c r="J51" s="58"/>
      <c r="K51" s="58"/>
      <c r="L51" s="58"/>
      <c r="M51" s="58"/>
      <c r="N51" s="58"/>
      <c r="O51" s="56"/>
      <c r="P51" s="56"/>
      <c r="Q51" s="56"/>
      <c r="R51" s="56"/>
      <c r="S51" s="57"/>
      <c r="T51" s="57"/>
      <c r="U51" s="57"/>
      <c r="V51" s="57"/>
      <c r="W51" s="57"/>
      <c r="X51" s="57"/>
      <c r="Y51" s="57"/>
      <c r="Z51" s="57"/>
    </row>
    <row r="52" spans="1:26" ht="19.5" customHeight="1">
      <c r="A52" s="93"/>
      <c r="B52" s="474"/>
      <c r="C52" s="56"/>
      <c r="D52" s="56"/>
      <c r="E52" s="56"/>
      <c r="F52" s="56"/>
      <c r="G52" s="57"/>
      <c r="H52" s="57"/>
      <c r="I52" s="58"/>
      <c r="J52" s="58"/>
      <c r="K52" s="58"/>
      <c r="L52" s="58"/>
      <c r="M52" s="58"/>
      <c r="N52" s="58"/>
      <c r="O52" s="56"/>
      <c r="P52" s="56"/>
      <c r="Q52" s="56"/>
      <c r="R52" s="56"/>
      <c r="S52" s="57"/>
      <c r="T52" s="57"/>
      <c r="U52" s="57"/>
      <c r="V52" s="57"/>
      <c r="W52" s="57"/>
      <c r="X52" s="57"/>
      <c r="Y52" s="57"/>
      <c r="Z52" s="57"/>
    </row>
    <row r="53" spans="1:26" ht="19.5" customHeight="1">
      <c r="A53" s="93"/>
      <c r="B53" s="474"/>
      <c r="C53" s="56"/>
      <c r="D53" s="56"/>
      <c r="E53" s="56"/>
      <c r="F53" s="56"/>
      <c r="G53" s="57"/>
      <c r="H53" s="57"/>
      <c r="I53" s="58"/>
      <c r="J53" s="58"/>
      <c r="K53" s="58"/>
      <c r="L53" s="58"/>
      <c r="M53" s="58"/>
      <c r="N53" s="58"/>
      <c r="O53" s="56"/>
      <c r="P53" s="56"/>
      <c r="Q53" s="56"/>
      <c r="R53" s="56"/>
      <c r="S53" s="57"/>
      <c r="T53" s="57"/>
      <c r="U53" s="57"/>
      <c r="V53" s="57"/>
      <c r="W53" s="57"/>
      <c r="X53" s="57"/>
      <c r="Y53" s="57"/>
      <c r="Z53" s="57"/>
    </row>
    <row r="54" spans="1:26" ht="19.5" customHeight="1">
      <c r="A54" s="93"/>
      <c r="B54" s="474"/>
      <c r="C54" s="56"/>
      <c r="D54" s="56"/>
      <c r="E54" s="56"/>
      <c r="F54" s="56"/>
      <c r="G54" s="57"/>
      <c r="H54" s="57"/>
      <c r="I54" s="58"/>
      <c r="J54" s="58"/>
      <c r="K54" s="58"/>
      <c r="L54" s="58"/>
      <c r="M54" s="58"/>
      <c r="N54" s="58"/>
      <c r="O54" s="56"/>
      <c r="P54" s="56"/>
      <c r="Q54" s="56"/>
      <c r="R54" s="56"/>
      <c r="S54" s="57"/>
      <c r="T54" s="57"/>
      <c r="U54" s="57"/>
      <c r="V54" s="57"/>
      <c r="W54" s="57"/>
      <c r="X54" s="57"/>
      <c r="Y54" s="57"/>
      <c r="Z54" s="57"/>
    </row>
    <row r="55" spans="1:26" ht="20.25" customHeight="1">
      <c r="C55" s="3" t="s">
        <v>124</v>
      </c>
      <c r="D55" s="3"/>
      <c r="E55" s="3"/>
      <c r="F55" s="3"/>
      <c r="G55" s="3"/>
      <c r="H55" s="3"/>
      <c r="I55" s="3"/>
      <c r="J55" s="3"/>
      <c r="K55" s="3"/>
      <c r="L55" s="3"/>
      <c r="M55" s="37"/>
      <c r="N55" s="37"/>
      <c r="O55" s="3" t="s">
        <v>124</v>
      </c>
      <c r="P55" s="3"/>
      <c r="Q55" s="3"/>
      <c r="R55" s="3"/>
      <c r="S55" s="3"/>
      <c r="T55" s="3"/>
      <c r="U55" s="3"/>
      <c r="V55" s="3"/>
      <c r="W55" s="3"/>
      <c r="X55" s="3"/>
    </row>
    <row r="56" spans="1:26" ht="13.5" customHeight="1">
      <c r="N56" s="8" t="s">
        <v>704</v>
      </c>
      <c r="Z56" s="8" t="s">
        <v>704</v>
      </c>
    </row>
    <row r="57" spans="1:26" ht="12" customHeight="1">
      <c r="A57" s="559" t="s">
        <v>556</v>
      </c>
      <c r="B57" s="560"/>
      <c r="C57" s="555" t="s">
        <v>610</v>
      </c>
      <c r="D57" s="587"/>
      <c r="E57" s="587"/>
      <c r="F57" s="556"/>
      <c r="G57" s="38" t="s">
        <v>611</v>
      </c>
      <c r="H57" s="38" t="s">
        <v>612</v>
      </c>
      <c r="I57" s="555" t="s">
        <v>613</v>
      </c>
      <c r="J57" s="587"/>
      <c r="K57" s="587"/>
      <c r="L57" s="587"/>
      <c r="M57" s="587"/>
      <c r="N57" s="556"/>
      <c r="O57" s="555" t="s">
        <v>614</v>
      </c>
      <c r="P57" s="587"/>
      <c r="Q57" s="587"/>
      <c r="R57" s="556"/>
      <c r="S57" s="38" t="s">
        <v>222</v>
      </c>
      <c r="T57" s="38" t="s">
        <v>616</v>
      </c>
      <c r="U57" s="555" t="s">
        <v>617</v>
      </c>
      <c r="V57" s="587"/>
      <c r="W57" s="587"/>
      <c r="X57" s="587"/>
      <c r="Y57" s="587"/>
      <c r="Z57" s="556"/>
    </row>
    <row r="58" spans="1:26" ht="12" customHeight="1">
      <c r="A58" s="561"/>
      <c r="B58" s="562"/>
      <c r="C58" s="555" t="s">
        <v>544</v>
      </c>
      <c r="D58" s="556"/>
      <c r="E58" s="612" t="s">
        <v>557</v>
      </c>
      <c r="F58" s="612" t="s">
        <v>463</v>
      </c>
      <c r="G58" s="540" t="s">
        <v>233</v>
      </c>
      <c r="H58" s="540" t="s">
        <v>553</v>
      </c>
      <c r="I58" s="555" t="s">
        <v>544</v>
      </c>
      <c r="J58" s="556"/>
      <c r="K58" s="612" t="s">
        <v>557</v>
      </c>
      <c r="L58" s="612" t="s">
        <v>463</v>
      </c>
      <c r="M58" s="540" t="s">
        <v>233</v>
      </c>
      <c r="N58" s="540" t="s">
        <v>553</v>
      </c>
      <c r="O58" s="555" t="s">
        <v>544</v>
      </c>
      <c r="P58" s="556"/>
      <c r="Q58" s="612" t="s">
        <v>557</v>
      </c>
      <c r="R58" s="612" t="s">
        <v>463</v>
      </c>
      <c r="S58" s="540" t="s">
        <v>233</v>
      </c>
      <c r="T58" s="540" t="s">
        <v>553</v>
      </c>
      <c r="U58" s="555" t="s">
        <v>544</v>
      </c>
      <c r="V58" s="556"/>
      <c r="W58" s="612" t="s">
        <v>557</v>
      </c>
      <c r="X58" s="612" t="s">
        <v>463</v>
      </c>
      <c r="Y58" s="540" t="s">
        <v>233</v>
      </c>
      <c r="Z58" s="540" t="s">
        <v>553</v>
      </c>
    </row>
    <row r="59" spans="1:26" ht="12" customHeight="1">
      <c r="A59" s="563"/>
      <c r="B59" s="564"/>
      <c r="C59" s="11" t="s">
        <v>549</v>
      </c>
      <c r="D59" s="13" t="s">
        <v>550</v>
      </c>
      <c r="E59" s="558"/>
      <c r="F59" s="558"/>
      <c r="G59" s="628"/>
      <c r="H59" s="628"/>
      <c r="I59" s="11" t="s">
        <v>549</v>
      </c>
      <c r="J59" s="13" t="s">
        <v>550</v>
      </c>
      <c r="K59" s="558"/>
      <c r="L59" s="558"/>
      <c r="M59" s="628"/>
      <c r="N59" s="628"/>
      <c r="O59" s="13" t="s">
        <v>549</v>
      </c>
      <c r="P59" s="11" t="s">
        <v>550</v>
      </c>
      <c r="Q59" s="558"/>
      <c r="R59" s="558"/>
      <c r="S59" s="628"/>
      <c r="T59" s="628"/>
      <c r="U59" s="39" t="s">
        <v>549</v>
      </c>
      <c r="V59" s="11" t="s">
        <v>550</v>
      </c>
      <c r="W59" s="558"/>
      <c r="X59" s="558"/>
      <c r="Y59" s="628"/>
      <c r="Z59" s="628"/>
    </row>
    <row r="60" spans="1:26" ht="13.5" customHeight="1">
      <c r="A60" s="363"/>
      <c r="B60" s="364"/>
      <c r="C60" s="16" t="s">
        <v>548</v>
      </c>
      <c r="D60" s="151" t="s">
        <v>548</v>
      </c>
      <c r="E60" s="16" t="s">
        <v>548</v>
      </c>
      <c r="F60" s="151" t="s">
        <v>548</v>
      </c>
      <c r="G60" s="16" t="s">
        <v>615</v>
      </c>
      <c r="H60" s="151" t="s">
        <v>615</v>
      </c>
      <c r="I60" s="16" t="s">
        <v>547</v>
      </c>
      <c r="J60" s="151" t="s">
        <v>547</v>
      </c>
      <c r="K60" s="16" t="s">
        <v>547</v>
      </c>
      <c r="L60" s="16" t="s">
        <v>559</v>
      </c>
      <c r="M60" s="151" t="s">
        <v>211</v>
      </c>
      <c r="N60" s="16" t="s">
        <v>547</v>
      </c>
      <c r="O60" s="151" t="s">
        <v>548</v>
      </c>
      <c r="P60" s="16" t="s">
        <v>548</v>
      </c>
      <c r="Q60" s="151" t="s">
        <v>548</v>
      </c>
      <c r="R60" s="16" t="s">
        <v>548</v>
      </c>
      <c r="S60" s="151" t="s">
        <v>615</v>
      </c>
      <c r="T60" s="16" t="s">
        <v>615</v>
      </c>
      <c r="U60" s="151" t="s">
        <v>615</v>
      </c>
      <c r="V60" s="16" t="s">
        <v>615</v>
      </c>
      <c r="W60" s="151" t="s">
        <v>615</v>
      </c>
      <c r="X60" s="16" t="s">
        <v>615</v>
      </c>
      <c r="Y60" s="151" t="s">
        <v>615</v>
      </c>
      <c r="Z60" s="16" t="s">
        <v>615</v>
      </c>
    </row>
    <row r="61" spans="1:26" ht="21" hidden="1" customHeight="1">
      <c r="A61" s="357"/>
      <c r="B61" s="28" t="s">
        <v>528</v>
      </c>
      <c r="C61" s="50">
        <v>0</v>
      </c>
      <c r="D61" s="56">
        <v>0</v>
      </c>
      <c r="E61" s="50">
        <v>0</v>
      </c>
      <c r="F61" s="56">
        <v>0</v>
      </c>
      <c r="G61" s="52">
        <v>0</v>
      </c>
      <c r="H61" s="57">
        <v>0</v>
      </c>
      <c r="I61" s="54">
        <v>0</v>
      </c>
      <c r="J61" s="58">
        <v>0</v>
      </c>
      <c r="K61" s="54">
        <v>0</v>
      </c>
      <c r="L61" s="54">
        <v>0</v>
      </c>
      <c r="M61" s="58">
        <v>0</v>
      </c>
      <c r="N61" s="54">
        <v>0</v>
      </c>
      <c r="O61" s="56">
        <v>0</v>
      </c>
      <c r="P61" s="50">
        <v>0</v>
      </c>
      <c r="Q61" s="56">
        <v>0</v>
      </c>
      <c r="R61" s="50">
        <v>0</v>
      </c>
      <c r="S61" s="57">
        <v>0</v>
      </c>
      <c r="T61" s="52">
        <v>0</v>
      </c>
      <c r="U61" s="57">
        <v>0</v>
      </c>
      <c r="V61" s="52">
        <v>0</v>
      </c>
      <c r="W61" s="57">
        <v>0</v>
      </c>
      <c r="X61" s="52">
        <v>0</v>
      </c>
      <c r="Y61" s="57">
        <v>0</v>
      </c>
      <c r="Z61" s="52">
        <v>0</v>
      </c>
    </row>
    <row r="62" spans="1:26" ht="21" hidden="1" customHeight="1">
      <c r="A62" s="357" t="s">
        <v>462</v>
      </c>
      <c r="B62" s="28" t="s">
        <v>238</v>
      </c>
      <c r="C62" s="50">
        <v>0</v>
      </c>
      <c r="D62" s="56">
        <v>0</v>
      </c>
      <c r="E62" s="50">
        <v>0</v>
      </c>
      <c r="F62" s="56">
        <v>0</v>
      </c>
      <c r="G62" s="52">
        <v>0</v>
      </c>
      <c r="H62" s="57">
        <v>0</v>
      </c>
      <c r="I62" s="54">
        <v>0</v>
      </c>
      <c r="J62" s="58">
        <v>0</v>
      </c>
      <c r="K62" s="54">
        <v>0</v>
      </c>
      <c r="L62" s="54">
        <v>0</v>
      </c>
      <c r="M62" s="58">
        <v>0</v>
      </c>
      <c r="N62" s="54">
        <v>0</v>
      </c>
      <c r="O62" s="56">
        <v>0</v>
      </c>
      <c r="P62" s="50">
        <v>0</v>
      </c>
      <c r="Q62" s="56">
        <v>0</v>
      </c>
      <c r="R62" s="50">
        <v>0</v>
      </c>
      <c r="S62" s="57">
        <v>0</v>
      </c>
      <c r="T62" s="52">
        <v>0</v>
      </c>
      <c r="U62" s="57">
        <v>0</v>
      </c>
      <c r="V62" s="52">
        <v>0</v>
      </c>
      <c r="W62" s="57">
        <v>0</v>
      </c>
      <c r="X62" s="52">
        <v>0</v>
      </c>
      <c r="Y62" s="57">
        <v>0</v>
      </c>
      <c r="Z62" s="52">
        <v>0</v>
      </c>
    </row>
    <row r="63" spans="1:26" ht="21" hidden="1" customHeight="1">
      <c r="A63" s="358"/>
      <c r="B63" s="28" t="s">
        <v>120</v>
      </c>
      <c r="C63" s="59">
        <v>0</v>
      </c>
      <c r="D63" s="60">
        <v>0</v>
      </c>
      <c r="E63" s="59">
        <v>0</v>
      </c>
      <c r="F63" s="60">
        <v>0</v>
      </c>
      <c r="G63" s="61">
        <v>0</v>
      </c>
      <c r="H63" s="62">
        <v>0</v>
      </c>
      <c r="I63" s="63">
        <v>0</v>
      </c>
      <c r="J63" s="64">
        <v>0</v>
      </c>
      <c r="K63" s="63">
        <v>0</v>
      </c>
      <c r="L63" s="63">
        <v>0</v>
      </c>
      <c r="M63" s="64">
        <v>0</v>
      </c>
      <c r="N63" s="63">
        <v>0</v>
      </c>
      <c r="O63" s="60">
        <v>0</v>
      </c>
      <c r="P63" s="59">
        <v>0</v>
      </c>
      <c r="Q63" s="60">
        <v>0</v>
      </c>
      <c r="R63" s="59">
        <v>0</v>
      </c>
      <c r="S63" s="62">
        <v>0</v>
      </c>
      <c r="T63" s="61">
        <v>0</v>
      </c>
      <c r="U63" s="62">
        <v>0</v>
      </c>
      <c r="V63" s="61">
        <v>0</v>
      </c>
      <c r="W63" s="62">
        <v>0</v>
      </c>
      <c r="X63" s="61">
        <v>0</v>
      </c>
      <c r="Y63" s="62">
        <v>0</v>
      </c>
      <c r="Z63" s="61">
        <v>0</v>
      </c>
    </row>
    <row r="64" spans="1:26" ht="21" customHeight="1">
      <c r="A64" s="618" t="s">
        <v>533</v>
      </c>
      <c r="B64" s="618"/>
      <c r="C64" s="59">
        <v>48553.85701545779</v>
      </c>
      <c r="D64" s="60">
        <v>1270.8136561347062</v>
      </c>
      <c r="E64" s="59">
        <v>1420.5843722876282</v>
      </c>
      <c r="F64" s="60">
        <v>872.76929483033405</v>
      </c>
      <c r="G64" s="61">
        <v>13026.105965211824</v>
      </c>
      <c r="H64" s="62">
        <v>76628</v>
      </c>
      <c r="I64" s="63">
        <v>7.8785176377328581</v>
      </c>
      <c r="J64" s="64">
        <v>1.4486657011142599</v>
      </c>
      <c r="K64" s="63">
        <v>1.755609462978212</v>
      </c>
      <c r="L64" s="63">
        <v>1.1557409967322334</v>
      </c>
      <c r="M64" s="64">
        <v>19.772489595560774</v>
      </c>
      <c r="N64" s="63">
        <v>5.8083333333333336</v>
      </c>
      <c r="O64" s="60">
        <v>6162.8163124135326</v>
      </c>
      <c r="P64" s="59">
        <v>877.23044395766635</v>
      </c>
      <c r="Q64" s="60">
        <v>809.16878283268761</v>
      </c>
      <c r="R64" s="59">
        <v>755.1599340146455</v>
      </c>
      <c r="S64" s="62">
        <v>658.79948512585815</v>
      </c>
      <c r="T64" s="61">
        <v>13192.769010043041</v>
      </c>
      <c r="U64" s="62">
        <v>415822.48840665875</v>
      </c>
      <c r="V64" s="61">
        <v>9397.2662576630064</v>
      </c>
      <c r="W64" s="62">
        <v>9972.3626866668146</v>
      </c>
      <c r="X64" s="61">
        <v>6379.4024933101673</v>
      </c>
      <c r="Y64" s="62">
        <v>4079.3372105431649</v>
      </c>
      <c r="Z64" s="61">
        <v>54370.75</v>
      </c>
    </row>
    <row r="65" spans="1:26" ht="21" customHeight="1">
      <c r="A65" s="557" t="s">
        <v>461</v>
      </c>
      <c r="B65" s="618"/>
      <c r="C65" s="59">
        <v>52759.843572992664</v>
      </c>
      <c r="D65" s="72">
        <v>1817.9370600523469</v>
      </c>
      <c r="E65" s="59">
        <v>1879.5398404177549</v>
      </c>
      <c r="F65" s="60">
        <v>1541.350665344969</v>
      </c>
      <c r="G65" s="61">
        <v>38069.313758435004</v>
      </c>
      <c r="H65" s="62">
        <v>115861.74832855543</v>
      </c>
      <c r="I65" s="63">
        <v>20.011024734260133</v>
      </c>
      <c r="J65" s="64">
        <v>1.8552856179869359</v>
      </c>
      <c r="K65" s="63">
        <v>2.115055189818571</v>
      </c>
      <c r="L65" s="63">
        <v>1.3892949994876902</v>
      </c>
      <c r="M65" s="64">
        <v>56.565109991382755</v>
      </c>
      <c r="N65" s="63">
        <v>9.9151720292693994</v>
      </c>
      <c r="O65" s="60">
        <v>2636.5388216558695</v>
      </c>
      <c r="P65" s="59">
        <v>979.86910609746769</v>
      </c>
      <c r="Q65" s="60">
        <v>888.64813053837224</v>
      </c>
      <c r="R65" s="59">
        <v>1109.4480768399442</v>
      </c>
      <c r="S65" s="73">
        <v>673.01758565013949</v>
      </c>
      <c r="T65" s="61">
        <v>11685.298851753025</v>
      </c>
      <c r="U65" s="62">
        <v>519346.3271976941</v>
      </c>
      <c r="V65" s="61">
        <v>17971.967495359604</v>
      </c>
      <c r="W65" s="62">
        <v>18525.808004593327</v>
      </c>
      <c r="X65" s="61">
        <v>15269.675622433258</v>
      </c>
      <c r="Y65" s="62">
        <v>37986.229129255138</v>
      </c>
      <c r="Z65" s="61">
        <v>115276.87844712315</v>
      </c>
    </row>
    <row r="66" spans="1:26" ht="21" customHeight="1">
      <c r="A66" s="557" t="s">
        <v>530</v>
      </c>
      <c r="B66" s="557"/>
      <c r="C66" s="74">
        <v>0</v>
      </c>
      <c r="D66" s="75">
        <v>550</v>
      </c>
      <c r="E66" s="74">
        <v>0</v>
      </c>
      <c r="F66" s="75">
        <v>0</v>
      </c>
      <c r="G66" s="76">
        <v>0</v>
      </c>
      <c r="H66" s="77">
        <v>0</v>
      </c>
      <c r="I66" s="78">
        <v>0</v>
      </c>
      <c r="J66" s="79">
        <v>1.05</v>
      </c>
      <c r="K66" s="78">
        <v>0</v>
      </c>
      <c r="L66" s="78">
        <v>0</v>
      </c>
      <c r="M66" s="79">
        <v>0</v>
      </c>
      <c r="N66" s="78">
        <v>0</v>
      </c>
      <c r="O66" s="75">
        <v>0</v>
      </c>
      <c r="P66" s="74">
        <v>523.80952380952385</v>
      </c>
      <c r="Q66" s="75">
        <v>0</v>
      </c>
      <c r="R66" s="74">
        <v>0</v>
      </c>
      <c r="S66" s="77">
        <v>0</v>
      </c>
      <c r="T66" s="76">
        <v>0</v>
      </c>
      <c r="U66" s="77">
        <v>0</v>
      </c>
      <c r="V66" s="76">
        <v>5500</v>
      </c>
      <c r="W66" s="77">
        <v>0</v>
      </c>
      <c r="X66" s="76">
        <v>0</v>
      </c>
      <c r="Y66" s="77">
        <v>0</v>
      </c>
      <c r="Z66" s="76">
        <v>0</v>
      </c>
    </row>
    <row r="67" spans="1:26" ht="21" customHeight="1">
      <c r="A67" s="625" t="s">
        <v>171</v>
      </c>
      <c r="B67" s="360" t="s">
        <v>214</v>
      </c>
      <c r="C67" s="65">
        <v>47669.502753540764</v>
      </c>
      <c r="D67" s="67">
        <v>29381.321000851138</v>
      </c>
      <c r="E67" s="65">
        <v>2378.7106314948041</v>
      </c>
      <c r="F67" s="67">
        <v>10184.319931852142</v>
      </c>
      <c r="G67" s="68">
        <v>34648.35938931298</v>
      </c>
      <c r="H67" s="69">
        <v>83609.283305227655</v>
      </c>
      <c r="I67" s="70">
        <v>12.556867205815035</v>
      </c>
      <c r="J67" s="71">
        <v>9.1087355125129559</v>
      </c>
      <c r="K67" s="70">
        <v>1.2929656274980017</v>
      </c>
      <c r="L67" s="70">
        <v>2.6680584842687374</v>
      </c>
      <c r="M67" s="71">
        <v>49.156030534351146</v>
      </c>
      <c r="N67" s="70">
        <v>7.1829679595278249</v>
      </c>
      <c r="O67" s="67">
        <v>3796.2894703119268</v>
      </c>
      <c r="P67" s="65">
        <v>3225.6201709325178</v>
      </c>
      <c r="Q67" s="67">
        <v>1839.7323029366305</v>
      </c>
      <c r="R67" s="65">
        <v>3817.127694876398</v>
      </c>
      <c r="S67" s="69">
        <v>704.86487644888371</v>
      </c>
      <c r="T67" s="68">
        <v>11639.935438431741</v>
      </c>
      <c r="U67" s="69">
        <v>297846.84087724896</v>
      </c>
      <c r="V67" s="68">
        <v>189236.80589277521</v>
      </c>
      <c r="W67" s="69">
        <v>4245.0191846522785</v>
      </c>
      <c r="X67" s="68">
        <v>33563.482184003209</v>
      </c>
      <c r="Y67" s="69">
        <v>34604.968732824425</v>
      </c>
      <c r="Z67" s="68">
        <v>73285.433389544691</v>
      </c>
    </row>
    <row r="68" spans="1:26" ht="21" customHeight="1">
      <c r="A68" s="627"/>
      <c r="B68" s="28" t="s">
        <v>531</v>
      </c>
      <c r="C68" s="50">
        <v>156483.12610662993</v>
      </c>
      <c r="D68" s="279">
        <v>1424.8017107791484</v>
      </c>
      <c r="E68" s="50">
        <v>3223.4333589083135</v>
      </c>
      <c r="F68" s="56">
        <v>2482.3000000000002</v>
      </c>
      <c r="G68" s="52">
        <v>15502.601226993866</v>
      </c>
      <c r="H68" s="57">
        <v>41741.153846153844</v>
      </c>
      <c r="I68" s="54">
        <v>10.237851662404092</v>
      </c>
      <c r="J68" s="58">
        <v>1.3215768920845472</v>
      </c>
      <c r="K68" s="54">
        <v>1.3025154819970406</v>
      </c>
      <c r="L68" s="54">
        <v>1.1587234042553192</v>
      </c>
      <c r="M68" s="58">
        <v>23.85276073619632</v>
      </c>
      <c r="N68" s="54">
        <v>3.4384615384615387</v>
      </c>
      <c r="O68" s="56">
        <v>15284.762005419012</v>
      </c>
      <c r="P68" s="50">
        <v>1078.107312039773</v>
      </c>
      <c r="Q68" s="56">
        <v>2474.7754659822444</v>
      </c>
      <c r="R68" s="50">
        <v>2142.2713918472273</v>
      </c>
      <c r="S68" s="57">
        <v>649.92901234567898</v>
      </c>
      <c r="T68" s="52">
        <v>12139.485458612975</v>
      </c>
      <c r="U68" s="57">
        <v>100508.25054101908</v>
      </c>
      <c r="V68" s="52">
        <v>2554.4665592264305</v>
      </c>
      <c r="W68" s="57">
        <v>4708.3906669589524</v>
      </c>
      <c r="X68" s="52">
        <v>5474.9676595744677</v>
      </c>
      <c r="Y68" s="57">
        <v>15515.60736196319</v>
      </c>
      <c r="Z68" s="52">
        <v>15546.576923076924</v>
      </c>
    </row>
    <row r="69" spans="1:26" ht="21" customHeight="1">
      <c r="A69" s="627"/>
      <c r="B69" s="28" t="s">
        <v>215</v>
      </c>
      <c r="C69" s="50">
        <v>0</v>
      </c>
      <c r="D69" s="56">
        <v>1356.6931918968671</v>
      </c>
      <c r="E69" s="50">
        <v>1518.3660130718954</v>
      </c>
      <c r="F69" s="56">
        <v>1576.2984558447133</v>
      </c>
      <c r="G69" s="52">
        <v>0</v>
      </c>
      <c r="H69" s="57">
        <v>60240.996051081253</v>
      </c>
      <c r="I69" s="54">
        <v>0</v>
      </c>
      <c r="J69" s="58">
        <v>1.7756228635058526</v>
      </c>
      <c r="K69" s="54">
        <v>1.8954248366013071</v>
      </c>
      <c r="L69" s="54">
        <v>1.3426073051659346</v>
      </c>
      <c r="M69" s="58">
        <v>0</v>
      </c>
      <c r="N69" s="54">
        <v>5.9560005885051108</v>
      </c>
      <c r="O69" s="56">
        <v>0</v>
      </c>
      <c r="P69" s="50">
        <v>764.06607494238051</v>
      </c>
      <c r="Q69" s="56">
        <v>801.06896551724139</v>
      </c>
      <c r="R69" s="50">
        <v>1174.0577082960954</v>
      </c>
      <c r="S69" s="322">
        <v>0</v>
      </c>
      <c r="T69" s="52">
        <v>10114.336819802274</v>
      </c>
      <c r="U69" s="57">
        <v>0</v>
      </c>
      <c r="V69" s="52">
        <v>7810.2828831300249</v>
      </c>
      <c r="W69" s="57">
        <v>10914.405228758171</v>
      </c>
      <c r="X69" s="52">
        <v>7226.1962921662325</v>
      </c>
      <c r="Y69" s="57">
        <v>0</v>
      </c>
      <c r="Z69" s="52">
        <v>50754.033832862078</v>
      </c>
    </row>
    <row r="70" spans="1:26" ht="21" customHeight="1">
      <c r="A70" s="626"/>
      <c r="B70" s="409" t="s">
        <v>235</v>
      </c>
      <c r="C70" s="59">
        <v>78099.530699412702</v>
      </c>
      <c r="D70" s="60">
        <v>1614.9285714285713</v>
      </c>
      <c r="E70" s="59">
        <v>612</v>
      </c>
      <c r="F70" s="60">
        <v>0</v>
      </c>
      <c r="G70" s="61">
        <v>54411.34683374357</v>
      </c>
      <c r="H70" s="62">
        <v>0</v>
      </c>
      <c r="I70" s="63">
        <v>30.083766543962682</v>
      </c>
      <c r="J70" s="64">
        <v>3.2857142857142856</v>
      </c>
      <c r="K70" s="63">
        <v>2</v>
      </c>
      <c r="L70" s="63">
        <v>0</v>
      </c>
      <c r="M70" s="64">
        <v>86.681584247035133</v>
      </c>
      <c r="N70" s="63">
        <v>0</v>
      </c>
      <c r="O70" s="60">
        <v>2596.0688993275676</v>
      </c>
      <c r="P70" s="59">
        <v>491.5</v>
      </c>
      <c r="Q70" s="60">
        <v>306</v>
      </c>
      <c r="R70" s="59">
        <v>0</v>
      </c>
      <c r="S70" s="73">
        <v>627.7151866384429</v>
      </c>
      <c r="T70" s="61">
        <v>0</v>
      </c>
      <c r="U70" s="62">
        <v>108687.09332059461</v>
      </c>
      <c r="V70" s="61">
        <v>2205.6428571428573</v>
      </c>
      <c r="W70" s="62">
        <v>1836</v>
      </c>
      <c r="X70" s="61">
        <v>0</v>
      </c>
      <c r="Y70" s="62">
        <v>33364.946744238085</v>
      </c>
      <c r="Z70" s="61">
        <v>0</v>
      </c>
    </row>
    <row r="71" spans="1:26" ht="21" customHeight="1">
      <c r="A71" s="625" t="s">
        <v>223</v>
      </c>
      <c r="B71" s="354" t="s">
        <v>532</v>
      </c>
      <c r="C71" s="50">
        <v>2984</v>
      </c>
      <c r="D71" s="56">
        <v>0</v>
      </c>
      <c r="E71" s="50">
        <v>0</v>
      </c>
      <c r="F71" s="56">
        <v>0</v>
      </c>
      <c r="G71" s="52">
        <v>1280</v>
      </c>
      <c r="H71" s="57">
        <v>0</v>
      </c>
      <c r="I71" s="54">
        <v>1</v>
      </c>
      <c r="J71" s="58">
        <v>0</v>
      </c>
      <c r="K71" s="54">
        <v>0</v>
      </c>
      <c r="L71" s="54">
        <v>0</v>
      </c>
      <c r="M71" s="58">
        <v>2</v>
      </c>
      <c r="N71" s="54">
        <v>0</v>
      </c>
      <c r="O71" s="56">
        <v>2984</v>
      </c>
      <c r="P71" s="50">
        <v>0</v>
      </c>
      <c r="Q71" s="56">
        <v>0</v>
      </c>
      <c r="R71" s="50">
        <v>0</v>
      </c>
      <c r="S71" s="322">
        <v>640</v>
      </c>
      <c r="T71" s="52">
        <v>0</v>
      </c>
      <c r="U71" s="57">
        <v>5969</v>
      </c>
      <c r="V71" s="52">
        <v>0</v>
      </c>
      <c r="W71" s="57">
        <v>0</v>
      </c>
      <c r="X71" s="52">
        <v>0</v>
      </c>
      <c r="Y71" s="57">
        <v>920</v>
      </c>
      <c r="Z71" s="52">
        <v>0</v>
      </c>
    </row>
    <row r="72" spans="1:26" ht="21" customHeight="1">
      <c r="A72" s="626"/>
      <c r="B72" s="409" t="s">
        <v>142</v>
      </c>
      <c r="C72" s="59">
        <v>83201.412281071956</v>
      </c>
      <c r="D72" s="60">
        <v>3813.8625391148862</v>
      </c>
      <c r="E72" s="59">
        <v>2450.5</v>
      </c>
      <c r="F72" s="60">
        <v>425.875</v>
      </c>
      <c r="G72" s="61">
        <v>47858.224399061954</v>
      </c>
      <c r="H72" s="62">
        <v>258169.16666666666</v>
      </c>
      <c r="I72" s="63">
        <v>28.715467398185272</v>
      </c>
      <c r="J72" s="64">
        <v>5.8043510654149904</v>
      </c>
      <c r="K72" s="63">
        <v>2.5</v>
      </c>
      <c r="L72" s="63">
        <v>1.5</v>
      </c>
      <c r="M72" s="64">
        <v>76.384062927496586</v>
      </c>
      <c r="N72" s="63">
        <v>19.25</v>
      </c>
      <c r="O72" s="60">
        <v>2897.4423827881005</v>
      </c>
      <c r="P72" s="59">
        <v>657.0695838574693</v>
      </c>
      <c r="Q72" s="60">
        <v>980.2</v>
      </c>
      <c r="R72" s="59">
        <v>283.91666666666669</v>
      </c>
      <c r="S72" s="62">
        <v>626.54724774837871</v>
      </c>
      <c r="T72" s="61">
        <v>13411.385281385281</v>
      </c>
      <c r="U72" s="62">
        <v>108363.17349651825</v>
      </c>
      <c r="V72" s="61">
        <v>4461.3430934286989</v>
      </c>
      <c r="W72" s="62">
        <v>7351.5</v>
      </c>
      <c r="X72" s="61">
        <v>817.375</v>
      </c>
      <c r="Y72" s="62">
        <v>34153.476597615787</v>
      </c>
      <c r="Z72" s="61">
        <v>50633.833333333336</v>
      </c>
    </row>
    <row r="73" spans="1:26" ht="21" customHeight="1">
      <c r="A73" s="625" t="s">
        <v>386</v>
      </c>
      <c r="B73" s="28" t="s">
        <v>535</v>
      </c>
      <c r="C73" s="50">
        <v>68575.507936507944</v>
      </c>
      <c r="D73" s="51">
        <v>3502.1060950935762</v>
      </c>
      <c r="E73" s="50">
        <v>6064.6333333333332</v>
      </c>
      <c r="F73" s="51">
        <v>4244.9425173439049</v>
      </c>
      <c r="G73" s="52">
        <v>22001.585798816566</v>
      </c>
      <c r="H73" s="53">
        <v>134650.71428571429</v>
      </c>
      <c r="I73" s="54">
        <v>11.981481481481481</v>
      </c>
      <c r="J73" s="55">
        <v>1.2497470915528579</v>
      </c>
      <c r="K73" s="54">
        <v>2.1777777777777776</v>
      </c>
      <c r="L73" s="54">
        <v>1.0555004955401388</v>
      </c>
      <c r="M73" s="55">
        <v>32.414201183431956</v>
      </c>
      <c r="N73" s="54">
        <v>14.928571428571429</v>
      </c>
      <c r="O73" s="51">
        <v>5723.4581585338929</v>
      </c>
      <c r="P73" s="50">
        <v>2802.2518466052816</v>
      </c>
      <c r="Q73" s="51">
        <v>2784.7806122448978</v>
      </c>
      <c r="R73" s="50">
        <v>4021.7342723004695</v>
      </c>
      <c r="S73" s="53">
        <v>678.76378240233657</v>
      </c>
      <c r="T73" s="52">
        <v>9019.6650717703342</v>
      </c>
      <c r="U73" s="53">
        <v>685755.07936507941</v>
      </c>
      <c r="V73" s="52">
        <v>35021.06095093576</v>
      </c>
      <c r="W73" s="53">
        <v>60646.333333333336</v>
      </c>
      <c r="X73" s="52">
        <v>42449.425173439049</v>
      </c>
      <c r="Y73" s="53">
        <v>22001.585798816566</v>
      </c>
      <c r="Z73" s="52">
        <v>134650.71428571429</v>
      </c>
    </row>
    <row r="74" spans="1:26" ht="21" customHeight="1">
      <c r="A74" s="626"/>
      <c r="B74" s="29" t="s">
        <v>174</v>
      </c>
      <c r="C74" s="59">
        <v>53839.73600692441</v>
      </c>
      <c r="D74" s="60">
        <v>1934.6090785324072</v>
      </c>
      <c r="E74" s="59">
        <v>1904.8527200917315</v>
      </c>
      <c r="F74" s="60">
        <v>1534.2372452532379</v>
      </c>
      <c r="G74" s="61">
        <v>32462.495657382449</v>
      </c>
      <c r="H74" s="62">
        <v>120826.36833046471</v>
      </c>
      <c r="I74" s="63">
        <v>17.387478361223312</v>
      </c>
      <c r="J74" s="64">
        <v>2.1135505885191375</v>
      </c>
      <c r="K74" s="63">
        <v>1.9399923557141037</v>
      </c>
      <c r="L74" s="63">
        <v>1.434172044009099</v>
      </c>
      <c r="M74" s="64">
        <v>47.100628930817614</v>
      </c>
      <c r="N74" s="63">
        <v>10.044750430292599</v>
      </c>
      <c r="O74" s="60">
        <v>3096.4660250560028</v>
      </c>
      <c r="P74" s="59">
        <v>915.3360648385966</v>
      </c>
      <c r="Q74" s="60">
        <v>981.88671438891447</v>
      </c>
      <c r="R74" s="59">
        <v>1069.7721041643065</v>
      </c>
      <c r="S74" s="73">
        <v>689.2157577144892</v>
      </c>
      <c r="T74" s="61">
        <v>12028.807402330363</v>
      </c>
      <c r="U74" s="62">
        <v>499512.76370455854</v>
      </c>
      <c r="V74" s="61">
        <v>16596.768935150878</v>
      </c>
      <c r="W74" s="62">
        <v>15527.436361319913</v>
      </c>
      <c r="X74" s="61">
        <v>12795.589503737059</v>
      </c>
      <c r="Y74" s="62">
        <v>31833.093141659181</v>
      </c>
      <c r="Z74" s="61">
        <v>117319.66953528399</v>
      </c>
    </row>
    <row r="75" spans="1:26" ht="21" customHeight="1">
      <c r="A75" s="480" t="s">
        <v>536</v>
      </c>
      <c r="B75" s="354" t="s">
        <v>537</v>
      </c>
      <c r="C75" s="50">
        <v>48670.817899408285</v>
      </c>
      <c r="D75" s="56">
        <v>0</v>
      </c>
      <c r="E75" s="50">
        <v>1376.4545454545455</v>
      </c>
      <c r="F75" s="56">
        <v>0</v>
      </c>
      <c r="G75" s="52">
        <v>37721.314852997326</v>
      </c>
      <c r="H75" s="57">
        <v>0</v>
      </c>
      <c r="I75" s="54">
        <v>18.856434911242605</v>
      </c>
      <c r="J75" s="58">
        <v>0</v>
      </c>
      <c r="K75" s="54">
        <v>1.6666666666666667</v>
      </c>
      <c r="L75" s="54">
        <v>0</v>
      </c>
      <c r="M75" s="58">
        <v>57.00175639557083</v>
      </c>
      <c r="N75" s="54">
        <v>0</v>
      </c>
      <c r="O75" s="56">
        <v>2581.1251240492825</v>
      </c>
      <c r="P75" s="50">
        <v>0</v>
      </c>
      <c r="Q75" s="56">
        <v>825.87272727272727</v>
      </c>
      <c r="R75" s="50">
        <v>0</v>
      </c>
      <c r="S75" s="57">
        <v>661.75706220744394</v>
      </c>
      <c r="T75" s="52">
        <v>0</v>
      </c>
      <c r="U75" s="57">
        <v>359686.63491124258</v>
      </c>
      <c r="V75" s="52">
        <v>0</v>
      </c>
      <c r="W75" s="57">
        <v>10478.969696969696</v>
      </c>
      <c r="X75" s="52">
        <v>0</v>
      </c>
      <c r="Y75" s="57">
        <v>34269.425735013363</v>
      </c>
      <c r="Z75" s="52">
        <v>0</v>
      </c>
    </row>
    <row r="76" spans="1:26" ht="21" customHeight="1">
      <c r="A76" s="543" t="s">
        <v>538</v>
      </c>
      <c r="B76" s="545"/>
      <c r="C76" s="74">
        <v>0</v>
      </c>
      <c r="D76" s="75">
        <v>0</v>
      </c>
      <c r="E76" s="74">
        <v>0</v>
      </c>
      <c r="F76" s="75">
        <v>0</v>
      </c>
      <c r="G76" s="76">
        <v>0</v>
      </c>
      <c r="H76" s="77">
        <v>0</v>
      </c>
      <c r="I76" s="78">
        <v>0</v>
      </c>
      <c r="J76" s="79">
        <v>0</v>
      </c>
      <c r="K76" s="78">
        <v>0</v>
      </c>
      <c r="L76" s="78">
        <v>0</v>
      </c>
      <c r="M76" s="79">
        <v>0</v>
      </c>
      <c r="N76" s="78">
        <v>0</v>
      </c>
      <c r="O76" s="75">
        <v>0</v>
      </c>
      <c r="P76" s="74">
        <v>0</v>
      </c>
      <c r="Q76" s="75">
        <v>0</v>
      </c>
      <c r="R76" s="74">
        <v>0</v>
      </c>
      <c r="S76" s="77">
        <v>0</v>
      </c>
      <c r="T76" s="76">
        <v>0</v>
      </c>
      <c r="U76" s="77">
        <v>0</v>
      </c>
      <c r="V76" s="76">
        <v>0</v>
      </c>
      <c r="W76" s="77">
        <v>0</v>
      </c>
      <c r="X76" s="76">
        <v>0</v>
      </c>
      <c r="Y76" s="77">
        <v>0</v>
      </c>
      <c r="Z76" s="76">
        <v>0</v>
      </c>
    </row>
    <row r="77" spans="1:26" ht="21" customHeight="1">
      <c r="A77" s="623" t="s">
        <v>539</v>
      </c>
      <c r="B77" s="624"/>
      <c r="C77" s="74">
        <v>171141.95301299859</v>
      </c>
      <c r="D77" s="75">
        <v>2999.75</v>
      </c>
      <c r="E77" s="74">
        <v>-7067</v>
      </c>
      <c r="F77" s="75">
        <v>338.2</v>
      </c>
      <c r="G77" s="76">
        <v>27595.936742045225</v>
      </c>
      <c r="H77" s="77">
        <v>0</v>
      </c>
      <c r="I77" s="78">
        <v>18.667095380183145</v>
      </c>
      <c r="J77" s="79">
        <v>1.25</v>
      </c>
      <c r="K77" s="78">
        <v>1</v>
      </c>
      <c r="L77" s="78">
        <v>1</v>
      </c>
      <c r="M77" s="79">
        <v>42.394716830098062</v>
      </c>
      <c r="N77" s="78">
        <v>0</v>
      </c>
      <c r="O77" s="75">
        <v>9168.1083493408223</v>
      </c>
      <c r="P77" s="74">
        <v>2399.8000000000002</v>
      </c>
      <c r="Q77" s="75">
        <v>-7067</v>
      </c>
      <c r="R77" s="74">
        <v>338.2</v>
      </c>
      <c r="S77" s="77">
        <v>650.92867237772271</v>
      </c>
      <c r="T77" s="76">
        <v>0</v>
      </c>
      <c r="U77" s="77">
        <v>99741.45429913915</v>
      </c>
      <c r="V77" s="76">
        <v>5999.5</v>
      </c>
      <c r="W77" s="77">
        <v>-6814</v>
      </c>
      <c r="X77" s="76">
        <v>676.4</v>
      </c>
      <c r="Y77" s="77">
        <v>19557.64838903342</v>
      </c>
      <c r="Z77" s="76">
        <v>0</v>
      </c>
    </row>
    <row r="78" spans="1:26" ht="21" customHeight="1">
      <c r="A78" s="543" t="s">
        <v>396</v>
      </c>
      <c r="B78" s="545"/>
      <c r="C78" s="74">
        <v>60723.452855603449</v>
      </c>
      <c r="D78" s="75">
        <v>1750.963625121826</v>
      </c>
      <c r="E78" s="74">
        <v>1980.2887748672247</v>
      </c>
      <c r="F78" s="75">
        <v>1712.7278951863996</v>
      </c>
      <c r="G78" s="76">
        <v>29616.352554952897</v>
      </c>
      <c r="H78" s="77">
        <v>104854.75409836066</v>
      </c>
      <c r="I78" s="78">
        <v>16.312230603448278</v>
      </c>
      <c r="J78" s="79">
        <v>1.7178458023746896</v>
      </c>
      <c r="K78" s="78">
        <v>2.1354757403906741</v>
      </c>
      <c r="L78" s="78">
        <v>1.2953324332515912</v>
      </c>
      <c r="M78" s="79">
        <v>43.634313445618041</v>
      </c>
      <c r="N78" s="78">
        <v>8.7704918032786878</v>
      </c>
      <c r="O78" s="75">
        <v>3722.5719971594194</v>
      </c>
      <c r="P78" s="74">
        <v>1019.2786935249692</v>
      </c>
      <c r="Q78" s="75">
        <v>927.32908991274292</v>
      </c>
      <c r="R78" s="74">
        <v>1322.2303798006872</v>
      </c>
      <c r="S78" s="77">
        <v>678.739968989408</v>
      </c>
      <c r="T78" s="76">
        <v>11955.401869158879</v>
      </c>
      <c r="U78" s="77">
        <v>606929.70150862064</v>
      </c>
      <c r="V78" s="76">
        <v>17492.398646028734</v>
      </c>
      <c r="W78" s="77">
        <v>19791.435412728417</v>
      </c>
      <c r="X78" s="76">
        <v>17131.930923318545</v>
      </c>
      <c r="Y78" s="77">
        <v>29616.352554952897</v>
      </c>
      <c r="Z78" s="76">
        <v>104854.75409836066</v>
      </c>
    </row>
    <row r="79" spans="1:26" ht="21" customHeight="1">
      <c r="A79" s="620" t="s">
        <v>387</v>
      </c>
      <c r="B79" s="354" t="s">
        <v>378</v>
      </c>
      <c r="C79" s="65">
        <v>2968.0989943431805</v>
      </c>
      <c r="D79" s="66">
        <v>1170.1918230980491</v>
      </c>
      <c r="E79" s="65">
        <v>168</v>
      </c>
      <c r="F79" s="67">
        <v>1029.9675372523334</v>
      </c>
      <c r="G79" s="68">
        <v>47970</v>
      </c>
      <c r="H79" s="69">
        <v>0</v>
      </c>
      <c r="I79" s="70">
        <v>12.490886235072281</v>
      </c>
      <c r="J79" s="71">
        <v>1.4139131912002039</v>
      </c>
      <c r="K79" s="70">
        <v>1</v>
      </c>
      <c r="L79" s="70">
        <v>1.2124611102014082</v>
      </c>
      <c r="M79" s="71">
        <v>73</v>
      </c>
      <c r="N79" s="70">
        <v>0</v>
      </c>
      <c r="O79" s="67">
        <v>237.62116942585416</v>
      </c>
      <c r="P79" s="65">
        <v>827.62635668228609</v>
      </c>
      <c r="Q79" s="67">
        <v>168</v>
      </c>
      <c r="R79" s="65">
        <v>849.485009116078</v>
      </c>
      <c r="S79" s="69">
        <v>657.1232876712329</v>
      </c>
      <c r="T79" s="68">
        <v>0</v>
      </c>
      <c r="U79" s="69">
        <v>16587.705216844752</v>
      </c>
      <c r="V79" s="68">
        <v>4031.3993318044113</v>
      </c>
      <c r="W79" s="69">
        <v>420</v>
      </c>
      <c r="X79" s="68">
        <v>3668.6467987555266</v>
      </c>
      <c r="Y79" s="69">
        <v>47970</v>
      </c>
      <c r="Z79" s="68">
        <v>0</v>
      </c>
    </row>
    <row r="80" spans="1:26" ht="21" customHeight="1">
      <c r="A80" s="621"/>
      <c r="B80" s="355" t="s">
        <v>379</v>
      </c>
      <c r="C80" s="50">
        <v>52649.727331052178</v>
      </c>
      <c r="D80" s="279">
        <v>950.83333333333337</v>
      </c>
      <c r="E80" s="50">
        <v>744.5094339622641</v>
      </c>
      <c r="F80" s="56">
        <v>1111.25</v>
      </c>
      <c r="G80" s="52">
        <v>39104.494478798588</v>
      </c>
      <c r="H80" s="57">
        <v>0</v>
      </c>
      <c r="I80" s="54">
        <v>20.018177929854577</v>
      </c>
      <c r="J80" s="58">
        <v>1</v>
      </c>
      <c r="K80" s="54">
        <v>2.6603773584905661</v>
      </c>
      <c r="L80" s="54">
        <v>1.75</v>
      </c>
      <c r="M80" s="58">
        <v>58.579505300353354</v>
      </c>
      <c r="N80" s="54">
        <v>0</v>
      </c>
      <c r="O80" s="56">
        <v>2630.095881630255</v>
      </c>
      <c r="P80" s="50">
        <v>950.83333333333337</v>
      </c>
      <c r="Q80" s="56">
        <v>279.85106382978722</v>
      </c>
      <c r="R80" s="50">
        <v>635</v>
      </c>
      <c r="S80" s="57">
        <v>667.54565915671367</v>
      </c>
      <c r="T80" s="52">
        <v>0</v>
      </c>
      <c r="U80" s="57">
        <v>272858.11420017108</v>
      </c>
      <c r="V80" s="52">
        <v>7387.333333333333</v>
      </c>
      <c r="W80" s="57">
        <v>6215.2075471698117</v>
      </c>
      <c r="X80" s="52">
        <v>9695</v>
      </c>
      <c r="Y80" s="57">
        <v>32182.316696113074</v>
      </c>
      <c r="Z80" s="52">
        <v>0</v>
      </c>
    </row>
    <row r="81" spans="1:26" ht="21" customHeight="1">
      <c r="A81" s="621"/>
      <c r="B81" s="355" t="s">
        <v>542</v>
      </c>
      <c r="C81" s="50">
        <v>7551.139938842749</v>
      </c>
      <c r="D81" s="56">
        <v>1668.6847721377674</v>
      </c>
      <c r="E81" s="50">
        <v>1577.959044823906</v>
      </c>
      <c r="F81" s="56">
        <v>320.49201426577764</v>
      </c>
      <c r="G81" s="52">
        <v>14095.505991271662</v>
      </c>
      <c r="H81" s="57">
        <v>0</v>
      </c>
      <c r="I81" s="54">
        <v>1.9516773837821035</v>
      </c>
      <c r="J81" s="58">
        <v>1.1050538531220224</v>
      </c>
      <c r="K81" s="54">
        <v>1.0979633582355033</v>
      </c>
      <c r="L81" s="54">
        <v>1.1004806946813459</v>
      </c>
      <c r="M81" s="58">
        <v>21.331449761610454</v>
      </c>
      <c r="N81" s="54">
        <v>0</v>
      </c>
      <c r="O81" s="56">
        <v>3869.0513102168538</v>
      </c>
      <c r="P81" s="50">
        <v>1510.0483722339527</v>
      </c>
      <c r="Q81" s="56">
        <v>1437.1691304523915</v>
      </c>
      <c r="R81" s="50">
        <v>291.22911089192615</v>
      </c>
      <c r="S81" s="57">
        <v>660.78518566698199</v>
      </c>
      <c r="T81" s="52">
        <v>0</v>
      </c>
      <c r="U81" s="57">
        <v>19367.965178112168</v>
      </c>
      <c r="V81" s="52">
        <v>5276.0232046219726</v>
      </c>
      <c r="W81" s="57">
        <v>4949.5421558164353</v>
      </c>
      <c r="X81" s="52">
        <v>1055.7339122344549</v>
      </c>
      <c r="Y81" s="57">
        <v>10293.444766781868</v>
      </c>
      <c r="Z81" s="52">
        <v>0</v>
      </c>
    </row>
    <row r="82" spans="1:26" ht="21" customHeight="1">
      <c r="A82" s="622"/>
      <c r="B82" s="29" t="s">
        <v>543</v>
      </c>
      <c r="C82" s="59">
        <v>0</v>
      </c>
      <c r="D82" s="60">
        <v>0</v>
      </c>
      <c r="E82" s="59">
        <v>0</v>
      </c>
      <c r="F82" s="60">
        <v>0</v>
      </c>
      <c r="G82" s="61">
        <v>0</v>
      </c>
      <c r="H82" s="62">
        <v>0</v>
      </c>
      <c r="I82" s="63">
        <v>0</v>
      </c>
      <c r="J82" s="64">
        <v>0</v>
      </c>
      <c r="K82" s="63">
        <v>0</v>
      </c>
      <c r="L82" s="63">
        <v>0</v>
      </c>
      <c r="M82" s="64">
        <v>0</v>
      </c>
      <c r="N82" s="63">
        <v>0</v>
      </c>
      <c r="O82" s="60">
        <v>0</v>
      </c>
      <c r="P82" s="59">
        <v>0</v>
      </c>
      <c r="Q82" s="60">
        <v>0</v>
      </c>
      <c r="R82" s="59">
        <v>0</v>
      </c>
      <c r="S82" s="62">
        <v>0</v>
      </c>
      <c r="T82" s="61">
        <v>0</v>
      </c>
      <c r="U82" s="62">
        <v>0</v>
      </c>
      <c r="V82" s="61">
        <v>0</v>
      </c>
      <c r="W82" s="62">
        <v>0</v>
      </c>
      <c r="X82" s="61">
        <v>0</v>
      </c>
      <c r="Y82" s="62">
        <v>0</v>
      </c>
      <c r="Z82" s="61">
        <v>0</v>
      </c>
    </row>
    <row r="83" spans="1:26" ht="21" customHeight="1">
      <c r="A83" s="543" t="s">
        <v>175</v>
      </c>
      <c r="B83" s="545"/>
      <c r="C83" s="74">
        <v>160311.30081385642</v>
      </c>
      <c r="D83" s="75">
        <v>14481.354026152787</v>
      </c>
      <c r="E83" s="74">
        <v>0</v>
      </c>
      <c r="F83" s="75">
        <v>2070.0626481544191</v>
      </c>
      <c r="G83" s="76">
        <v>0</v>
      </c>
      <c r="H83" s="77">
        <v>60957.086397058825</v>
      </c>
      <c r="I83" s="78">
        <v>29.652650250417363</v>
      </c>
      <c r="J83" s="79">
        <v>5.1509979353062629</v>
      </c>
      <c r="K83" s="78">
        <v>0</v>
      </c>
      <c r="L83" s="78">
        <v>2.403657297663393</v>
      </c>
      <c r="M83" s="79">
        <v>0</v>
      </c>
      <c r="N83" s="78">
        <v>5.786458333333333</v>
      </c>
      <c r="O83" s="75">
        <v>5406.3059949118724</v>
      </c>
      <c r="P83" s="74">
        <v>2811.3686334241888</v>
      </c>
      <c r="Q83" s="75">
        <v>0</v>
      </c>
      <c r="R83" s="74">
        <v>861.21372217526061</v>
      </c>
      <c r="S83" s="77">
        <v>640</v>
      </c>
      <c r="T83" s="76">
        <v>10534.437973209086</v>
      </c>
      <c r="U83" s="77">
        <v>1603113.0081385642</v>
      </c>
      <c r="V83" s="76">
        <v>144813.54026152787</v>
      </c>
      <c r="W83" s="77">
        <v>0</v>
      </c>
      <c r="X83" s="76">
        <v>20700.626481544194</v>
      </c>
      <c r="Y83" s="77">
        <v>0</v>
      </c>
      <c r="Z83" s="76">
        <v>60957.086397058825</v>
      </c>
    </row>
    <row r="84" spans="1:26" ht="21" customHeight="1">
      <c r="A84" s="543" t="s">
        <v>688</v>
      </c>
      <c r="B84" s="545"/>
      <c r="C84" s="74">
        <v>53947.894848645781</v>
      </c>
      <c r="D84" s="75">
        <v>16898.819130496937</v>
      </c>
      <c r="E84" s="74">
        <v>0</v>
      </c>
      <c r="F84" s="75">
        <v>15250.551798818449</v>
      </c>
      <c r="G84" s="76">
        <v>0</v>
      </c>
      <c r="H84" s="77">
        <v>72235</v>
      </c>
      <c r="I84" s="78">
        <v>8.9453000531067453</v>
      </c>
      <c r="J84" s="79">
        <v>1.5257402212175901</v>
      </c>
      <c r="K84" s="78">
        <v>0</v>
      </c>
      <c r="L84" s="78">
        <v>1.0596073860174318</v>
      </c>
      <c r="M84" s="79">
        <v>12</v>
      </c>
      <c r="N84" s="78">
        <v>5.291666666666667</v>
      </c>
      <c r="O84" s="75">
        <v>6030.8647589646162</v>
      </c>
      <c r="P84" s="74">
        <v>11075.816771095626</v>
      </c>
      <c r="Q84" s="75">
        <v>0</v>
      </c>
      <c r="R84" s="74">
        <v>14392.643917043779</v>
      </c>
      <c r="S84" s="77">
        <v>-1772</v>
      </c>
      <c r="T84" s="76">
        <v>13650.708661417322</v>
      </c>
      <c r="U84" s="77">
        <v>51351.859267126922</v>
      </c>
      <c r="V84" s="76">
        <v>14639.163733180852</v>
      </c>
      <c r="W84" s="77">
        <v>0</v>
      </c>
      <c r="X84" s="76">
        <v>18347.196300368239</v>
      </c>
      <c r="Y84" s="77">
        <v>0</v>
      </c>
      <c r="Z84" s="76">
        <v>17581.041666666668</v>
      </c>
    </row>
    <row r="85" spans="1:26" ht="21" customHeight="1">
      <c r="A85" s="543" t="s">
        <v>541</v>
      </c>
      <c r="B85" s="545"/>
      <c r="C85" s="74">
        <v>0</v>
      </c>
      <c r="D85" s="75">
        <v>0</v>
      </c>
      <c r="E85" s="74">
        <v>0</v>
      </c>
      <c r="F85" s="75">
        <v>0</v>
      </c>
      <c r="G85" s="76">
        <v>0</v>
      </c>
      <c r="H85" s="77">
        <v>0</v>
      </c>
      <c r="I85" s="78">
        <v>0</v>
      </c>
      <c r="J85" s="79">
        <v>0</v>
      </c>
      <c r="K85" s="78">
        <v>0</v>
      </c>
      <c r="L85" s="78">
        <v>0</v>
      </c>
      <c r="M85" s="79">
        <v>0</v>
      </c>
      <c r="N85" s="78">
        <v>0</v>
      </c>
      <c r="O85" s="75">
        <v>0</v>
      </c>
      <c r="P85" s="74">
        <v>0</v>
      </c>
      <c r="Q85" s="75">
        <v>0</v>
      </c>
      <c r="R85" s="74">
        <v>0</v>
      </c>
      <c r="S85" s="77">
        <v>0</v>
      </c>
      <c r="T85" s="76">
        <v>0</v>
      </c>
      <c r="U85" s="77">
        <v>0</v>
      </c>
      <c r="V85" s="76">
        <v>0</v>
      </c>
      <c r="W85" s="77">
        <v>0</v>
      </c>
      <c r="X85" s="76">
        <v>0</v>
      </c>
      <c r="Y85" s="77">
        <v>0</v>
      </c>
      <c r="Z85" s="76">
        <v>0</v>
      </c>
    </row>
    <row r="86" spans="1:26" ht="21" customHeight="1">
      <c r="A86" s="557" t="s">
        <v>199</v>
      </c>
      <c r="B86" s="557"/>
      <c r="C86" s="50">
        <v>76610.160196687371</v>
      </c>
      <c r="D86" s="51">
        <v>17595.066307106597</v>
      </c>
      <c r="E86" s="50">
        <v>4142.1824973319108</v>
      </c>
      <c r="F86" s="51">
        <v>17655.377688289707</v>
      </c>
      <c r="G86" s="52">
        <v>21813.490914022241</v>
      </c>
      <c r="H86" s="53">
        <v>92731.377314814818</v>
      </c>
      <c r="I86" s="54">
        <v>12.18944099378882</v>
      </c>
      <c r="J86" s="55">
        <v>1.4678847485002307</v>
      </c>
      <c r="K86" s="54">
        <v>1.6350053361792956</v>
      </c>
      <c r="L86" s="54">
        <v>1.1522950771834604</v>
      </c>
      <c r="M86" s="55">
        <v>32.475454298887982</v>
      </c>
      <c r="N86" s="54">
        <v>8.2199074074074066</v>
      </c>
      <c r="O86" s="51">
        <v>6284.9609129511673</v>
      </c>
      <c r="P86" s="50">
        <v>11986.681055909774</v>
      </c>
      <c r="Q86" s="51">
        <v>2533.4366840731072</v>
      </c>
      <c r="R86" s="50">
        <v>15321.924078200973</v>
      </c>
      <c r="S86" s="53">
        <v>671.6916324945505</v>
      </c>
      <c r="T86" s="52">
        <v>11281.316530554774</v>
      </c>
      <c r="U86" s="53">
        <v>61436.288561076602</v>
      </c>
      <c r="V86" s="52">
        <v>4631.49265978311</v>
      </c>
      <c r="W86" s="53">
        <v>4718.5144076840979</v>
      </c>
      <c r="X86" s="52">
        <v>5292.7598996177303</v>
      </c>
      <c r="Y86" s="53">
        <v>15028.393273664225</v>
      </c>
      <c r="Z86" s="52">
        <v>24449.925925925927</v>
      </c>
    </row>
    <row r="87" spans="1:26" ht="21" customHeight="1">
      <c r="A87" s="557" t="s">
        <v>540</v>
      </c>
      <c r="B87" s="557"/>
      <c r="C87" s="74">
        <v>127421.3044294157</v>
      </c>
      <c r="D87" s="75">
        <v>10880.819677010119</v>
      </c>
      <c r="E87" s="74">
        <v>1379.4098883572567</v>
      </c>
      <c r="F87" s="75">
        <v>11395.141666973592</v>
      </c>
      <c r="G87" s="76">
        <v>20091.316080831719</v>
      </c>
      <c r="H87" s="77">
        <v>87175.15038158244</v>
      </c>
      <c r="I87" s="78">
        <v>12.219886675196491</v>
      </c>
      <c r="J87" s="79">
        <v>1.3774132550910589</v>
      </c>
      <c r="K87" s="78">
        <v>1.3899174814506623</v>
      </c>
      <c r="L87" s="78">
        <v>1.1314181184241219</v>
      </c>
      <c r="M87" s="79">
        <v>30.61777457731371</v>
      </c>
      <c r="N87" s="78">
        <v>6.6325609319617147</v>
      </c>
      <c r="O87" s="75">
        <v>10427.372022037744</v>
      </c>
      <c r="P87" s="74">
        <v>7899.4591033544275</v>
      </c>
      <c r="Q87" s="75">
        <v>992.44013171023744</v>
      </c>
      <c r="R87" s="74">
        <v>10071.55664330808</v>
      </c>
      <c r="S87" s="77">
        <v>656.1977922366184</v>
      </c>
      <c r="T87" s="76">
        <v>13143.512932009902</v>
      </c>
      <c r="U87" s="77">
        <v>81467.359629561935</v>
      </c>
      <c r="V87" s="76">
        <v>15642.670438489427</v>
      </c>
      <c r="W87" s="77">
        <v>2760.0955550932667</v>
      </c>
      <c r="X87" s="76">
        <v>18100.960310854112</v>
      </c>
      <c r="Y87" s="77">
        <v>4174.742607678113</v>
      </c>
      <c r="Z87" s="76">
        <v>22384.287370256196</v>
      </c>
    </row>
    <row r="88" spans="1:26" ht="21" customHeight="1">
      <c r="A88" s="557" t="s">
        <v>200</v>
      </c>
      <c r="B88" s="557"/>
      <c r="C88" s="74">
        <v>68483.219219043152</v>
      </c>
      <c r="D88" s="75">
        <v>890.24613989115096</v>
      </c>
      <c r="E88" s="74">
        <v>1126.6143656938655</v>
      </c>
      <c r="F88" s="75">
        <v>1134.6562148998037</v>
      </c>
      <c r="G88" s="76">
        <v>42233.668353149507</v>
      </c>
      <c r="H88" s="77">
        <v>72164.8224852071</v>
      </c>
      <c r="I88" s="78">
        <v>23.329268292682926</v>
      </c>
      <c r="J88" s="79">
        <v>1.4100349391923672</v>
      </c>
      <c r="K88" s="78">
        <v>1.4759737939249553</v>
      </c>
      <c r="L88" s="78">
        <v>1.2777468691937059</v>
      </c>
      <c r="M88" s="79">
        <v>66.322919301796105</v>
      </c>
      <c r="N88" s="78">
        <v>6.1479289940828403</v>
      </c>
      <c r="O88" s="75">
        <v>2935.5065216735693</v>
      </c>
      <c r="P88" s="74">
        <v>631.36459611494581</v>
      </c>
      <c r="Q88" s="75">
        <v>763.30241792297511</v>
      </c>
      <c r="R88" s="74">
        <v>888.01330080018397</v>
      </c>
      <c r="S88" s="77">
        <v>636.78844052339184</v>
      </c>
      <c r="T88" s="76">
        <v>11738.070259865255</v>
      </c>
      <c r="U88" s="77">
        <v>370210.14880393998</v>
      </c>
      <c r="V88" s="76">
        <v>6550.6208123362221</v>
      </c>
      <c r="W88" s="77">
        <v>8681.8627039904713</v>
      </c>
      <c r="X88" s="76">
        <v>8100.4158120151578</v>
      </c>
      <c r="Y88" s="77">
        <v>36065.120667847208</v>
      </c>
      <c r="Z88" s="76">
        <v>56658.275147928995</v>
      </c>
    </row>
    <row r="89" spans="1:26" ht="21" customHeight="1">
      <c r="A89" s="543" t="s">
        <v>159</v>
      </c>
      <c r="B89" s="545"/>
      <c r="C89" s="74">
        <v>73613.378946613084</v>
      </c>
      <c r="D89" s="75">
        <v>8412.5892231135185</v>
      </c>
      <c r="E89" s="74">
        <v>1549.6258426966292</v>
      </c>
      <c r="F89" s="75">
        <v>8658.02884538935</v>
      </c>
      <c r="G89" s="76">
        <v>36977.795396419438</v>
      </c>
      <c r="H89" s="77">
        <v>118838.2094984978</v>
      </c>
      <c r="I89" s="78">
        <v>14.741434871099051</v>
      </c>
      <c r="J89" s="79">
        <v>1.3480949400659132</v>
      </c>
      <c r="K89" s="78">
        <v>1.6952247191011236</v>
      </c>
      <c r="L89" s="78">
        <v>1.1302865987140958</v>
      </c>
      <c r="M89" s="79">
        <v>55.857132708155724</v>
      </c>
      <c r="N89" s="78">
        <v>10.009367537169709</v>
      </c>
      <c r="O89" s="75">
        <v>4993.6372944898294</v>
      </c>
      <c r="P89" s="74">
        <v>6240.3536821391799</v>
      </c>
      <c r="Q89" s="75">
        <v>914.11234465617235</v>
      </c>
      <c r="R89" s="74">
        <v>7660.0296378276225</v>
      </c>
      <c r="S89" s="77">
        <v>662.00668748290923</v>
      </c>
      <c r="T89" s="76">
        <v>11872.699154786056</v>
      </c>
      <c r="U89" s="77">
        <v>120223.14061684583</v>
      </c>
      <c r="V89" s="76">
        <v>13829.709569546312</v>
      </c>
      <c r="W89" s="77">
        <v>3432.2774812734083</v>
      </c>
      <c r="X89" s="76">
        <v>17812.554720283119</v>
      </c>
      <c r="Y89" s="77">
        <v>36833.723003694235</v>
      </c>
      <c r="Z89" s="76">
        <v>59280.172490563127</v>
      </c>
    </row>
    <row r="90" spans="1:26" ht="21" customHeight="1">
      <c r="A90" s="543" t="s">
        <v>145</v>
      </c>
      <c r="B90" s="545"/>
      <c r="C90" s="74">
        <v>-41945</v>
      </c>
      <c r="D90" s="75">
        <v>1604.9596977329975</v>
      </c>
      <c r="E90" s="74">
        <v>474</v>
      </c>
      <c r="F90" s="75">
        <v>298.33333333333331</v>
      </c>
      <c r="G90" s="76">
        <v>0</v>
      </c>
      <c r="H90" s="77">
        <v>0</v>
      </c>
      <c r="I90" s="78">
        <v>-13</v>
      </c>
      <c r="J90" s="79">
        <v>1.0769547113555751</v>
      </c>
      <c r="K90" s="78">
        <v>1</v>
      </c>
      <c r="L90" s="78">
        <v>1</v>
      </c>
      <c r="M90" s="79">
        <v>0</v>
      </c>
      <c r="N90" s="78">
        <v>0</v>
      </c>
      <c r="O90" s="75">
        <v>0</v>
      </c>
      <c r="P90" s="74">
        <v>1490.2759427207636</v>
      </c>
      <c r="Q90" s="75">
        <v>474</v>
      </c>
      <c r="R90" s="74">
        <v>298.33333333333331</v>
      </c>
      <c r="S90" s="77">
        <v>0</v>
      </c>
      <c r="T90" s="76">
        <v>0</v>
      </c>
      <c r="U90" s="77">
        <v>-106947</v>
      </c>
      <c r="V90" s="76">
        <v>4812.0341849586184</v>
      </c>
      <c r="W90" s="77">
        <v>1422</v>
      </c>
      <c r="X90" s="76">
        <v>895</v>
      </c>
      <c r="Y90" s="77">
        <v>0</v>
      </c>
      <c r="Z90" s="76">
        <v>0</v>
      </c>
    </row>
    <row r="91" spans="1:26" ht="21" customHeight="1">
      <c r="A91" s="543" t="s">
        <v>177</v>
      </c>
      <c r="B91" s="545"/>
      <c r="C91" s="74">
        <v>62384.855477855475</v>
      </c>
      <c r="D91" s="75">
        <v>25063.604058518169</v>
      </c>
      <c r="E91" s="74">
        <v>836.16666666666663</v>
      </c>
      <c r="F91" s="75">
        <v>2266.5687352710133</v>
      </c>
      <c r="G91" s="76">
        <v>17362.492462311558</v>
      </c>
      <c r="H91" s="77">
        <v>113670.31496062993</v>
      </c>
      <c r="I91" s="78">
        <v>10.384615384615385</v>
      </c>
      <c r="J91" s="79">
        <v>1.8126474752241624</v>
      </c>
      <c r="K91" s="78">
        <v>1.1666666666666667</v>
      </c>
      <c r="L91" s="78">
        <v>1.4736842105263157</v>
      </c>
      <c r="M91" s="79">
        <v>26.160804020100503</v>
      </c>
      <c r="N91" s="78">
        <v>8.6929133858267722</v>
      </c>
      <c r="O91" s="75">
        <v>6007.4305274971939</v>
      </c>
      <c r="P91" s="74">
        <v>13827.07029419422</v>
      </c>
      <c r="Q91" s="75">
        <v>716.71428571428567</v>
      </c>
      <c r="R91" s="74">
        <v>1538.0287846481876</v>
      </c>
      <c r="S91" s="77">
        <v>663.68344218209756</v>
      </c>
      <c r="T91" s="76">
        <v>13076.204710144928</v>
      </c>
      <c r="U91" s="77">
        <v>87582.42424242424</v>
      </c>
      <c r="V91" s="76">
        <v>37839.480415290229</v>
      </c>
      <c r="W91" s="77">
        <v>5347</v>
      </c>
      <c r="X91" s="76">
        <v>6326.8232521602513</v>
      </c>
      <c r="Y91" s="77">
        <v>12251.386934673366</v>
      </c>
      <c r="Z91" s="76">
        <v>36262.763779527559</v>
      </c>
    </row>
    <row r="92" spans="1:26" ht="21" customHeight="1">
      <c r="A92" s="557" t="s">
        <v>663</v>
      </c>
      <c r="B92" s="557"/>
      <c r="C92" s="74">
        <v>48911.509611794878</v>
      </c>
      <c r="D92" s="75">
        <v>1166.180441087713</v>
      </c>
      <c r="E92" s="74">
        <v>1018.0602443801477</v>
      </c>
      <c r="F92" s="75">
        <v>765.73649302601518</v>
      </c>
      <c r="G92" s="76">
        <v>11503.118341811378</v>
      </c>
      <c r="H92" s="77">
        <v>71801.755989623067</v>
      </c>
      <c r="I92" s="78">
        <v>8.6155588060688029</v>
      </c>
      <c r="J92" s="79">
        <v>1.4593143975024592</v>
      </c>
      <c r="K92" s="78">
        <v>1.329707146035884</v>
      </c>
      <c r="L92" s="78">
        <v>1.2542626663851821</v>
      </c>
      <c r="M92" s="79">
        <v>17.665146465532363</v>
      </c>
      <c r="N92" s="78">
        <v>6.097482069281245</v>
      </c>
      <c r="O92" s="75">
        <v>5677.1140111470877</v>
      </c>
      <c r="P92" s="74">
        <v>799.1289903557248</v>
      </c>
      <c r="Q92" s="75">
        <v>765.62741458913229</v>
      </c>
      <c r="R92" s="74">
        <v>610.50728332119445</v>
      </c>
      <c r="S92" s="77">
        <v>651.17593925733217</v>
      </c>
      <c r="T92" s="76">
        <v>11775.640366595924</v>
      </c>
      <c r="U92" s="77">
        <v>45779.516377690597</v>
      </c>
      <c r="V92" s="76">
        <v>1940.4903382252012</v>
      </c>
      <c r="W92" s="77">
        <v>2419.7732317878749</v>
      </c>
      <c r="X92" s="76">
        <v>1677.941088795006</v>
      </c>
      <c r="Y92" s="77">
        <v>6976.8625241185755</v>
      </c>
      <c r="Z92" s="76">
        <v>15520.020372348543</v>
      </c>
    </row>
    <row r="93" spans="1:26" ht="17.25" customHeight="1">
      <c r="A93" s="80"/>
      <c r="Q93" s="80"/>
    </row>
  </sheetData>
  <customSheetViews>
    <customSheetView guid="{6F28069D-A7F4-41D2-AA1B-4487F97E36F1}" scale="70" showPageBreaks="1" printArea="1" showRuler="0" topLeftCell="A16">
      <selection activeCell="B43" sqref="B43:B49"/>
      <pageMargins left="1.1811023622047245" right="0.39370078740157483" top="0.39370078740157483" bottom="0" header="0.51181102362204722" footer="0.51181102362204722"/>
      <pageSetup paperSize="8" scale="90" fitToWidth="2" orientation="landscape" horizontalDpi="4294967292" r:id="rId1"/>
      <headerFooter alignWithMargins="0"/>
    </customSheetView>
  </customSheetViews>
  <mergeCells count="75">
    <mergeCell ref="S58:S59"/>
    <mergeCell ref="T58:T59"/>
    <mergeCell ref="Z58:Z59"/>
    <mergeCell ref="U58:V58"/>
    <mergeCell ref="W58:W59"/>
    <mergeCell ref="X58:X59"/>
    <mergeCell ref="Y58:Y59"/>
    <mergeCell ref="R58:R59"/>
    <mergeCell ref="I57:N57"/>
    <mergeCell ref="O57:R57"/>
    <mergeCell ref="U57:Z57"/>
    <mergeCell ref="C58:D58"/>
    <mergeCell ref="E58:E59"/>
    <mergeCell ref="F58:F59"/>
    <mergeCell ref="G58:G59"/>
    <mergeCell ref="H58:H59"/>
    <mergeCell ref="I58:J58"/>
    <mergeCell ref="K58:K59"/>
    <mergeCell ref="L58:L59"/>
    <mergeCell ref="M58:M59"/>
    <mergeCell ref="N58:N59"/>
    <mergeCell ref="O58:P58"/>
    <mergeCell ref="Q58:Q59"/>
    <mergeCell ref="A84:B84"/>
    <mergeCell ref="G4:G5"/>
    <mergeCell ref="H4:H5"/>
    <mergeCell ref="A79:A82"/>
    <mergeCell ref="A65:B65"/>
    <mergeCell ref="A76:B76"/>
    <mergeCell ref="A77:B77"/>
    <mergeCell ref="A73:A74"/>
    <mergeCell ref="A66:B66"/>
    <mergeCell ref="A26:A33"/>
    <mergeCell ref="A83:B83"/>
    <mergeCell ref="A67:A70"/>
    <mergeCell ref="A71:A72"/>
    <mergeCell ref="A78:B78"/>
    <mergeCell ref="C3:F3"/>
    <mergeCell ref="A3:B5"/>
    <mergeCell ref="C4:D4"/>
    <mergeCell ref="A64:B64"/>
    <mergeCell ref="E4:E5"/>
    <mergeCell ref="F4:F5"/>
    <mergeCell ref="A57:B59"/>
    <mergeCell ref="C57:F57"/>
    <mergeCell ref="A10:A17"/>
    <mergeCell ref="A18:A25"/>
    <mergeCell ref="A34:A41"/>
    <mergeCell ref="A42:A49"/>
    <mergeCell ref="I3:N3"/>
    <mergeCell ref="O3:R3"/>
    <mergeCell ref="O4:P4"/>
    <mergeCell ref="Q4:Q5"/>
    <mergeCell ref="R4:R5"/>
    <mergeCell ref="N4:N5"/>
    <mergeCell ref="K4:K5"/>
    <mergeCell ref="L4:L5"/>
    <mergeCell ref="M4:M5"/>
    <mergeCell ref="I4:J4"/>
    <mergeCell ref="S4:S5"/>
    <mergeCell ref="T4:T5"/>
    <mergeCell ref="U3:Z3"/>
    <mergeCell ref="U4:V4"/>
    <mergeCell ref="W4:W5"/>
    <mergeCell ref="X4:X5"/>
    <mergeCell ref="Y4:Y5"/>
    <mergeCell ref="Z4:Z5"/>
    <mergeCell ref="A91:B91"/>
    <mergeCell ref="A88:B88"/>
    <mergeCell ref="A92:B92"/>
    <mergeCell ref="A85:B85"/>
    <mergeCell ref="A86:B86"/>
    <mergeCell ref="A87:B87"/>
    <mergeCell ref="A90:B90"/>
    <mergeCell ref="A89:B89"/>
  </mergeCells>
  <phoneticPr fontId="2"/>
  <pageMargins left="1.1811023622047245" right="0.39370078740157483" top="0.59055118110236227" bottom="0" header="0.51181102362204722" footer="0.51181102362204722"/>
  <pageSetup paperSize="9" scale="58" fitToWidth="2" orientation="landscape" horizontalDpi="4294967292" r:id="rId2"/>
  <headerFooter alignWithMargins="0"/>
  <rowBreaks count="1" manualBreakCount="1">
    <brk id="54" max="25" man="1"/>
  </rowBreaks>
  <colBreaks count="1" manualBreakCount="1">
    <brk id="14" max="91" man="1"/>
  </col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51"/>
  <dimension ref="A1:AF56"/>
  <sheetViews>
    <sheetView zoomScaleNormal="100" workbookViewId="0">
      <pane xSplit="1" ySplit="9" topLeftCell="B10" activePane="bottomRight" state="frozen"/>
      <selection pane="topRight"/>
      <selection pane="bottomLeft"/>
      <selection pane="bottomRight"/>
    </sheetView>
  </sheetViews>
  <sheetFormatPr defaultRowHeight="13.5"/>
  <cols>
    <col min="1" max="1" width="15" style="6" customWidth="1"/>
    <col min="2" max="25" width="14.625" style="5" customWidth="1"/>
    <col min="26" max="26" width="9" style="5"/>
    <col min="27" max="27" width="9.875" style="5" customWidth="1"/>
    <col min="28" max="28" width="6.875" style="5" customWidth="1"/>
    <col min="29" max="31" width="14.625" style="5" customWidth="1"/>
    <col min="32" max="16384" width="9" style="5"/>
  </cols>
  <sheetData>
    <row r="1" spans="1:32" ht="28.5" customHeight="1">
      <c r="B1" s="3" t="s">
        <v>125</v>
      </c>
      <c r="C1" s="3"/>
      <c r="D1" s="3"/>
      <c r="E1" s="3"/>
      <c r="F1" s="3"/>
      <c r="G1" s="3"/>
      <c r="H1" s="3"/>
      <c r="I1" s="3"/>
      <c r="J1" s="3"/>
      <c r="K1" s="3"/>
      <c r="L1" s="3"/>
      <c r="M1" s="268"/>
      <c r="N1" s="3" t="s">
        <v>618</v>
      </c>
      <c r="O1" s="3"/>
      <c r="P1" s="3"/>
      <c r="Q1" s="3"/>
      <c r="R1" s="3"/>
      <c r="S1" s="3"/>
      <c r="T1" s="3"/>
      <c r="U1" s="3"/>
      <c r="V1" s="3"/>
      <c r="W1" s="3"/>
      <c r="X1" s="3"/>
      <c r="Y1" s="268"/>
    </row>
    <row r="2" spans="1:32" ht="13.5" customHeight="1">
      <c r="A2" s="273"/>
      <c r="M2" s="8" t="s">
        <v>704</v>
      </c>
      <c r="Y2" s="8" t="s">
        <v>704</v>
      </c>
      <c r="AA2" s="255"/>
      <c r="AB2" s="255"/>
      <c r="AC2" s="255"/>
      <c r="AD2" s="255"/>
      <c r="AE2" s="146"/>
      <c r="AF2" s="255"/>
    </row>
    <row r="3" spans="1:32" ht="13.5" customHeight="1">
      <c r="A3" s="612" t="s">
        <v>561</v>
      </c>
      <c r="B3" s="555" t="s">
        <v>610</v>
      </c>
      <c r="C3" s="587"/>
      <c r="D3" s="587"/>
      <c r="E3" s="556"/>
      <c r="F3" s="269" t="s">
        <v>611</v>
      </c>
      <c r="G3" s="270" t="s">
        <v>612</v>
      </c>
      <c r="H3" s="555" t="s">
        <v>613</v>
      </c>
      <c r="I3" s="587"/>
      <c r="J3" s="587"/>
      <c r="K3" s="587"/>
      <c r="L3" s="587"/>
      <c r="M3" s="556"/>
      <c r="N3" s="555" t="s">
        <v>614</v>
      </c>
      <c r="O3" s="587"/>
      <c r="P3" s="587"/>
      <c r="Q3" s="556"/>
      <c r="R3" s="270" t="s">
        <v>222</v>
      </c>
      <c r="S3" s="270" t="s">
        <v>616</v>
      </c>
      <c r="T3" s="555" t="s">
        <v>617</v>
      </c>
      <c r="U3" s="615"/>
      <c r="V3" s="615"/>
      <c r="W3" s="615"/>
      <c r="X3" s="615"/>
      <c r="Y3" s="616"/>
      <c r="AA3" s="255"/>
      <c r="AB3" s="255"/>
      <c r="AC3" s="255"/>
      <c r="AD3" s="255"/>
      <c r="AE3" s="255"/>
      <c r="AF3" s="255"/>
    </row>
    <row r="4" spans="1:32" ht="13.5" customHeight="1">
      <c r="A4" s="613"/>
      <c r="B4" s="555" t="s">
        <v>544</v>
      </c>
      <c r="C4" s="556"/>
      <c r="D4" s="612" t="s">
        <v>557</v>
      </c>
      <c r="E4" s="612" t="s">
        <v>463</v>
      </c>
      <c r="F4" s="540" t="s">
        <v>233</v>
      </c>
      <c r="G4" s="630" t="s">
        <v>553</v>
      </c>
      <c r="H4" s="555" t="s">
        <v>544</v>
      </c>
      <c r="I4" s="556"/>
      <c r="J4" s="612" t="s">
        <v>557</v>
      </c>
      <c r="K4" s="612" t="s">
        <v>463</v>
      </c>
      <c r="L4" s="540" t="s">
        <v>233</v>
      </c>
      <c r="M4" s="630" t="s">
        <v>553</v>
      </c>
      <c r="N4" s="555" t="s">
        <v>544</v>
      </c>
      <c r="O4" s="556"/>
      <c r="P4" s="612" t="s">
        <v>557</v>
      </c>
      <c r="Q4" s="612" t="s">
        <v>463</v>
      </c>
      <c r="R4" s="540" t="s">
        <v>233</v>
      </c>
      <c r="S4" s="612" t="s">
        <v>553</v>
      </c>
      <c r="T4" s="555" t="s">
        <v>544</v>
      </c>
      <c r="U4" s="556"/>
      <c r="V4" s="612" t="s">
        <v>557</v>
      </c>
      <c r="W4" s="612" t="s">
        <v>463</v>
      </c>
      <c r="X4" s="540" t="s">
        <v>233</v>
      </c>
      <c r="Y4" s="630" t="s">
        <v>553</v>
      </c>
      <c r="AA4" s="255"/>
      <c r="AB4" s="255"/>
      <c r="AC4" s="255"/>
      <c r="AD4" s="255"/>
      <c r="AE4" s="255"/>
      <c r="AF4" s="255"/>
    </row>
    <row r="5" spans="1:32">
      <c r="A5" s="558"/>
      <c r="B5" s="11" t="s">
        <v>549</v>
      </c>
      <c r="C5" s="13" t="s">
        <v>550</v>
      </c>
      <c r="D5" s="558"/>
      <c r="E5" s="617"/>
      <c r="F5" s="614"/>
      <c r="G5" s="632"/>
      <c r="H5" s="11" t="s">
        <v>549</v>
      </c>
      <c r="I5" s="13" t="s">
        <v>550</v>
      </c>
      <c r="J5" s="558"/>
      <c r="K5" s="617"/>
      <c r="L5" s="614"/>
      <c r="M5" s="631"/>
      <c r="N5" s="13" t="s">
        <v>549</v>
      </c>
      <c r="O5" s="11" t="s">
        <v>550</v>
      </c>
      <c r="P5" s="617"/>
      <c r="Q5" s="558"/>
      <c r="R5" s="614"/>
      <c r="S5" s="558"/>
      <c r="T5" s="39" t="s">
        <v>549</v>
      </c>
      <c r="U5" s="11" t="s">
        <v>550</v>
      </c>
      <c r="V5" s="617"/>
      <c r="W5" s="558"/>
      <c r="X5" s="614"/>
      <c r="Y5" s="617"/>
      <c r="AA5" s="629"/>
      <c r="AB5" s="629"/>
      <c r="AC5" s="257"/>
      <c r="AD5" s="257"/>
      <c r="AE5" s="257"/>
      <c r="AF5" s="255"/>
    </row>
    <row r="6" spans="1:32">
      <c r="A6" s="9"/>
      <c r="B6" s="14" t="s">
        <v>548</v>
      </c>
      <c r="C6" s="15" t="s">
        <v>548</v>
      </c>
      <c r="D6" s="16" t="s">
        <v>548</v>
      </c>
      <c r="E6" s="15" t="s">
        <v>548</v>
      </c>
      <c r="F6" s="16" t="s">
        <v>615</v>
      </c>
      <c r="G6" s="15" t="s">
        <v>615</v>
      </c>
      <c r="H6" s="16" t="s">
        <v>547</v>
      </c>
      <c r="I6" s="226" t="s">
        <v>547</v>
      </c>
      <c r="J6" s="16" t="s">
        <v>547</v>
      </c>
      <c r="K6" s="226" t="s">
        <v>559</v>
      </c>
      <c r="L6" s="16" t="s">
        <v>211</v>
      </c>
      <c r="M6" s="275" t="s">
        <v>547</v>
      </c>
      <c r="N6" s="16" t="s">
        <v>548</v>
      </c>
      <c r="O6" s="226" t="s">
        <v>548</v>
      </c>
      <c r="P6" s="16" t="s">
        <v>548</v>
      </c>
      <c r="Q6" s="226" t="s">
        <v>548</v>
      </c>
      <c r="R6" s="16" t="s">
        <v>615</v>
      </c>
      <c r="S6" s="226" t="s">
        <v>615</v>
      </c>
      <c r="T6" s="16" t="s">
        <v>615</v>
      </c>
      <c r="U6" s="226" t="s">
        <v>615</v>
      </c>
      <c r="V6" s="16" t="s">
        <v>615</v>
      </c>
      <c r="W6" s="16" t="s">
        <v>615</v>
      </c>
      <c r="X6" s="226" t="s">
        <v>615</v>
      </c>
      <c r="Y6" s="16" t="s">
        <v>615</v>
      </c>
      <c r="AA6" s="255"/>
      <c r="AB6" s="255"/>
      <c r="AC6" s="226"/>
      <c r="AD6" s="226"/>
      <c r="AE6" s="226"/>
      <c r="AF6" s="255"/>
    </row>
    <row r="7" spans="1:32" s="19" customFormat="1" ht="18.95" customHeight="1">
      <c r="A7" s="152" t="s">
        <v>705</v>
      </c>
      <c r="B7" s="40">
        <v>49677.803695430383</v>
      </c>
      <c r="C7" s="41">
        <v>1098.6528942479781</v>
      </c>
      <c r="D7" s="40">
        <v>1173.8237247173399</v>
      </c>
      <c r="E7" s="41">
        <v>849.19348328816568</v>
      </c>
      <c r="F7" s="42">
        <v>15413.838441835904</v>
      </c>
      <c r="G7" s="43">
        <v>71186.489280227805</v>
      </c>
      <c r="H7" s="44">
        <v>9.1780901165554809</v>
      </c>
      <c r="I7" s="44">
        <v>1.4086422618712133</v>
      </c>
      <c r="J7" s="44">
        <v>1.6759135318085661</v>
      </c>
      <c r="K7" s="44">
        <v>1.2106520487611425</v>
      </c>
      <c r="L7" s="44">
        <v>23.337844030986584</v>
      </c>
      <c r="M7" s="44">
        <v>6.0684795233991533</v>
      </c>
      <c r="N7" s="40">
        <v>5412.6515500018168</v>
      </c>
      <c r="O7" s="40">
        <v>779.93747879504099</v>
      </c>
      <c r="P7" s="40">
        <v>700.40828625007009</v>
      </c>
      <c r="Q7" s="40">
        <v>701.43480462214006</v>
      </c>
      <c r="R7" s="42">
        <v>660.46539780497017</v>
      </c>
      <c r="S7" s="42">
        <v>11730.531347389953</v>
      </c>
      <c r="T7" s="42">
        <v>432760.70090779586</v>
      </c>
      <c r="U7" s="42">
        <v>8194.2117427134763</v>
      </c>
      <c r="V7" s="43">
        <v>8330.9167095683715</v>
      </c>
      <c r="W7" s="42">
        <v>6214.1215877504037</v>
      </c>
      <c r="X7" s="43">
        <v>5101.9769304970459</v>
      </c>
      <c r="Y7" s="42">
        <v>52438.665628161412</v>
      </c>
      <c r="AA7" s="276"/>
      <c r="AB7" s="277"/>
      <c r="AC7" s="276"/>
      <c r="AD7" s="276"/>
      <c r="AE7" s="276"/>
      <c r="AF7" s="276"/>
    </row>
    <row r="8" spans="1:32" s="19" customFormat="1" ht="18.95" customHeight="1">
      <c r="A8" s="152" t="s">
        <v>706</v>
      </c>
      <c r="B8" s="40">
        <v>50961.955987095076</v>
      </c>
      <c r="C8" s="41">
        <v>1127.5842449708491</v>
      </c>
      <c r="D8" s="40">
        <v>1167.5413532871755</v>
      </c>
      <c r="E8" s="41">
        <v>883.02475871196646</v>
      </c>
      <c r="F8" s="42">
        <v>15305.026514965391</v>
      </c>
      <c r="G8" s="43">
        <v>71587.832753743452</v>
      </c>
      <c r="H8" s="44">
        <v>9.1320631591496841</v>
      </c>
      <c r="I8" s="44">
        <v>1.3976275509011025</v>
      </c>
      <c r="J8" s="44">
        <v>1.6357024130929074</v>
      </c>
      <c r="K8" s="44">
        <v>1.200673021472404</v>
      </c>
      <c r="L8" s="44">
        <v>23.153994812045021</v>
      </c>
      <c r="M8" s="44">
        <v>6.0754010202099034</v>
      </c>
      <c r="N8" s="40">
        <v>5580.5522913006562</v>
      </c>
      <c r="O8" s="40">
        <v>806.78450009364349</v>
      </c>
      <c r="P8" s="40">
        <v>713.78592092402789</v>
      </c>
      <c r="Q8" s="40">
        <v>735.44149232994289</v>
      </c>
      <c r="R8" s="42">
        <v>661.01019021579418</v>
      </c>
      <c r="S8" s="42">
        <v>11783.227562362643</v>
      </c>
      <c r="T8" s="42">
        <v>445014.62259267463</v>
      </c>
      <c r="U8" s="42">
        <v>8446.2788686673757</v>
      </c>
      <c r="V8" s="43">
        <v>8288.0808643915479</v>
      </c>
      <c r="W8" s="42">
        <v>6482.2643446671636</v>
      </c>
      <c r="X8" s="43">
        <v>5023.2408077909895</v>
      </c>
      <c r="Y8" s="42">
        <v>52780.525027744574</v>
      </c>
      <c r="AA8" s="278"/>
      <c r="AB8" s="277"/>
      <c r="AC8" s="276"/>
      <c r="AD8" s="276"/>
      <c r="AE8" s="276"/>
      <c r="AF8" s="276"/>
    </row>
    <row r="9" spans="1:32" s="19" customFormat="1" ht="18.95" customHeight="1">
      <c r="A9" s="157" t="s">
        <v>707</v>
      </c>
      <c r="B9" s="45">
        <v>52967.873012450516</v>
      </c>
      <c r="C9" s="46">
        <v>1204.307889261625</v>
      </c>
      <c r="D9" s="45">
        <v>1249.3405103940306</v>
      </c>
      <c r="E9" s="46">
        <v>966.46628844072598</v>
      </c>
      <c r="F9" s="47">
        <v>15906.337071119946</v>
      </c>
      <c r="G9" s="48">
        <v>73665.76014016509</v>
      </c>
      <c r="H9" s="49">
        <v>9.0439432596526128</v>
      </c>
      <c r="I9" s="49">
        <v>1.3842046637735543</v>
      </c>
      <c r="J9" s="49">
        <v>1.6418923761371857</v>
      </c>
      <c r="K9" s="49">
        <v>1.1720970850970183</v>
      </c>
      <c r="L9" s="49">
        <v>24.057417348811523</v>
      </c>
      <c r="M9" s="49">
        <v>6.2472434810956363</v>
      </c>
      <c r="N9" s="45">
        <v>5856.72327785978</v>
      </c>
      <c r="O9" s="45">
        <v>870.03600029673146</v>
      </c>
      <c r="P9" s="45">
        <v>760.91498355897352</v>
      </c>
      <c r="Q9" s="45">
        <v>824.5616346368854</v>
      </c>
      <c r="R9" s="47">
        <v>661.18223916108548</v>
      </c>
      <c r="S9" s="47">
        <v>11791.722279286872</v>
      </c>
      <c r="T9" s="47">
        <v>465462.15518389316</v>
      </c>
      <c r="U9" s="47">
        <v>9050.456690163719</v>
      </c>
      <c r="V9" s="48">
        <v>8868.0510201952275</v>
      </c>
      <c r="W9" s="47">
        <v>7117.2563909625997</v>
      </c>
      <c r="X9" s="48">
        <v>5216.8668316318408</v>
      </c>
      <c r="Y9" s="47">
        <v>54363.96792093628</v>
      </c>
      <c r="AA9" s="278"/>
      <c r="AB9" s="277"/>
      <c r="AC9" s="276"/>
      <c r="AD9" s="276"/>
      <c r="AE9" s="276"/>
      <c r="AF9" s="276"/>
    </row>
    <row r="10" spans="1:32">
      <c r="A10" s="111" t="s">
        <v>562</v>
      </c>
      <c r="B10" s="50">
        <v>54450.671433589079</v>
      </c>
      <c r="C10" s="51">
        <v>1312.5717191969038</v>
      </c>
      <c r="D10" s="50">
        <v>1482.6976909055725</v>
      </c>
      <c r="E10" s="51">
        <v>1094.2060183252713</v>
      </c>
      <c r="F10" s="52">
        <v>15497.075303635129</v>
      </c>
      <c r="G10" s="53">
        <v>76087.778182480426</v>
      </c>
      <c r="H10" s="54">
        <v>9.2330238807990135</v>
      </c>
      <c r="I10" s="58">
        <v>1.3461227366855464</v>
      </c>
      <c r="J10" s="54">
        <v>1.844938057588887</v>
      </c>
      <c r="K10" s="58">
        <v>1.1493069184394022</v>
      </c>
      <c r="L10" s="54">
        <v>23.384632806749334</v>
      </c>
      <c r="M10" s="271">
        <v>6.2445820433436534</v>
      </c>
      <c r="N10" s="50">
        <v>5897.3822808825007</v>
      </c>
      <c r="O10" s="51">
        <v>975.0758110131527</v>
      </c>
      <c r="P10" s="50">
        <v>803.65716605319574</v>
      </c>
      <c r="Q10" s="51">
        <v>952.05727971345539</v>
      </c>
      <c r="R10" s="52">
        <v>662.70338438507883</v>
      </c>
      <c r="S10" s="53">
        <v>12184.607016827555</v>
      </c>
      <c r="T10" s="52">
        <v>484036.45254291355</v>
      </c>
      <c r="U10" s="53">
        <v>9911.2854285689973</v>
      </c>
      <c r="V10" s="52">
        <v>10539.135067713119</v>
      </c>
      <c r="W10" s="53">
        <v>8109.9250202033036</v>
      </c>
      <c r="X10" s="52">
        <v>5089.8706542664631</v>
      </c>
      <c r="Y10" s="52">
        <v>55892.489346202878</v>
      </c>
      <c r="AA10" s="255"/>
      <c r="AB10" s="255"/>
      <c r="AC10" s="255"/>
      <c r="AD10" s="255"/>
      <c r="AE10" s="255"/>
      <c r="AF10" s="255"/>
    </row>
    <row r="11" spans="1:32">
      <c r="A11" s="111" t="s">
        <v>563</v>
      </c>
      <c r="B11" s="50">
        <v>53143.64872729651</v>
      </c>
      <c r="C11" s="51">
        <v>1130.5183736362303</v>
      </c>
      <c r="D11" s="50">
        <v>1333.8851878376167</v>
      </c>
      <c r="E11" s="51">
        <v>957.91308726699685</v>
      </c>
      <c r="F11" s="52">
        <v>17611.248257713247</v>
      </c>
      <c r="G11" s="53">
        <v>89462.338801983977</v>
      </c>
      <c r="H11" s="54">
        <v>10.154195752750576</v>
      </c>
      <c r="I11" s="58">
        <v>1.3832706953059091</v>
      </c>
      <c r="J11" s="54">
        <v>1.76709465542642</v>
      </c>
      <c r="K11" s="58">
        <v>1.2002798820206342</v>
      </c>
      <c r="L11" s="54">
        <v>26.428911070780398</v>
      </c>
      <c r="M11" s="271">
        <v>6.9832125143075165</v>
      </c>
      <c r="N11" s="50">
        <v>5233.6639967671408</v>
      </c>
      <c r="O11" s="51">
        <v>817.27920462178031</v>
      </c>
      <c r="P11" s="50">
        <v>754.84648416625703</v>
      </c>
      <c r="Q11" s="51">
        <v>798.0747670738092</v>
      </c>
      <c r="R11" s="52">
        <v>666.36299204866259</v>
      </c>
      <c r="S11" s="53">
        <v>12811.057750095613</v>
      </c>
      <c r="T11" s="52">
        <v>474920.87675129558</v>
      </c>
      <c r="U11" s="53">
        <v>8584.0434997057746</v>
      </c>
      <c r="V11" s="52">
        <v>9470.1883419954174</v>
      </c>
      <c r="W11" s="53">
        <v>7047.8499475390881</v>
      </c>
      <c r="X11" s="52">
        <v>5921.1125045372055</v>
      </c>
      <c r="Y11" s="52">
        <v>68935.682182373144</v>
      </c>
      <c r="AA11" s="255"/>
      <c r="AB11" s="255"/>
      <c r="AC11" s="255"/>
      <c r="AD11" s="255"/>
      <c r="AE11" s="255"/>
      <c r="AF11" s="255"/>
    </row>
    <row r="12" spans="1:32">
      <c r="A12" s="111" t="s">
        <v>564</v>
      </c>
      <c r="B12" s="50">
        <v>50642.798119408151</v>
      </c>
      <c r="C12" s="51">
        <v>1156.1795165375768</v>
      </c>
      <c r="D12" s="50">
        <v>1276.7422997526548</v>
      </c>
      <c r="E12" s="51">
        <v>975.14094952490541</v>
      </c>
      <c r="F12" s="52">
        <v>18348.526676151519</v>
      </c>
      <c r="G12" s="53">
        <v>75940.883777239709</v>
      </c>
      <c r="H12" s="54">
        <v>10.145116908030253</v>
      </c>
      <c r="I12" s="58">
        <v>1.331841386033854</v>
      </c>
      <c r="J12" s="54">
        <v>1.6479431291960351</v>
      </c>
      <c r="K12" s="58">
        <v>1.1600247762413749</v>
      </c>
      <c r="L12" s="54">
        <v>27.589098346078607</v>
      </c>
      <c r="M12" s="271">
        <v>6.1928974979822433</v>
      </c>
      <c r="N12" s="50">
        <v>4991.8397765650598</v>
      </c>
      <c r="O12" s="51">
        <v>868.10601372030635</v>
      </c>
      <c r="P12" s="50">
        <v>774.74900506762378</v>
      </c>
      <c r="Q12" s="51">
        <v>840.62079491481541</v>
      </c>
      <c r="R12" s="52">
        <v>665.06438325700128</v>
      </c>
      <c r="S12" s="53">
        <v>12262.577218819237</v>
      </c>
      <c r="T12" s="52">
        <v>448073.39401229616</v>
      </c>
      <c r="U12" s="53">
        <v>8806.6597900880042</v>
      </c>
      <c r="V12" s="52">
        <v>9046.9709201986207</v>
      </c>
      <c r="W12" s="53">
        <v>7150.4350006280692</v>
      </c>
      <c r="X12" s="52">
        <v>6217.6052818780008</v>
      </c>
      <c r="Y12" s="52">
        <v>57082.872477804682</v>
      </c>
      <c r="AA12" s="255"/>
      <c r="AB12" s="255"/>
      <c r="AC12" s="255"/>
      <c r="AD12" s="255"/>
      <c r="AE12" s="255"/>
      <c r="AF12" s="255"/>
    </row>
    <row r="13" spans="1:32">
      <c r="A13" s="111" t="s">
        <v>565</v>
      </c>
      <c r="B13" s="50">
        <v>55865.416693068051</v>
      </c>
      <c r="C13" s="51">
        <v>1170.0117798680058</v>
      </c>
      <c r="D13" s="50">
        <v>1177.0081161973878</v>
      </c>
      <c r="E13" s="51">
        <v>962.37631860937302</v>
      </c>
      <c r="F13" s="52">
        <v>16177.629583542219</v>
      </c>
      <c r="G13" s="53">
        <v>66742.982030548068</v>
      </c>
      <c r="H13" s="54">
        <v>9.3286259662907103</v>
      </c>
      <c r="I13" s="58">
        <v>1.3139934422020099</v>
      </c>
      <c r="J13" s="54">
        <v>1.5940028238114738</v>
      </c>
      <c r="K13" s="58">
        <v>1.1579677486916906</v>
      </c>
      <c r="L13" s="54">
        <v>24.260223447683163</v>
      </c>
      <c r="M13" s="271">
        <v>5.9555256064690028</v>
      </c>
      <c r="N13" s="50">
        <v>5988.6007751773441</v>
      </c>
      <c r="O13" s="51">
        <v>890.42436764926504</v>
      </c>
      <c r="P13" s="50">
        <v>738.3977610422321</v>
      </c>
      <c r="Q13" s="51">
        <v>831.09077925244185</v>
      </c>
      <c r="R13" s="52">
        <v>666.83761666206635</v>
      </c>
      <c r="S13" s="53">
        <v>11206.900354529682</v>
      </c>
      <c r="T13" s="52">
        <v>497752.50910847803</v>
      </c>
      <c r="U13" s="53">
        <v>8858.6399834054992</v>
      </c>
      <c r="V13" s="52">
        <v>8369.2786733339271</v>
      </c>
      <c r="W13" s="53">
        <v>7086.4708888280738</v>
      </c>
      <c r="X13" s="52">
        <v>5471.8577580032943</v>
      </c>
      <c r="Y13" s="52">
        <v>49154.854088050313</v>
      </c>
      <c r="AA13" s="255"/>
      <c r="AB13" s="255"/>
      <c r="AC13" s="255"/>
      <c r="AD13" s="255"/>
      <c r="AE13" s="255"/>
      <c r="AF13" s="255"/>
    </row>
    <row r="14" spans="1:32">
      <c r="A14" s="111" t="s">
        <v>566</v>
      </c>
      <c r="B14" s="50">
        <v>52423.944275331989</v>
      </c>
      <c r="C14" s="51">
        <v>1106.2446624643401</v>
      </c>
      <c r="D14" s="50">
        <v>1359.8443154672545</v>
      </c>
      <c r="E14" s="51">
        <v>1035.4652501995131</v>
      </c>
      <c r="F14" s="52">
        <v>17838.326193023753</v>
      </c>
      <c r="G14" s="53">
        <v>67457.574232511324</v>
      </c>
      <c r="H14" s="54">
        <v>10.310699745062973</v>
      </c>
      <c r="I14" s="58">
        <v>1.319557018666262</v>
      </c>
      <c r="J14" s="54">
        <v>1.6622797941096608</v>
      </c>
      <c r="K14" s="58">
        <v>1.157190821665758</v>
      </c>
      <c r="L14" s="54">
        <v>26.973336186603895</v>
      </c>
      <c r="M14" s="271">
        <v>5.8812279818822342</v>
      </c>
      <c r="N14" s="50">
        <v>5084.4215787036101</v>
      </c>
      <c r="O14" s="51">
        <v>838.34548019946385</v>
      </c>
      <c r="P14" s="50">
        <v>818.05982379494992</v>
      </c>
      <c r="Q14" s="51">
        <v>894.80942193179249</v>
      </c>
      <c r="R14" s="52">
        <v>661.33184525698471</v>
      </c>
      <c r="S14" s="53">
        <v>11469.981174054425</v>
      </c>
      <c r="T14" s="52">
        <v>468065.27044252504</v>
      </c>
      <c r="U14" s="53">
        <v>8302.1475192403286</v>
      </c>
      <c r="V14" s="52">
        <v>9666.039485441619</v>
      </c>
      <c r="W14" s="53">
        <v>7686.409515596547</v>
      </c>
      <c r="X14" s="52">
        <v>5867.2411084956129</v>
      </c>
      <c r="Y14" s="52">
        <v>49253.40915953699</v>
      </c>
    </row>
    <row r="15" spans="1:32">
      <c r="A15" s="111" t="s">
        <v>567</v>
      </c>
      <c r="B15" s="50">
        <v>50705.677232080961</v>
      </c>
      <c r="C15" s="51">
        <v>1090.3482672533403</v>
      </c>
      <c r="D15" s="50">
        <v>1138.3559391003175</v>
      </c>
      <c r="E15" s="51">
        <v>933.14731564806266</v>
      </c>
      <c r="F15" s="52">
        <v>17340.263237607036</v>
      </c>
      <c r="G15" s="53">
        <v>71585.347189967491</v>
      </c>
      <c r="H15" s="54">
        <v>9.932690974629141</v>
      </c>
      <c r="I15" s="58">
        <v>1.3315002299866938</v>
      </c>
      <c r="J15" s="54">
        <v>1.5063385059922518</v>
      </c>
      <c r="K15" s="58">
        <v>1.1559005692232476</v>
      </c>
      <c r="L15" s="54">
        <v>25.98555367856935</v>
      </c>
      <c r="M15" s="271">
        <v>5.9537854156990244</v>
      </c>
      <c r="N15" s="50">
        <v>5104.9284993963247</v>
      </c>
      <c r="O15" s="51">
        <v>818.88702885484031</v>
      </c>
      <c r="P15" s="50">
        <v>755.71057539318656</v>
      </c>
      <c r="Q15" s="51">
        <v>807.2902985722443</v>
      </c>
      <c r="R15" s="52">
        <v>667.30397405031226</v>
      </c>
      <c r="S15" s="53">
        <v>12023.501384717401</v>
      </c>
      <c r="T15" s="52">
        <v>448158.70386801608</v>
      </c>
      <c r="U15" s="53">
        <v>8151.1605966023335</v>
      </c>
      <c r="V15" s="52">
        <v>8091.8334255744694</v>
      </c>
      <c r="W15" s="53">
        <v>6901.3634929575665</v>
      </c>
      <c r="X15" s="52">
        <v>5794.9630686782784</v>
      </c>
      <c r="Y15" s="52">
        <v>52942.111472364144</v>
      </c>
    </row>
    <row r="16" spans="1:32">
      <c r="A16" s="170" t="s">
        <v>568</v>
      </c>
      <c r="B16" s="59">
        <v>50167.102608677546</v>
      </c>
      <c r="C16" s="60">
        <v>1155.6823542145921</v>
      </c>
      <c r="D16" s="59">
        <v>1202.330102364873</v>
      </c>
      <c r="E16" s="60">
        <v>962.63150111755238</v>
      </c>
      <c r="F16" s="61">
        <v>16579.497364341085</v>
      </c>
      <c r="G16" s="62">
        <v>60341.187316905052</v>
      </c>
      <c r="H16" s="63">
        <v>9.5063395236508992</v>
      </c>
      <c r="I16" s="64">
        <v>1.3201844277520065</v>
      </c>
      <c r="J16" s="63">
        <v>1.6778746413788317</v>
      </c>
      <c r="K16" s="64">
        <v>1.1565620079378653</v>
      </c>
      <c r="L16" s="63">
        <v>25.025855694692904</v>
      </c>
      <c r="M16" s="272">
        <v>5.1494054799241775</v>
      </c>
      <c r="N16" s="59">
        <v>5277.2260536104777</v>
      </c>
      <c r="O16" s="60">
        <v>875.3946266299123</v>
      </c>
      <c r="P16" s="59">
        <v>716.57922035035392</v>
      </c>
      <c r="Q16" s="60">
        <v>832.32156556301857</v>
      </c>
      <c r="R16" s="61">
        <v>662.49472412074238</v>
      </c>
      <c r="S16" s="62">
        <v>11718.088146710394</v>
      </c>
      <c r="T16" s="61">
        <v>446653.01631204196</v>
      </c>
      <c r="U16" s="62">
        <v>8840.4132609416192</v>
      </c>
      <c r="V16" s="61">
        <v>8696.200771279744</v>
      </c>
      <c r="W16" s="62">
        <v>7220.9246310701174</v>
      </c>
      <c r="X16" s="61">
        <v>5501.7846630888489</v>
      </c>
      <c r="Y16" s="61">
        <v>44359.465104256422</v>
      </c>
    </row>
    <row r="17" spans="1:25">
      <c r="A17" s="111" t="s">
        <v>569</v>
      </c>
      <c r="B17" s="50">
        <v>49168.683914722598</v>
      </c>
      <c r="C17" s="51">
        <v>1152.9813614005934</v>
      </c>
      <c r="D17" s="50">
        <v>1188.1470070501762</v>
      </c>
      <c r="E17" s="51">
        <v>1031.6655526535501</v>
      </c>
      <c r="F17" s="52">
        <v>15175.610284718738</v>
      </c>
      <c r="G17" s="53">
        <v>73017.245066639109</v>
      </c>
      <c r="H17" s="54">
        <v>8.6552089547552509</v>
      </c>
      <c r="I17" s="58">
        <v>1.3377387626819397</v>
      </c>
      <c r="J17" s="54">
        <v>1.6441851046276157</v>
      </c>
      <c r="K17" s="58">
        <v>1.1542119397494044</v>
      </c>
      <c r="L17" s="54">
        <v>23.123535928342154</v>
      </c>
      <c r="M17" s="271">
        <v>5.9383200743878497</v>
      </c>
      <c r="N17" s="50">
        <v>5680.8199746245145</v>
      </c>
      <c r="O17" s="51">
        <v>861.88828010714224</v>
      </c>
      <c r="P17" s="50">
        <v>722.63579307834345</v>
      </c>
      <c r="Q17" s="51">
        <v>893.82678962542968</v>
      </c>
      <c r="R17" s="52">
        <v>656.28415704875954</v>
      </c>
      <c r="S17" s="53">
        <v>12295.942985890008</v>
      </c>
      <c r="T17" s="52">
        <v>430901.46708687872</v>
      </c>
      <c r="U17" s="53">
        <v>8606.4662547607822</v>
      </c>
      <c r="V17" s="52">
        <v>8421.2939503487596</v>
      </c>
      <c r="W17" s="53">
        <v>7598.9161522281365</v>
      </c>
      <c r="X17" s="52">
        <v>4896.5422154469625</v>
      </c>
      <c r="Y17" s="52">
        <v>53318.969211695425</v>
      </c>
    </row>
    <row r="18" spans="1:25">
      <c r="A18" s="111" t="s">
        <v>570</v>
      </c>
      <c r="B18" s="50">
        <v>53991.66932002025</v>
      </c>
      <c r="C18" s="51">
        <v>1237.8381393769862</v>
      </c>
      <c r="D18" s="50">
        <v>1132.8333366912518</v>
      </c>
      <c r="E18" s="51">
        <v>932.91683741813063</v>
      </c>
      <c r="F18" s="52">
        <v>16780.634247656177</v>
      </c>
      <c r="G18" s="53">
        <v>75945.40206675377</v>
      </c>
      <c r="H18" s="54">
        <v>9.5318055045507322</v>
      </c>
      <c r="I18" s="58">
        <v>1.3826080399301315</v>
      </c>
      <c r="J18" s="54">
        <v>1.6702033297119474</v>
      </c>
      <c r="K18" s="58">
        <v>1.1818640748502951</v>
      </c>
      <c r="L18" s="54">
        <v>25.399993038150932</v>
      </c>
      <c r="M18" s="271">
        <v>6.2468226630241119</v>
      </c>
      <c r="N18" s="50">
        <v>5664.3695986288449</v>
      </c>
      <c r="O18" s="51">
        <v>895.29216063255285</v>
      </c>
      <c r="P18" s="50">
        <v>678.26073421050273</v>
      </c>
      <c r="Q18" s="51">
        <v>789.36051722893922</v>
      </c>
      <c r="R18" s="52">
        <v>660.65507271799527</v>
      </c>
      <c r="S18" s="53">
        <v>12157.444858533618</v>
      </c>
      <c r="T18" s="52">
        <v>477158.3773981916</v>
      </c>
      <c r="U18" s="53">
        <v>9379.573048594888</v>
      </c>
      <c r="V18" s="52">
        <v>8045.6961181945971</v>
      </c>
      <c r="W18" s="53">
        <v>6819.015162486362</v>
      </c>
      <c r="X18" s="52">
        <v>5441.46477304372</v>
      </c>
      <c r="Y18" s="52">
        <v>56002.103218909608</v>
      </c>
    </row>
    <row r="19" spans="1:25">
      <c r="A19" s="111" t="s">
        <v>571</v>
      </c>
      <c r="B19" s="50">
        <v>54793.101747900932</v>
      </c>
      <c r="C19" s="51">
        <v>1197.8548000631454</v>
      </c>
      <c r="D19" s="50">
        <v>1137.9504978632592</v>
      </c>
      <c r="E19" s="51">
        <v>991.20551725207827</v>
      </c>
      <c r="F19" s="52">
        <v>16726.290344093319</v>
      </c>
      <c r="G19" s="53">
        <v>84167.790204396457</v>
      </c>
      <c r="H19" s="54">
        <v>9.5999366319902837</v>
      </c>
      <c r="I19" s="58">
        <v>1.3760900256397404</v>
      </c>
      <c r="J19" s="54">
        <v>1.6842924274758786</v>
      </c>
      <c r="K19" s="58">
        <v>1.1802680799706506</v>
      </c>
      <c r="L19" s="54">
        <v>25.213054720314492</v>
      </c>
      <c r="M19" s="271">
        <v>7.0195397866049625</v>
      </c>
      <c r="N19" s="50">
        <v>5707.6524406746094</v>
      </c>
      <c r="O19" s="51">
        <v>870.47706018090366</v>
      </c>
      <c r="P19" s="50">
        <v>675.62525325166928</v>
      </c>
      <c r="Q19" s="51">
        <v>839.81388133171095</v>
      </c>
      <c r="R19" s="52">
        <v>663.3980106590069</v>
      </c>
      <c r="S19" s="53">
        <v>11990.499771083234</v>
      </c>
      <c r="T19" s="52">
        <v>486365.66687437292</v>
      </c>
      <c r="U19" s="53">
        <v>9021.9734946285225</v>
      </c>
      <c r="V19" s="52">
        <v>8073.662499800429</v>
      </c>
      <c r="W19" s="53">
        <v>7318.2918507584545</v>
      </c>
      <c r="X19" s="52">
        <v>5555.0821916205496</v>
      </c>
      <c r="Y19" s="52">
        <v>61994.512790847155</v>
      </c>
    </row>
    <row r="20" spans="1:25">
      <c r="A20" s="111" t="s">
        <v>572</v>
      </c>
      <c r="B20" s="50">
        <v>51870.744029947986</v>
      </c>
      <c r="C20" s="51">
        <v>1125.0780759764787</v>
      </c>
      <c r="D20" s="50">
        <v>1152.6355727347884</v>
      </c>
      <c r="E20" s="51">
        <v>926.80788975738722</v>
      </c>
      <c r="F20" s="52">
        <v>15870.45905384596</v>
      </c>
      <c r="G20" s="53">
        <v>73849.395293585243</v>
      </c>
      <c r="H20" s="54">
        <v>8.9476579365330906</v>
      </c>
      <c r="I20" s="58">
        <v>1.3872335483482237</v>
      </c>
      <c r="J20" s="54">
        <v>1.6433021029708468</v>
      </c>
      <c r="K20" s="58">
        <v>1.1620760414362385</v>
      </c>
      <c r="L20" s="54">
        <v>24.17500567995355</v>
      </c>
      <c r="M20" s="271">
        <v>6.1900101821473017</v>
      </c>
      <c r="N20" s="50">
        <v>5797.1308690915503</v>
      </c>
      <c r="O20" s="51">
        <v>811.02282835944038</v>
      </c>
      <c r="P20" s="50">
        <v>701.41428691108842</v>
      </c>
      <c r="Q20" s="51">
        <v>797.54495980480112</v>
      </c>
      <c r="R20" s="52">
        <v>656.48212306341236</v>
      </c>
      <c r="S20" s="53">
        <v>11930.4158023157</v>
      </c>
      <c r="T20" s="52">
        <v>452885.40050852409</v>
      </c>
      <c r="U20" s="53">
        <v>8407.3821396700714</v>
      </c>
      <c r="V20" s="52">
        <v>8158.9989208019606</v>
      </c>
      <c r="W20" s="53">
        <v>6785.4105556210598</v>
      </c>
      <c r="X20" s="52">
        <v>5055.9337507047348</v>
      </c>
      <c r="Y20" s="52">
        <v>54474.863530942413</v>
      </c>
    </row>
    <row r="21" spans="1:25">
      <c r="A21" s="170" t="s">
        <v>573</v>
      </c>
      <c r="B21" s="59">
        <v>52467.040082628359</v>
      </c>
      <c r="C21" s="60">
        <v>1192.7666961233574</v>
      </c>
      <c r="D21" s="59">
        <v>1215.1301617972963</v>
      </c>
      <c r="E21" s="60">
        <v>970.54576609609614</v>
      </c>
      <c r="F21" s="61">
        <v>15106.392003832914</v>
      </c>
      <c r="G21" s="62">
        <v>69903.227749852158</v>
      </c>
      <c r="H21" s="63">
        <v>8.6636904229154066</v>
      </c>
      <c r="I21" s="64">
        <v>1.3725902582843139</v>
      </c>
      <c r="J21" s="63">
        <v>1.6226215758374372</v>
      </c>
      <c r="K21" s="64">
        <v>1.1445391503224778</v>
      </c>
      <c r="L21" s="63">
        <v>22.969429139401274</v>
      </c>
      <c r="M21" s="272">
        <v>6.0710008870490837</v>
      </c>
      <c r="N21" s="59">
        <v>6055.9689371925579</v>
      </c>
      <c r="O21" s="60">
        <v>868.98962667436592</v>
      </c>
      <c r="P21" s="59">
        <v>748.8684853522708</v>
      </c>
      <c r="Q21" s="60">
        <v>847.97952592765535</v>
      </c>
      <c r="R21" s="61">
        <v>657.67381122762549</v>
      </c>
      <c r="S21" s="62">
        <v>11514.283896576706</v>
      </c>
      <c r="T21" s="61">
        <v>458360.09980202134</v>
      </c>
      <c r="U21" s="62">
        <v>8940.0886694964083</v>
      </c>
      <c r="V21" s="61">
        <v>8613.6747319003443</v>
      </c>
      <c r="W21" s="62">
        <v>7094.6497853785086</v>
      </c>
      <c r="X21" s="61">
        <v>4806.1354843048011</v>
      </c>
      <c r="Y21" s="61">
        <v>51463.126182732114</v>
      </c>
    </row>
    <row r="22" spans="1:25">
      <c r="A22" s="111" t="s">
        <v>574</v>
      </c>
      <c r="B22" s="50">
        <v>56512.68620927287</v>
      </c>
      <c r="C22" s="51">
        <v>1289.6708563845757</v>
      </c>
      <c r="D22" s="50">
        <v>1229.1376345730002</v>
      </c>
      <c r="E22" s="51">
        <v>968.35990470503191</v>
      </c>
      <c r="F22" s="52">
        <v>14393.138738098834</v>
      </c>
      <c r="G22" s="53">
        <v>70895.14781367156</v>
      </c>
      <c r="H22" s="54">
        <v>8.1677882496052145</v>
      </c>
      <c r="I22" s="58">
        <v>1.3703881983714983</v>
      </c>
      <c r="J22" s="54">
        <v>1.6471649726612152</v>
      </c>
      <c r="K22" s="58">
        <v>1.1631740529500327</v>
      </c>
      <c r="L22" s="54">
        <v>21.79775858950125</v>
      </c>
      <c r="M22" s="271">
        <v>6.0305262604673979</v>
      </c>
      <c r="N22" s="50">
        <v>6918.9705318333126</v>
      </c>
      <c r="O22" s="51">
        <v>941.09892212816544</v>
      </c>
      <c r="P22" s="50">
        <v>746.21404350722935</v>
      </c>
      <c r="Q22" s="51">
        <v>832.5150498750254</v>
      </c>
      <c r="R22" s="52">
        <v>660.30361236458486</v>
      </c>
      <c r="S22" s="53">
        <v>11756.046612120517</v>
      </c>
      <c r="T22" s="52">
        <v>490529.09611854184</v>
      </c>
      <c r="U22" s="53">
        <v>9684.7103280646315</v>
      </c>
      <c r="V22" s="52">
        <v>8706.3673435742749</v>
      </c>
      <c r="W22" s="53">
        <v>7091.10336454772</v>
      </c>
      <c r="X22" s="52">
        <v>4634.4787616978692</v>
      </c>
      <c r="Y22" s="52">
        <v>52424.85943905259</v>
      </c>
    </row>
    <row r="23" spans="1:25">
      <c r="A23" s="111" t="s">
        <v>575</v>
      </c>
      <c r="B23" s="50">
        <v>53126.562074946996</v>
      </c>
      <c r="C23" s="51">
        <v>1127.6700501450669</v>
      </c>
      <c r="D23" s="50">
        <v>1289.1655809452122</v>
      </c>
      <c r="E23" s="51">
        <v>936.0175255278989</v>
      </c>
      <c r="F23" s="52">
        <v>14607.956094580124</v>
      </c>
      <c r="G23" s="53">
        <v>72926.912215834061</v>
      </c>
      <c r="H23" s="54">
        <v>8.3213594687478878</v>
      </c>
      <c r="I23" s="58">
        <v>1.3801560546100928</v>
      </c>
      <c r="J23" s="54">
        <v>1.6578055539798389</v>
      </c>
      <c r="K23" s="58">
        <v>1.1547156267677217</v>
      </c>
      <c r="L23" s="54">
        <v>22.141988840470944</v>
      </c>
      <c r="M23" s="271">
        <v>6.1680718363366722</v>
      </c>
      <c r="N23" s="50">
        <v>6384.3609057476433</v>
      </c>
      <c r="O23" s="51">
        <v>817.05981463353021</v>
      </c>
      <c r="P23" s="50">
        <v>777.63376883999172</v>
      </c>
      <c r="Q23" s="51">
        <v>810.60436338598618</v>
      </c>
      <c r="R23" s="52">
        <v>659.74001702502096</v>
      </c>
      <c r="S23" s="53">
        <v>11823.291646218351</v>
      </c>
      <c r="T23" s="52">
        <v>459270.24433742417</v>
      </c>
      <c r="U23" s="53">
        <v>8402.9299106702783</v>
      </c>
      <c r="V23" s="52">
        <v>9135.1845854263283</v>
      </c>
      <c r="W23" s="53">
        <v>6827.7297964420895</v>
      </c>
      <c r="X23" s="52">
        <v>4681.7482223955903</v>
      </c>
      <c r="Y23" s="52">
        <v>53883.080572090286</v>
      </c>
    </row>
    <row r="24" spans="1:25">
      <c r="A24" s="111" t="s">
        <v>576</v>
      </c>
      <c r="B24" s="50">
        <v>51938.511591153503</v>
      </c>
      <c r="C24" s="51">
        <v>1136.3781185635746</v>
      </c>
      <c r="D24" s="50">
        <v>1229.7515631809731</v>
      </c>
      <c r="E24" s="51">
        <v>919.15561087596154</v>
      </c>
      <c r="F24" s="52">
        <v>17007.745690926713</v>
      </c>
      <c r="G24" s="53">
        <v>61543.223019045377</v>
      </c>
      <c r="H24" s="54">
        <v>9.7272361715060551</v>
      </c>
      <c r="I24" s="58">
        <v>1.3126836256649801</v>
      </c>
      <c r="J24" s="54">
        <v>1.6108057386308046</v>
      </c>
      <c r="K24" s="58">
        <v>1.1606854593575626</v>
      </c>
      <c r="L24" s="54">
        <v>25.6999978928737</v>
      </c>
      <c r="M24" s="271">
        <v>5.2531154479191162</v>
      </c>
      <c r="N24" s="50">
        <v>5339.4932204171964</v>
      </c>
      <c r="O24" s="51">
        <v>865.69078515617764</v>
      </c>
      <c r="P24" s="50">
        <v>763.43877705965338</v>
      </c>
      <c r="Q24" s="51">
        <v>791.9075779451158</v>
      </c>
      <c r="R24" s="52">
        <v>661.78004223271773</v>
      </c>
      <c r="S24" s="53">
        <v>11715.566434661952</v>
      </c>
      <c r="T24" s="52">
        <v>462472.45221863751</v>
      </c>
      <c r="U24" s="53">
        <v>8628.8100250789703</v>
      </c>
      <c r="V24" s="52">
        <v>8734.0566856313853</v>
      </c>
      <c r="W24" s="53">
        <v>6759.2483278853106</v>
      </c>
      <c r="X24" s="52">
        <v>5717.1345400143282</v>
      </c>
      <c r="Y24" s="52">
        <v>45244.447213731481</v>
      </c>
    </row>
    <row r="25" spans="1:25">
      <c r="A25" s="111" t="s">
        <v>577</v>
      </c>
      <c r="B25" s="50">
        <v>50921.023407468427</v>
      </c>
      <c r="C25" s="51">
        <v>1185.050074722247</v>
      </c>
      <c r="D25" s="50">
        <v>1144.5987768109915</v>
      </c>
      <c r="E25" s="51">
        <v>1028.0093318818033</v>
      </c>
      <c r="F25" s="52">
        <v>16069.728514915432</v>
      </c>
      <c r="G25" s="53">
        <v>66463.314777327934</v>
      </c>
      <c r="H25" s="54">
        <v>9.2067716913783642</v>
      </c>
      <c r="I25" s="58">
        <v>1.3240692746331746</v>
      </c>
      <c r="J25" s="54">
        <v>1.5696855856432239</v>
      </c>
      <c r="K25" s="58">
        <v>1.1486009204314374</v>
      </c>
      <c r="L25" s="54">
        <v>24.142998425705404</v>
      </c>
      <c r="M25" s="271">
        <v>5.2947874493927127</v>
      </c>
      <c r="N25" s="50">
        <v>5530.8228676022418</v>
      </c>
      <c r="O25" s="51">
        <v>895.00609781203332</v>
      </c>
      <c r="P25" s="50">
        <v>729.18983730232776</v>
      </c>
      <c r="Q25" s="51">
        <v>895.01001922901355</v>
      </c>
      <c r="R25" s="52">
        <v>665.60616173531105</v>
      </c>
      <c r="S25" s="53">
        <v>12552.593548387096</v>
      </c>
      <c r="T25" s="52">
        <v>451627.74392504117</v>
      </c>
      <c r="U25" s="53">
        <v>8922.8768483335971</v>
      </c>
      <c r="V25" s="52">
        <v>8141.8215309655952</v>
      </c>
      <c r="W25" s="53">
        <v>7569.4465816793709</v>
      </c>
      <c r="X25" s="52">
        <v>5365.1344003552258</v>
      </c>
      <c r="Y25" s="52">
        <v>48939.525050607284</v>
      </c>
    </row>
    <row r="26" spans="1:25">
      <c r="A26" s="170" t="s">
        <v>578</v>
      </c>
      <c r="B26" s="59">
        <v>50719.323607235288</v>
      </c>
      <c r="C26" s="60">
        <v>1260.7006099243299</v>
      </c>
      <c r="D26" s="59">
        <v>1223.3060851662883</v>
      </c>
      <c r="E26" s="60">
        <v>1091.5777226410421</v>
      </c>
      <c r="F26" s="61">
        <v>17986.350362331283</v>
      </c>
      <c r="G26" s="62">
        <v>76114.119339135563</v>
      </c>
      <c r="H26" s="63">
        <v>9.9019244950188696</v>
      </c>
      <c r="I26" s="64">
        <v>1.3729766920543396</v>
      </c>
      <c r="J26" s="63">
        <v>1.6503287519631538</v>
      </c>
      <c r="K26" s="64">
        <v>1.159350111068971</v>
      </c>
      <c r="L26" s="63">
        <v>27.129391764261428</v>
      </c>
      <c r="M26" s="272">
        <v>6.1720017701725922</v>
      </c>
      <c r="N26" s="59">
        <v>5122.1682848369001</v>
      </c>
      <c r="O26" s="60">
        <v>918.22433492150935</v>
      </c>
      <c r="P26" s="59">
        <v>741.24993805694817</v>
      </c>
      <c r="Q26" s="60">
        <v>941.54277661176923</v>
      </c>
      <c r="R26" s="61">
        <v>662.98391495917656</v>
      </c>
      <c r="S26" s="62">
        <v>12332.160970363289</v>
      </c>
      <c r="T26" s="61">
        <v>449419.16416766675</v>
      </c>
      <c r="U26" s="62">
        <v>9552.5519864217422</v>
      </c>
      <c r="V26" s="61">
        <v>8679.0495477626155</v>
      </c>
      <c r="W26" s="62">
        <v>8092.0564676390686</v>
      </c>
      <c r="X26" s="61">
        <v>5992.396486588591</v>
      </c>
      <c r="Y26" s="61">
        <v>57634.164626051039</v>
      </c>
    </row>
    <row r="27" spans="1:25">
      <c r="A27" s="111" t="s">
        <v>579</v>
      </c>
      <c r="B27" s="50">
        <v>53283.380487804876</v>
      </c>
      <c r="C27" s="51">
        <v>1265.9110323060995</v>
      </c>
      <c r="D27" s="50">
        <v>1236.1528792195718</v>
      </c>
      <c r="E27" s="51">
        <v>1068.2674294090609</v>
      </c>
      <c r="F27" s="52">
        <v>17546.325689716949</v>
      </c>
      <c r="G27" s="53">
        <v>62090.326948005182</v>
      </c>
      <c r="H27" s="54">
        <v>10.264880236246309</v>
      </c>
      <c r="I27" s="58">
        <v>1.3802463422448472</v>
      </c>
      <c r="J27" s="54">
        <v>1.6374419626707486</v>
      </c>
      <c r="K27" s="58">
        <v>1.1810457272761152</v>
      </c>
      <c r="L27" s="54">
        <v>26.599211752060192</v>
      </c>
      <c r="M27" s="271">
        <v>5.3404868212588221</v>
      </c>
      <c r="N27" s="50">
        <v>5190.8428799447638</v>
      </c>
      <c r="O27" s="51">
        <v>917.1631132506451</v>
      </c>
      <c r="P27" s="50">
        <v>754.92927835032719</v>
      </c>
      <c r="Q27" s="51">
        <v>904.50979563072588</v>
      </c>
      <c r="R27" s="52">
        <v>659.65585195801634</v>
      </c>
      <c r="S27" s="53">
        <v>11626.342134361768</v>
      </c>
      <c r="T27" s="52">
        <v>473361.22432461992</v>
      </c>
      <c r="U27" s="53">
        <v>9560.7085331335766</v>
      </c>
      <c r="V27" s="52">
        <v>8775.2183384506843</v>
      </c>
      <c r="W27" s="53">
        <v>7894.9005544582333</v>
      </c>
      <c r="X27" s="52">
        <v>5729.5114057088258</v>
      </c>
      <c r="Y27" s="52">
        <v>45528.604349704736</v>
      </c>
    </row>
    <row r="28" spans="1:25">
      <c r="A28" s="111" t="s">
        <v>580</v>
      </c>
      <c r="B28" s="50">
        <v>48454.634215150094</v>
      </c>
      <c r="C28" s="51">
        <v>1111.412393303445</v>
      </c>
      <c r="D28" s="50">
        <v>1192.3442841255735</v>
      </c>
      <c r="E28" s="51">
        <v>907.88518021687435</v>
      </c>
      <c r="F28" s="52">
        <v>17328.039253314724</v>
      </c>
      <c r="G28" s="53">
        <v>63168.607633587788</v>
      </c>
      <c r="H28" s="54">
        <v>9.6832388824271813</v>
      </c>
      <c r="I28" s="58">
        <v>1.3803568318428356</v>
      </c>
      <c r="J28" s="54">
        <v>1.6432762213595664</v>
      </c>
      <c r="K28" s="58">
        <v>1.1607206182425045</v>
      </c>
      <c r="L28" s="54">
        <v>26.239561525936264</v>
      </c>
      <c r="M28" s="271">
        <v>5.105343511450382</v>
      </c>
      <c r="N28" s="50">
        <v>5003.9697257788339</v>
      </c>
      <c r="O28" s="51">
        <v>805.16310541214318</v>
      </c>
      <c r="P28" s="50">
        <v>725.58969005167387</v>
      </c>
      <c r="Q28" s="51">
        <v>782.17373409937454</v>
      </c>
      <c r="R28" s="52">
        <v>660.37838460779824</v>
      </c>
      <c r="S28" s="53">
        <v>12373.037679425837</v>
      </c>
      <c r="T28" s="52">
        <v>426014.43215620285</v>
      </c>
      <c r="U28" s="53">
        <v>8390.1487544003521</v>
      </c>
      <c r="V28" s="52">
        <v>8453.4748998331852</v>
      </c>
      <c r="W28" s="53">
        <v>6630.06505663182</v>
      </c>
      <c r="X28" s="52">
        <v>5560.7223772970456</v>
      </c>
      <c r="Y28" s="52">
        <v>46953.609160305343</v>
      </c>
    </row>
    <row r="29" spans="1:25">
      <c r="A29" s="111" t="s">
        <v>581</v>
      </c>
      <c r="B29" s="50">
        <v>55124.44896619294</v>
      </c>
      <c r="C29" s="51">
        <v>1160.2858488196591</v>
      </c>
      <c r="D29" s="50">
        <v>1171.0716490142538</v>
      </c>
      <c r="E29" s="51">
        <v>1034.8875647404525</v>
      </c>
      <c r="F29" s="52">
        <v>16484.785936843968</v>
      </c>
      <c r="G29" s="53">
        <v>61611.039755351681</v>
      </c>
      <c r="H29" s="54">
        <v>9.5673666454551878</v>
      </c>
      <c r="I29" s="58">
        <v>1.3288305212720846</v>
      </c>
      <c r="J29" s="54">
        <v>1.582651775078209</v>
      </c>
      <c r="K29" s="58">
        <v>1.1390810802552442</v>
      </c>
      <c r="L29" s="54">
        <v>24.831580226725301</v>
      </c>
      <c r="M29" s="271">
        <v>5.0124983379869699</v>
      </c>
      <c r="N29" s="50">
        <v>5761.7159464019142</v>
      </c>
      <c r="O29" s="51">
        <v>873.16315380002072</v>
      </c>
      <c r="P29" s="50">
        <v>739.94271352356316</v>
      </c>
      <c r="Q29" s="51">
        <v>908.52844690261725</v>
      </c>
      <c r="R29" s="52">
        <v>663.86374875578838</v>
      </c>
      <c r="S29" s="53">
        <v>12291.483328470251</v>
      </c>
      <c r="T29" s="52">
        <v>489647.98760643619</v>
      </c>
      <c r="U29" s="53">
        <v>8768.3374743328259</v>
      </c>
      <c r="V29" s="52">
        <v>8311.5569028176833</v>
      </c>
      <c r="W29" s="53">
        <v>7663.3664401281312</v>
      </c>
      <c r="X29" s="52">
        <v>5499.4895587032906</v>
      </c>
      <c r="Y29" s="52">
        <v>44666.923547400613</v>
      </c>
    </row>
    <row r="30" spans="1:25">
      <c r="A30" s="111" t="s">
        <v>582</v>
      </c>
      <c r="B30" s="50">
        <v>49511.998315053585</v>
      </c>
      <c r="C30" s="51">
        <v>1176.617397377556</v>
      </c>
      <c r="D30" s="50">
        <v>1150.5072219290364</v>
      </c>
      <c r="E30" s="51">
        <v>937.72313539507525</v>
      </c>
      <c r="F30" s="52">
        <v>15735.676417533901</v>
      </c>
      <c r="G30" s="53">
        <v>83323.805582290661</v>
      </c>
      <c r="H30" s="54">
        <v>8.6790648024112524</v>
      </c>
      <c r="I30" s="58">
        <v>1.4181015617923716</v>
      </c>
      <c r="J30" s="54">
        <v>1.500753212736929</v>
      </c>
      <c r="K30" s="58">
        <v>1.182610686291917</v>
      </c>
      <c r="L30" s="54">
        <v>23.764553768527279</v>
      </c>
      <c r="M30" s="271">
        <v>7.0167468719923001</v>
      </c>
      <c r="N30" s="50">
        <v>5704.761911824643</v>
      </c>
      <c r="O30" s="51">
        <v>829.71306786405478</v>
      </c>
      <c r="P30" s="50">
        <v>766.61986272270076</v>
      </c>
      <c r="Q30" s="51">
        <v>792.92631655081004</v>
      </c>
      <c r="R30" s="52">
        <v>662.14903805067581</v>
      </c>
      <c r="S30" s="53">
        <v>11874.990946998792</v>
      </c>
      <c r="T30" s="52">
        <v>429867.97203616879</v>
      </c>
      <c r="U30" s="53">
        <v>8812.2745257650458</v>
      </c>
      <c r="V30" s="52">
        <v>8178.9824479811077</v>
      </c>
      <c r="W30" s="53">
        <v>6884.5650886068879</v>
      </c>
      <c r="X30" s="52">
        <v>5214.7941217281614</v>
      </c>
      <c r="Y30" s="52">
        <v>62197.608565928778</v>
      </c>
    </row>
    <row r="31" spans="1:25">
      <c r="A31" s="170" t="s">
        <v>583</v>
      </c>
      <c r="B31" s="59">
        <v>54559.91199053562</v>
      </c>
      <c r="C31" s="60">
        <v>1212.3865910715356</v>
      </c>
      <c r="D31" s="59">
        <v>1152.2433000421722</v>
      </c>
      <c r="E31" s="60">
        <v>908.99908495262719</v>
      </c>
      <c r="F31" s="61">
        <v>15660.975034110952</v>
      </c>
      <c r="G31" s="62">
        <v>68348.886136603585</v>
      </c>
      <c r="H31" s="63">
        <v>9.0949337725300978</v>
      </c>
      <c r="I31" s="64">
        <v>1.3738810249791744</v>
      </c>
      <c r="J31" s="63">
        <v>1.6003410451666227</v>
      </c>
      <c r="K31" s="64">
        <v>1.163385418077107</v>
      </c>
      <c r="L31" s="63">
        <v>23.755346267762654</v>
      </c>
      <c r="M31" s="272">
        <v>5.7500203037440105</v>
      </c>
      <c r="N31" s="59">
        <v>5998.934500801508</v>
      </c>
      <c r="O31" s="60">
        <v>882.4538435487259</v>
      </c>
      <c r="P31" s="59">
        <v>719.99859250139036</v>
      </c>
      <c r="Q31" s="60">
        <v>781.33958946731468</v>
      </c>
      <c r="R31" s="61">
        <v>659.26107149041138</v>
      </c>
      <c r="S31" s="62">
        <v>11886.720833333333</v>
      </c>
      <c r="T31" s="61">
        <v>476782.6236748707</v>
      </c>
      <c r="U31" s="62">
        <v>9151.969892913512</v>
      </c>
      <c r="V31" s="61">
        <v>8156.3778281149289</v>
      </c>
      <c r="W31" s="62">
        <v>6622.5810780816109</v>
      </c>
      <c r="X31" s="61">
        <v>5057.850084861393</v>
      </c>
      <c r="Y31" s="61">
        <v>49971.842930236337</v>
      </c>
    </row>
    <row r="32" spans="1:25">
      <c r="A32" s="111" t="s">
        <v>584</v>
      </c>
      <c r="B32" s="50">
        <v>51200.747175145007</v>
      </c>
      <c r="C32" s="51">
        <v>1230.9266174695406</v>
      </c>
      <c r="D32" s="50">
        <v>1225.3329062131313</v>
      </c>
      <c r="E32" s="51">
        <v>942.07542582096846</v>
      </c>
      <c r="F32" s="52">
        <v>14093.49550724138</v>
      </c>
      <c r="G32" s="53">
        <v>80119.560392241299</v>
      </c>
      <c r="H32" s="54">
        <v>8.2504940329355296</v>
      </c>
      <c r="I32" s="58">
        <v>1.4210729135172362</v>
      </c>
      <c r="J32" s="54">
        <v>1.5202947944125491</v>
      </c>
      <c r="K32" s="58">
        <v>1.2007115080190547</v>
      </c>
      <c r="L32" s="54">
        <v>21.389956404414093</v>
      </c>
      <c r="M32" s="271">
        <v>6.5843494940400458</v>
      </c>
      <c r="N32" s="50">
        <v>6205.7795534127263</v>
      </c>
      <c r="O32" s="51">
        <v>866.19525695055802</v>
      </c>
      <c r="P32" s="50">
        <v>805.98375441166149</v>
      </c>
      <c r="Q32" s="51">
        <v>784.59764858522374</v>
      </c>
      <c r="R32" s="52">
        <v>658.88378829668898</v>
      </c>
      <c r="S32" s="53">
        <v>12168.181604692019</v>
      </c>
      <c r="T32" s="52">
        <v>439134.42633242218</v>
      </c>
      <c r="U32" s="53">
        <v>9187.6573413968781</v>
      </c>
      <c r="V32" s="52">
        <v>8700.3567892301871</v>
      </c>
      <c r="W32" s="53">
        <v>6895.3324723928881</v>
      </c>
      <c r="X32" s="52">
        <v>4578.5905807207846</v>
      </c>
      <c r="Y32" s="52">
        <v>59496.850736920394</v>
      </c>
    </row>
    <row r="33" spans="1:25">
      <c r="A33" s="111" t="s">
        <v>585</v>
      </c>
      <c r="B33" s="50">
        <v>50158.663642033433</v>
      </c>
      <c r="C33" s="51">
        <v>1099.8832536833238</v>
      </c>
      <c r="D33" s="50">
        <v>1140.8434680893617</v>
      </c>
      <c r="E33" s="51">
        <v>928.49584407274835</v>
      </c>
      <c r="F33" s="52">
        <v>16266.699695528336</v>
      </c>
      <c r="G33" s="53">
        <v>63364.45513755225</v>
      </c>
      <c r="H33" s="54">
        <v>9.2470497597006354</v>
      </c>
      <c r="I33" s="58">
        <v>1.3914190289593218</v>
      </c>
      <c r="J33" s="54">
        <v>1.5146413775738186</v>
      </c>
      <c r="K33" s="58">
        <v>1.1731554042967904</v>
      </c>
      <c r="L33" s="54">
        <v>24.613882224186554</v>
      </c>
      <c r="M33" s="271">
        <v>5.635170603674541</v>
      </c>
      <c r="N33" s="50">
        <v>5424.2882806393891</v>
      </c>
      <c r="O33" s="51">
        <v>790.47593197424851</v>
      </c>
      <c r="P33" s="50">
        <v>753.2102879143489</v>
      </c>
      <c r="Q33" s="51">
        <v>791.45170424314313</v>
      </c>
      <c r="R33" s="52">
        <v>660.87501140084453</v>
      </c>
      <c r="S33" s="53">
        <v>11244.460832513931</v>
      </c>
      <c r="T33" s="52">
        <v>439933.62976777175</v>
      </c>
      <c r="U33" s="53">
        <v>8203.2018856739032</v>
      </c>
      <c r="V33" s="52">
        <v>8071.6900514006102</v>
      </c>
      <c r="W33" s="53">
        <v>6853.6920457083406</v>
      </c>
      <c r="X33" s="52">
        <v>5320.461646391941</v>
      </c>
      <c r="Y33" s="52">
        <v>46418.586273937981</v>
      </c>
    </row>
    <row r="34" spans="1:25">
      <c r="A34" s="111" t="s">
        <v>586</v>
      </c>
      <c r="B34" s="50">
        <v>52428.581882092119</v>
      </c>
      <c r="C34" s="51">
        <v>1114.680952805995</v>
      </c>
      <c r="D34" s="50">
        <v>1141.4188315263636</v>
      </c>
      <c r="E34" s="51">
        <v>993.68005372527068</v>
      </c>
      <c r="F34" s="52">
        <v>14840.520971265891</v>
      </c>
      <c r="G34" s="53">
        <v>70473.497745208573</v>
      </c>
      <c r="H34" s="54">
        <v>8.7751961728070942</v>
      </c>
      <c r="I34" s="58">
        <v>1.3465466529931391</v>
      </c>
      <c r="J34" s="54">
        <v>1.5615621026919342</v>
      </c>
      <c r="K34" s="58">
        <v>1.1520315934628564</v>
      </c>
      <c r="L34" s="54">
        <v>22.4951999470339</v>
      </c>
      <c r="M34" s="271">
        <v>5.8440811724915447</v>
      </c>
      <c r="N34" s="50">
        <v>5974.633597885796</v>
      </c>
      <c r="O34" s="51">
        <v>827.80715419569981</v>
      </c>
      <c r="P34" s="50">
        <v>730.94680612362652</v>
      </c>
      <c r="Q34" s="51">
        <v>862.54583586410001</v>
      </c>
      <c r="R34" s="52">
        <v>659.71945153671265</v>
      </c>
      <c r="S34" s="53">
        <v>12058.952582132453</v>
      </c>
      <c r="T34" s="52">
        <v>456740.58110906917</v>
      </c>
      <c r="U34" s="53">
        <v>8370.6168892895912</v>
      </c>
      <c r="V34" s="52">
        <v>8087.5842239469594</v>
      </c>
      <c r="W34" s="53">
        <v>7404.9782771049795</v>
      </c>
      <c r="X34" s="52">
        <v>4810.0802270921613</v>
      </c>
      <c r="Y34" s="52">
        <v>51608.403043968436</v>
      </c>
    </row>
    <row r="35" spans="1:25">
      <c r="A35" s="111" t="s">
        <v>587</v>
      </c>
      <c r="B35" s="50">
        <v>56590.64086234627</v>
      </c>
      <c r="C35" s="51">
        <v>1272.9409029141407</v>
      </c>
      <c r="D35" s="50">
        <v>1282.6926921478855</v>
      </c>
      <c r="E35" s="51">
        <v>1153.1628945418211</v>
      </c>
      <c r="F35" s="52">
        <v>15548.769407458945</v>
      </c>
      <c r="G35" s="53">
        <v>72320.039914665205</v>
      </c>
      <c r="H35" s="54">
        <v>8.7661771156564257</v>
      </c>
      <c r="I35" s="58">
        <v>1.38880418900064</v>
      </c>
      <c r="J35" s="54">
        <v>1.6131550453352945</v>
      </c>
      <c r="K35" s="58">
        <v>1.1694689352699172</v>
      </c>
      <c r="L35" s="54">
        <v>23.560440712536099</v>
      </c>
      <c r="M35" s="271">
        <v>6.2173972885555022</v>
      </c>
      <c r="N35" s="50">
        <v>6455.5666758403922</v>
      </c>
      <c r="O35" s="51">
        <v>916.57334633338587</v>
      </c>
      <c r="P35" s="50">
        <v>795.14532459666805</v>
      </c>
      <c r="Q35" s="51">
        <v>986.05688425205358</v>
      </c>
      <c r="R35" s="52">
        <v>659.95240060113633</v>
      </c>
      <c r="S35" s="53">
        <v>11631.883336100504</v>
      </c>
      <c r="T35" s="52">
        <v>501815.42366740858</v>
      </c>
      <c r="U35" s="53">
        <v>9532.5168342975066</v>
      </c>
      <c r="V35" s="52">
        <v>9084.7305807811626</v>
      </c>
      <c r="W35" s="53">
        <v>8596.2670453212249</v>
      </c>
      <c r="X35" s="52">
        <v>5177.8099999046899</v>
      </c>
      <c r="Y35" s="52">
        <v>53120.018580964832</v>
      </c>
    </row>
    <row r="36" spans="1:25">
      <c r="A36" s="170" t="s">
        <v>588</v>
      </c>
      <c r="B36" s="59">
        <v>54725.214383997525</v>
      </c>
      <c r="C36" s="60">
        <v>1285.9288202088508</v>
      </c>
      <c r="D36" s="59">
        <v>1393.6050462795938</v>
      </c>
      <c r="E36" s="60">
        <v>1028.8783292151898</v>
      </c>
      <c r="F36" s="61">
        <v>15023.060639156654</v>
      </c>
      <c r="G36" s="62">
        <v>73208.312471398967</v>
      </c>
      <c r="H36" s="63">
        <v>8.5286759773653706</v>
      </c>
      <c r="I36" s="64">
        <v>1.4211741500813466</v>
      </c>
      <c r="J36" s="63">
        <v>1.6626856014410725</v>
      </c>
      <c r="K36" s="64">
        <v>1.1821108914301155</v>
      </c>
      <c r="L36" s="63">
        <v>22.615406339582275</v>
      </c>
      <c r="M36" s="272">
        <v>6.4806724272524159</v>
      </c>
      <c r="N36" s="59">
        <v>6416.6131447876769</v>
      </c>
      <c r="O36" s="60">
        <v>904.83549826405545</v>
      </c>
      <c r="P36" s="59">
        <v>838.16510173164261</v>
      </c>
      <c r="Q36" s="60">
        <v>870.37378360540663</v>
      </c>
      <c r="R36" s="61">
        <v>664.28435614100681</v>
      </c>
      <c r="S36" s="62">
        <v>11296.406861044941</v>
      </c>
      <c r="T36" s="61">
        <v>482530.51819929137</v>
      </c>
      <c r="U36" s="62">
        <v>9660.2772472620727</v>
      </c>
      <c r="V36" s="61">
        <v>9891.38523610023</v>
      </c>
      <c r="W36" s="62">
        <v>7633.9992281543355</v>
      </c>
      <c r="X36" s="61">
        <v>4977.3505564566722</v>
      </c>
      <c r="Y36" s="61">
        <v>53945.259764731214</v>
      </c>
    </row>
    <row r="37" spans="1:25">
      <c r="A37" s="111" t="s">
        <v>589</v>
      </c>
      <c r="B37" s="50">
        <v>53726.750349088143</v>
      </c>
      <c r="C37" s="51">
        <v>1181.3139065424086</v>
      </c>
      <c r="D37" s="50">
        <v>1291.4777842373248</v>
      </c>
      <c r="E37" s="51">
        <v>973.73310153431703</v>
      </c>
      <c r="F37" s="52">
        <v>15600.136485541045</v>
      </c>
      <c r="G37" s="53">
        <v>74048.880100952651</v>
      </c>
      <c r="H37" s="54">
        <v>8.8440585775668072</v>
      </c>
      <c r="I37" s="58">
        <v>1.4082811676877041</v>
      </c>
      <c r="J37" s="54">
        <v>1.5956574944919335</v>
      </c>
      <c r="K37" s="58">
        <v>1.1828102997297605</v>
      </c>
      <c r="L37" s="54">
        <v>23.606580977324914</v>
      </c>
      <c r="M37" s="271">
        <v>6.3667709370112329</v>
      </c>
      <c r="N37" s="50">
        <v>6074.8976137909676</v>
      </c>
      <c r="O37" s="51">
        <v>838.83384486497164</v>
      </c>
      <c r="P37" s="50">
        <v>809.37029951314139</v>
      </c>
      <c r="Q37" s="51">
        <v>823.23691445431973</v>
      </c>
      <c r="R37" s="52">
        <v>660.83845434989564</v>
      </c>
      <c r="S37" s="53">
        <v>11630.523672603427</v>
      </c>
      <c r="T37" s="52">
        <v>472217.95328181318</v>
      </c>
      <c r="U37" s="53">
        <v>8824.4090421829678</v>
      </c>
      <c r="V37" s="52">
        <v>9164.4987926520971</v>
      </c>
      <c r="W37" s="53">
        <v>7224.3244174484407</v>
      </c>
      <c r="X37" s="52">
        <v>5127.999529097302</v>
      </c>
      <c r="Y37" s="52">
        <v>54129.410635575143</v>
      </c>
    </row>
    <row r="38" spans="1:25">
      <c r="A38" s="111" t="s">
        <v>590</v>
      </c>
      <c r="B38" s="50">
        <v>53808.839492753621</v>
      </c>
      <c r="C38" s="51">
        <v>1369.2425325822269</v>
      </c>
      <c r="D38" s="50">
        <v>1169.1209646501081</v>
      </c>
      <c r="E38" s="51">
        <v>844.44949498239305</v>
      </c>
      <c r="F38" s="52">
        <v>16301.70159857904</v>
      </c>
      <c r="G38" s="53">
        <v>67437.58775918516</v>
      </c>
      <c r="H38" s="54">
        <v>9.3204631379962191</v>
      </c>
      <c r="I38" s="58">
        <v>1.3712235468114871</v>
      </c>
      <c r="J38" s="54">
        <v>1.5909726888591158</v>
      </c>
      <c r="K38" s="58">
        <v>1.174584667040995</v>
      </c>
      <c r="L38" s="54">
        <v>24.698098939556477</v>
      </c>
      <c r="M38" s="271">
        <v>6.13022917424518</v>
      </c>
      <c r="N38" s="50">
        <v>5773.1937454260278</v>
      </c>
      <c r="O38" s="51">
        <v>998.55529447852132</v>
      </c>
      <c r="P38" s="50">
        <v>734.84665879995919</v>
      </c>
      <c r="Q38" s="51">
        <v>718.93454654888694</v>
      </c>
      <c r="R38" s="52">
        <v>660.03871951740518</v>
      </c>
      <c r="S38" s="53">
        <v>11000.826533942558</v>
      </c>
      <c r="T38" s="52">
        <v>471655.18969754252</v>
      </c>
      <c r="U38" s="53">
        <v>10445.062209562477</v>
      </c>
      <c r="V38" s="52">
        <v>8297.6216972070488</v>
      </c>
      <c r="W38" s="53">
        <v>6123.606154879014</v>
      </c>
      <c r="X38" s="52">
        <v>5269.5006594798024</v>
      </c>
      <c r="Y38" s="52">
        <v>49234.717715532919</v>
      </c>
    </row>
    <row r="39" spans="1:25">
      <c r="A39" s="111" t="s">
        <v>591</v>
      </c>
      <c r="B39" s="50">
        <v>52168.552498959732</v>
      </c>
      <c r="C39" s="51">
        <v>1181.2568007017285</v>
      </c>
      <c r="D39" s="50">
        <v>1260.343986152742</v>
      </c>
      <c r="E39" s="51">
        <v>1012.7420044978142</v>
      </c>
      <c r="F39" s="52">
        <v>16223.664021946694</v>
      </c>
      <c r="G39" s="53">
        <v>88664.344561688311</v>
      </c>
      <c r="H39" s="54">
        <v>9.2763650654214249</v>
      </c>
      <c r="I39" s="58">
        <v>1.3894921004587735</v>
      </c>
      <c r="J39" s="54">
        <v>1.6615393402685514</v>
      </c>
      <c r="K39" s="58">
        <v>1.1763065722957877</v>
      </c>
      <c r="L39" s="54">
        <v>24.463435625722816</v>
      </c>
      <c r="M39" s="271">
        <v>7.538758116883117</v>
      </c>
      <c r="N39" s="50">
        <v>5623.8140835383037</v>
      </c>
      <c r="O39" s="51">
        <v>850.13567210040901</v>
      </c>
      <c r="P39" s="50">
        <v>758.53996087088433</v>
      </c>
      <c r="Q39" s="51">
        <v>860.95073201984587</v>
      </c>
      <c r="R39" s="52">
        <v>663.18011378940719</v>
      </c>
      <c r="S39" s="53">
        <v>11761.134020618556</v>
      </c>
      <c r="T39" s="52">
        <v>461174.32111979288</v>
      </c>
      <c r="U39" s="53">
        <v>8859.2065821441447</v>
      </c>
      <c r="V39" s="52">
        <v>8948.1231700684657</v>
      </c>
      <c r="W39" s="53">
        <v>7499.3607329741581</v>
      </c>
      <c r="X39" s="52">
        <v>5258.3960087141286</v>
      </c>
      <c r="Y39" s="52">
        <v>65288.379058441562</v>
      </c>
    </row>
    <row r="40" spans="1:25">
      <c r="A40" s="111" t="s">
        <v>592</v>
      </c>
      <c r="B40" s="50">
        <v>51450.068683957732</v>
      </c>
      <c r="C40" s="51">
        <v>1137.7550973283178</v>
      </c>
      <c r="D40" s="50">
        <v>1194.4899902248651</v>
      </c>
      <c r="E40" s="51">
        <v>987.2017992179774</v>
      </c>
      <c r="F40" s="52">
        <v>16626.269567551248</v>
      </c>
      <c r="G40" s="53">
        <v>77670.64085739282</v>
      </c>
      <c r="H40" s="54">
        <v>9.4548511047070125</v>
      </c>
      <c r="I40" s="58">
        <v>1.3532077034414578</v>
      </c>
      <c r="J40" s="54">
        <v>1.6018645095831563</v>
      </c>
      <c r="K40" s="58">
        <v>1.1898596081653516</v>
      </c>
      <c r="L40" s="54">
        <v>25.068171905928139</v>
      </c>
      <c r="M40" s="271">
        <v>6.5629921259842519</v>
      </c>
      <c r="N40" s="50">
        <v>5441.6582677165352</v>
      </c>
      <c r="O40" s="51">
        <v>840.78378687528595</v>
      </c>
      <c r="P40" s="50">
        <v>745.687280714959</v>
      </c>
      <c r="Q40" s="51">
        <v>829.67922639221865</v>
      </c>
      <c r="R40" s="52">
        <v>663.2422032984166</v>
      </c>
      <c r="S40" s="53">
        <v>11834.638738918882</v>
      </c>
      <c r="T40" s="52">
        <v>460292.51483302255</v>
      </c>
      <c r="U40" s="53">
        <v>8606.5503891508724</v>
      </c>
      <c r="V40" s="52">
        <v>8486.2065984942219</v>
      </c>
      <c r="W40" s="53">
        <v>7313.3321082961465</v>
      </c>
      <c r="X40" s="52">
        <v>5557.0703861509046</v>
      </c>
      <c r="Y40" s="52">
        <v>57644.575678040244</v>
      </c>
    </row>
    <row r="41" spans="1:25">
      <c r="A41" s="170" t="s">
        <v>593</v>
      </c>
      <c r="B41" s="59">
        <v>52458.830815951413</v>
      </c>
      <c r="C41" s="60">
        <v>1089.0188702467478</v>
      </c>
      <c r="D41" s="59">
        <v>1208.4647736605032</v>
      </c>
      <c r="E41" s="60">
        <v>962.65650600007825</v>
      </c>
      <c r="F41" s="61">
        <v>17127.863651107244</v>
      </c>
      <c r="G41" s="62">
        <v>68436.225080385848</v>
      </c>
      <c r="H41" s="63">
        <v>9.9248781267481814</v>
      </c>
      <c r="I41" s="64">
        <v>1.3567461256444482</v>
      </c>
      <c r="J41" s="63">
        <v>1.543055520991464</v>
      </c>
      <c r="K41" s="64">
        <v>1.1858077329373649</v>
      </c>
      <c r="L41" s="63">
        <v>25.762804824108748</v>
      </c>
      <c r="M41" s="272">
        <v>5.9826366559485527</v>
      </c>
      <c r="N41" s="59">
        <v>5285.589419437958</v>
      </c>
      <c r="O41" s="60">
        <v>802.6696002020783</v>
      </c>
      <c r="P41" s="59">
        <v>783.16350722365758</v>
      </c>
      <c r="Q41" s="60">
        <v>811.81500108409773</v>
      </c>
      <c r="R41" s="61">
        <v>664.82915070951617</v>
      </c>
      <c r="S41" s="62">
        <v>11439.141137267548</v>
      </c>
      <c r="T41" s="61">
        <v>463474.99499187514</v>
      </c>
      <c r="U41" s="62">
        <v>8196.9205726549662</v>
      </c>
      <c r="V41" s="61">
        <v>8637.3938265767447</v>
      </c>
      <c r="W41" s="62">
        <v>7144.7501740435673</v>
      </c>
      <c r="X41" s="61">
        <v>5713.7908766549699</v>
      </c>
      <c r="Y41" s="61">
        <v>50728.527331189711</v>
      </c>
    </row>
    <row r="42" spans="1:25">
      <c r="A42" s="111" t="s">
        <v>594</v>
      </c>
      <c r="B42" s="50">
        <v>54211.835546411756</v>
      </c>
      <c r="C42" s="51">
        <v>1314.2812299823102</v>
      </c>
      <c r="D42" s="50">
        <v>1290.65091374637</v>
      </c>
      <c r="E42" s="51">
        <v>903.64885033504163</v>
      </c>
      <c r="F42" s="52">
        <v>15798.959763362825</v>
      </c>
      <c r="G42" s="53">
        <v>71479.577360584488</v>
      </c>
      <c r="H42" s="54">
        <v>8.9665343012182408</v>
      </c>
      <c r="I42" s="58">
        <v>1.3923718498727891</v>
      </c>
      <c r="J42" s="54">
        <v>1.5387619166069479</v>
      </c>
      <c r="K42" s="58">
        <v>1.2011137090734794</v>
      </c>
      <c r="L42" s="54">
        <v>23.852403281313357</v>
      </c>
      <c r="M42" s="271">
        <v>6.104318875427726</v>
      </c>
      <c r="N42" s="50">
        <v>6046.0188658449952</v>
      </c>
      <c r="O42" s="51">
        <v>943.91539882279767</v>
      </c>
      <c r="P42" s="50">
        <v>838.75932970340477</v>
      </c>
      <c r="Q42" s="51">
        <v>752.34246641985499</v>
      </c>
      <c r="R42" s="52">
        <v>662.36343470429983</v>
      </c>
      <c r="S42" s="53">
        <v>11709.672908523467</v>
      </c>
      <c r="T42" s="52">
        <v>480959.03257627483</v>
      </c>
      <c r="U42" s="53">
        <v>9971.5074133405087</v>
      </c>
      <c r="V42" s="52">
        <v>9194.1004400433521</v>
      </c>
      <c r="W42" s="53">
        <v>6649.682288894579</v>
      </c>
      <c r="X42" s="52">
        <v>5244.8330127571971</v>
      </c>
      <c r="Y42" s="52">
        <v>52486.336631832055</v>
      </c>
    </row>
    <row r="43" spans="1:25">
      <c r="A43" s="111" t="s">
        <v>595</v>
      </c>
      <c r="B43" s="50">
        <v>52136.883351613964</v>
      </c>
      <c r="C43" s="51">
        <v>1182.268939520309</v>
      </c>
      <c r="D43" s="50">
        <v>1280.3648941238932</v>
      </c>
      <c r="E43" s="51">
        <v>961.80176584755031</v>
      </c>
      <c r="F43" s="52">
        <v>16976.187324751216</v>
      </c>
      <c r="G43" s="53">
        <v>61749.5403951396</v>
      </c>
      <c r="H43" s="54">
        <v>9.6027898714075199</v>
      </c>
      <c r="I43" s="58">
        <v>1.4211709795560394</v>
      </c>
      <c r="J43" s="54">
        <v>1.6304523697283315</v>
      </c>
      <c r="K43" s="58">
        <v>1.1893306801888639</v>
      </c>
      <c r="L43" s="54">
        <v>25.537822320313545</v>
      </c>
      <c r="M43" s="271">
        <v>5.4175401168722752</v>
      </c>
      <c r="N43" s="50">
        <v>5429.3475177304963</v>
      </c>
      <c r="O43" s="51">
        <v>831.89774948095192</v>
      </c>
      <c r="P43" s="50">
        <v>785.28199774227664</v>
      </c>
      <c r="Q43" s="51">
        <v>808.6916295599284</v>
      </c>
      <c r="R43" s="52">
        <v>664.74686493718184</v>
      </c>
      <c r="S43" s="53">
        <v>11398.077183190228</v>
      </c>
      <c r="T43" s="52">
        <v>460595.41999475134</v>
      </c>
      <c r="U43" s="53">
        <v>8857.6876723660898</v>
      </c>
      <c r="V43" s="52">
        <v>9086.5490380096471</v>
      </c>
      <c r="W43" s="53">
        <v>7139.7565785081288</v>
      </c>
      <c r="X43" s="52">
        <v>5657.3492094659869</v>
      </c>
      <c r="Y43" s="52">
        <v>45035.127771078747</v>
      </c>
    </row>
    <row r="44" spans="1:25">
      <c r="A44" s="111" t="s">
        <v>596</v>
      </c>
      <c r="B44" s="50">
        <v>52374.3255233284</v>
      </c>
      <c r="C44" s="51">
        <v>1100.9557335956256</v>
      </c>
      <c r="D44" s="50">
        <v>1228.4461891507294</v>
      </c>
      <c r="E44" s="51">
        <v>932.52979616263156</v>
      </c>
      <c r="F44" s="52">
        <v>18299.124354731965</v>
      </c>
      <c r="G44" s="53">
        <v>79722.636234241567</v>
      </c>
      <c r="H44" s="54">
        <v>10.313198618006561</v>
      </c>
      <c r="I44" s="58">
        <v>1.3914828573842</v>
      </c>
      <c r="J44" s="54">
        <v>1.6550313531095091</v>
      </c>
      <c r="K44" s="58">
        <v>1.1919996041347987</v>
      </c>
      <c r="L44" s="54">
        <v>27.637326273990734</v>
      </c>
      <c r="M44" s="271">
        <v>6.5654737698251324</v>
      </c>
      <c r="N44" s="50">
        <v>5078.3784413774656</v>
      </c>
      <c r="O44" s="51">
        <v>791.21041826219403</v>
      </c>
      <c r="P44" s="50">
        <v>742.24949687067738</v>
      </c>
      <c r="Q44" s="51">
        <v>782.32391430993732</v>
      </c>
      <c r="R44" s="52">
        <v>662.11630507662835</v>
      </c>
      <c r="S44" s="53">
        <v>12142.708817244264</v>
      </c>
      <c r="T44" s="52">
        <v>460821.53164648841</v>
      </c>
      <c r="U44" s="53">
        <v>8245.1859469389219</v>
      </c>
      <c r="V44" s="52">
        <v>8726.8452876510964</v>
      </c>
      <c r="W44" s="53">
        <v>6884.9405053126302</v>
      </c>
      <c r="X44" s="52">
        <v>6054.4607544672399</v>
      </c>
      <c r="Y44" s="52">
        <v>58537.008336722247</v>
      </c>
    </row>
    <row r="45" spans="1:25">
      <c r="A45" s="111" t="s">
        <v>597</v>
      </c>
      <c r="B45" s="50">
        <v>52159.993629018478</v>
      </c>
      <c r="C45" s="51">
        <v>1227.7077437093678</v>
      </c>
      <c r="D45" s="50">
        <v>1296.6666064140102</v>
      </c>
      <c r="E45" s="51">
        <v>1019.4574351115273</v>
      </c>
      <c r="F45" s="52">
        <v>17835.566304377888</v>
      </c>
      <c r="G45" s="53">
        <v>92379.67671060891</v>
      </c>
      <c r="H45" s="54">
        <v>9.9989747845827122</v>
      </c>
      <c r="I45" s="58">
        <v>1.3872813588549886</v>
      </c>
      <c r="J45" s="54">
        <v>1.6783156668865198</v>
      </c>
      <c r="K45" s="58">
        <v>1.1956474262624981</v>
      </c>
      <c r="L45" s="54">
        <v>26.969744738515999</v>
      </c>
      <c r="M45" s="271">
        <v>7.7677338355304455</v>
      </c>
      <c r="N45" s="50">
        <v>5216.5341700274394</v>
      </c>
      <c r="O45" s="51">
        <v>884.97386335723058</v>
      </c>
      <c r="P45" s="50">
        <v>772.59995363058545</v>
      </c>
      <c r="Q45" s="51">
        <v>852.64051318060615</v>
      </c>
      <c r="R45" s="52">
        <v>661.31757928381796</v>
      </c>
      <c r="S45" s="53">
        <v>11892.744868272184</v>
      </c>
      <c r="T45" s="52">
        <v>463236.9335074572</v>
      </c>
      <c r="U45" s="53">
        <v>9270.938370963735</v>
      </c>
      <c r="V45" s="52">
        <v>9205.5766317201251</v>
      </c>
      <c r="W45" s="53">
        <v>7567.5408472246463</v>
      </c>
      <c r="X45" s="52">
        <v>6101.6591166791113</v>
      </c>
      <c r="Y45" s="52">
        <v>67838.5790960452</v>
      </c>
    </row>
    <row r="46" spans="1:25">
      <c r="A46" s="170" t="s">
        <v>598</v>
      </c>
      <c r="B46" s="59">
        <v>53177.819857068025</v>
      </c>
      <c r="C46" s="60">
        <v>1189.8390270128189</v>
      </c>
      <c r="D46" s="59">
        <v>1294.1539982916811</v>
      </c>
      <c r="E46" s="60">
        <v>1024.9371108115208</v>
      </c>
      <c r="F46" s="61">
        <v>17473.285266457679</v>
      </c>
      <c r="G46" s="62">
        <v>81374.365651709406</v>
      </c>
      <c r="H46" s="63">
        <v>10.014461573000075</v>
      </c>
      <c r="I46" s="64">
        <v>1.4234571514296672</v>
      </c>
      <c r="J46" s="63">
        <v>1.6047657922552894</v>
      </c>
      <c r="K46" s="64">
        <v>1.1805602768935999</v>
      </c>
      <c r="L46" s="63">
        <v>26.425379140896382</v>
      </c>
      <c r="M46" s="272">
        <v>7.1399572649572649</v>
      </c>
      <c r="N46" s="59">
        <v>5310.1027418628673</v>
      </c>
      <c r="O46" s="60">
        <v>835.87976344619085</v>
      </c>
      <c r="P46" s="59">
        <v>806.44415810541182</v>
      </c>
      <c r="Q46" s="60">
        <v>868.17855121165917</v>
      </c>
      <c r="R46" s="61">
        <v>661.2312040365664</v>
      </c>
      <c r="S46" s="62">
        <v>11397.038193924884</v>
      </c>
      <c r="T46" s="61">
        <v>472683.30352465762</v>
      </c>
      <c r="U46" s="62">
        <v>8948.1595122517556</v>
      </c>
      <c r="V46" s="61">
        <v>9196.9777848930116</v>
      </c>
      <c r="W46" s="62">
        <v>7634.4284086343832</v>
      </c>
      <c r="X46" s="61">
        <v>5802.4575108023382</v>
      </c>
      <c r="Y46" s="61">
        <v>59629.614316239313</v>
      </c>
    </row>
    <row r="47" spans="1:25">
      <c r="A47" s="111" t="s">
        <v>599</v>
      </c>
      <c r="B47" s="50">
        <v>51669.884997465095</v>
      </c>
      <c r="C47" s="51">
        <v>1225.6670017625868</v>
      </c>
      <c r="D47" s="50">
        <v>1146.1697635717464</v>
      </c>
      <c r="E47" s="51">
        <v>1031.1172956916914</v>
      </c>
      <c r="F47" s="52">
        <v>17265.196110776258</v>
      </c>
      <c r="G47" s="53">
        <v>74902.490153172868</v>
      </c>
      <c r="H47" s="54">
        <v>9.5784930324330997</v>
      </c>
      <c r="I47" s="58">
        <v>1.4181837090051919</v>
      </c>
      <c r="J47" s="54">
        <v>1.6303418870384416</v>
      </c>
      <c r="K47" s="58">
        <v>1.2041472693962634</v>
      </c>
      <c r="L47" s="54">
        <v>25.984138565491865</v>
      </c>
      <c r="M47" s="271">
        <v>6.6123632385120352</v>
      </c>
      <c r="N47" s="50">
        <v>5394.3647317494651</v>
      </c>
      <c r="O47" s="51">
        <v>864.25122075499723</v>
      </c>
      <c r="P47" s="50">
        <v>703.02417712753095</v>
      </c>
      <c r="Q47" s="51">
        <v>856.3049735674557</v>
      </c>
      <c r="R47" s="52">
        <v>664.45135624797035</v>
      </c>
      <c r="S47" s="53">
        <v>11327.643000148915</v>
      </c>
      <c r="T47" s="52">
        <v>454229.01945711899</v>
      </c>
      <c r="U47" s="53">
        <v>9194.3247288345156</v>
      </c>
      <c r="V47" s="52">
        <v>8140.8599560614512</v>
      </c>
      <c r="W47" s="53">
        <v>7690.7281183581754</v>
      </c>
      <c r="X47" s="52">
        <v>5760.1576785204452</v>
      </c>
      <c r="Y47" s="52">
        <v>54754.415098468271</v>
      </c>
    </row>
    <row r="48" spans="1:25">
      <c r="A48" s="111" t="s">
        <v>600</v>
      </c>
      <c r="B48" s="50">
        <v>51686.413061701423</v>
      </c>
      <c r="C48" s="51">
        <v>1194.0801179155862</v>
      </c>
      <c r="D48" s="50">
        <v>1219.6900034855596</v>
      </c>
      <c r="E48" s="51">
        <v>1098.3539514781753</v>
      </c>
      <c r="F48" s="52">
        <v>18030.284341129493</v>
      </c>
      <c r="G48" s="53">
        <v>71309.39385234128</v>
      </c>
      <c r="H48" s="54">
        <v>10.1152234104707</v>
      </c>
      <c r="I48" s="58">
        <v>1.3807764633707207</v>
      </c>
      <c r="J48" s="54">
        <v>1.6466751634516195</v>
      </c>
      <c r="K48" s="58">
        <v>1.1710273252099215</v>
      </c>
      <c r="L48" s="54">
        <v>27.215059897318881</v>
      </c>
      <c r="M48" s="271">
        <v>6.2763573685722491</v>
      </c>
      <c r="N48" s="50">
        <v>5109.7648528650998</v>
      </c>
      <c r="O48" s="51">
        <v>864.78887031476813</v>
      </c>
      <c r="P48" s="50">
        <v>740.69860926847889</v>
      </c>
      <c r="Q48" s="51">
        <v>937.94049705994826</v>
      </c>
      <c r="R48" s="52">
        <v>662.5112863670663</v>
      </c>
      <c r="S48" s="53">
        <v>11361.589161479311</v>
      </c>
      <c r="T48" s="52">
        <v>456385.47984352376</v>
      </c>
      <c r="U48" s="53">
        <v>8986.1541166619354</v>
      </c>
      <c r="V48" s="52">
        <v>8671.6057110365491</v>
      </c>
      <c r="W48" s="53">
        <v>8181.388706638043</v>
      </c>
      <c r="X48" s="52">
        <v>5928.8061323445518</v>
      </c>
      <c r="Y48" s="52">
        <v>52017.26371732261</v>
      </c>
    </row>
    <row r="49" spans="1:25">
      <c r="A49" s="111" t="s">
        <v>601</v>
      </c>
      <c r="B49" s="50">
        <v>53895.318521922389</v>
      </c>
      <c r="C49" s="51">
        <v>1169.7835883472374</v>
      </c>
      <c r="D49" s="50">
        <v>1344.0444768733942</v>
      </c>
      <c r="E49" s="51">
        <v>911.36372614231834</v>
      </c>
      <c r="F49" s="52">
        <v>17319.722458930148</v>
      </c>
      <c r="G49" s="53">
        <v>82886.570356575554</v>
      </c>
      <c r="H49" s="54">
        <v>9.4986388629197105</v>
      </c>
      <c r="I49" s="58">
        <v>1.4451410539103364</v>
      </c>
      <c r="J49" s="54">
        <v>1.8038803457761727</v>
      </c>
      <c r="K49" s="58">
        <v>1.2142396273415512</v>
      </c>
      <c r="L49" s="54">
        <v>26.110490318851749</v>
      </c>
      <c r="M49" s="271">
        <v>6.7707728542476859</v>
      </c>
      <c r="N49" s="50">
        <v>5674.0043810188545</v>
      </c>
      <c r="O49" s="51">
        <v>809.45979991501667</v>
      </c>
      <c r="P49" s="50">
        <v>745.08516045451961</v>
      </c>
      <c r="Q49" s="51">
        <v>750.56332013941301</v>
      </c>
      <c r="R49" s="52">
        <v>663.3242902537653</v>
      </c>
      <c r="S49" s="53">
        <v>12241.818200203861</v>
      </c>
      <c r="T49" s="52">
        <v>478463.55819930596</v>
      </c>
      <c r="U49" s="53">
        <v>8795.6138812108311</v>
      </c>
      <c r="V49" s="52">
        <v>9567.2620392475419</v>
      </c>
      <c r="W49" s="53">
        <v>6737.7742739602445</v>
      </c>
      <c r="X49" s="52">
        <v>5755.3673723444463</v>
      </c>
      <c r="Y49" s="52">
        <v>61371.250232787424</v>
      </c>
    </row>
    <row r="50" spans="1:25">
      <c r="A50" s="111" t="s">
        <v>602</v>
      </c>
      <c r="B50" s="50">
        <v>49278.288467795959</v>
      </c>
      <c r="C50" s="51">
        <v>1131.1352198677182</v>
      </c>
      <c r="D50" s="50">
        <v>1213.5199813996633</v>
      </c>
      <c r="E50" s="51">
        <v>850.78714813202077</v>
      </c>
      <c r="F50" s="52">
        <v>20178.287363541847</v>
      </c>
      <c r="G50" s="53">
        <v>72745.306912442393</v>
      </c>
      <c r="H50" s="54">
        <v>11.116317350942674</v>
      </c>
      <c r="I50" s="58">
        <v>1.4870450965466993</v>
      </c>
      <c r="J50" s="54">
        <v>1.7410631573707478</v>
      </c>
      <c r="K50" s="58">
        <v>1.2243631583003194</v>
      </c>
      <c r="L50" s="54">
        <v>30.690001732801942</v>
      </c>
      <c r="M50" s="271">
        <v>6.3406451612903227</v>
      </c>
      <c r="N50" s="50">
        <v>4432.9688431949198</v>
      </c>
      <c r="O50" s="51">
        <v>760.65966156272248</v>
      </c>
      <c r="P50" s="50">
        <v>696.99940307291922</v>
      </c>
      <c r="Q50" s="51">
        <v>694.8813694403359</v>
      </c>
      <c r="R50" s="52">
        <v>657.48733216834546</v>
      </c>
      <c r="S50" s="53">
        <v>11472.855689284261</v>
      </c>
      <c r="T50" s="52">
        <v>436929.6940185664</v>
      </c>
      <c r="U50" s="53">
        <v>8579.1965697240375</v>
      </c>
      <c r="V50" s="52">
        <v>8622.7530222511996</v>
      </c>
      <c r="W50" s="53">
        <v>6277.9133600972264</v>
      </c>
      <c r="X50" s="52">
        <v>6617.3528634552067</v>
      </c>
      <c r="Y50" s="52">
        <v>53023.849953917052</v>
      </c>
    </row>
    <row r="51" spans="1:25">
      <c r="A51" s="170" t="s">
        <v>603</v>
      </c>
      <c r="B51" s="59">
        <v>47507.97709383352</v>
      </c>
      <c r="C51" s="60">
        <v>1113.7288281645433</v>
      </c>
      <c r="D51" s="59">
        <v>1229.2938865060955</v>
      </c>
      <c r="E51" s="60">
        <v>945.95136937255199</v>
      </c>
      <c r="F51" s="61">
        <v>17732.52412916494</v>
      </c>
      <c r="G51" s="62">
        <v>81021.808056432157</v>
      </c>
      <c r="H51" s="63">
        <v>9.749020660703172</v>
      </c>
      <c r="I51" s="64">
        <v>1.4074313224202069</v>
      </c>
      <c r="J51" s="63">
        <v>1.6221745395389475</v>
      </c>
      <c r="K51" s="64">
        <v>1.1829408676588751</v>
      </c>
      <c r="L51" s="63">
        <v>26.855125037489824</v>
      </c>
      <c r="M51" s="272">
        <v>6.852608130684982</v>
      </c>
      <c r="N51" s="59">
        <v>4873.1025143203351</v>
      </c>
      <c r="O51" s="60">
        <v>791.32019475691709</v>
      </c>
      <c r="P51" s="59">
        <v>757.80617716727568</v>
      </c>
      <c r="Q51" s="60">
        <v>799.66073980067802</v>
      </c>
      <c r="R51" s="61">
        <v>660.30316762295058</v>
      </c>
      <c r="S51" s="62">
        <v>11823.49939049167</v>
      </c>
      <c r="T51" s="61">
        <v>421760.56402621337</v>
      </c>
      <c r="U51" s="62">
        <v>8391.6354604150838</v>
      </c>
      <c r="V51" s="61">
        <v>8735.1988625346858</v>
      </c>
      <c r="W51" s="62">
        <v>6986.8592775303305</v>
      </c>
      <c r="X51" s="61">
        <v>5935.5996658049962</v>
      </c>
      <c r="Y51" s="61">
        <v>59849.449972155191</v>
      </c>
    </row>
    <row r="52" spans="1:25">
      <c r="A52" s="111" t="s">
        <v>604</v>
      </c>
      <c r="B52" s="50">
        <v>49602.635540088435</v>
      </c>
      <c r="C52" s="51">
        <v>1165.8136652529065</v>
      </c>
      <c r="D52" s="50">
        <v>1245.3478408698077</v>
      </c>
      <c r="E52" s="51">
        <v>896.16861393747718</v>
      </c>
      <c r="F52" s="52">
        <v>17914.075902324937</v>
      </c>
      <c r="G52" s="53">
        <v>82885.140925637024</v>
      </c>
      <c r="H52" s="54">
        <v>10.222591958095272</v>
      </c>
      <c r="I52" s="58">
        <v>1.3885359972082629</v>
      </c>
      <c r="J52" s="54">
        <v>1.7185259431204802</v>
      </c>
      <c r="K52" s="58">
        <v>1.1958126163097813</v>
      </c>
      <c r="L52" s="54">
        <v>27.242968703545873</v>
      </c>
      <c r="M52" s="271">
        <v>7.0028081123244927</v>
      </c>
      <c r="N52" s="50">
        <v>4852.2562324135515</v>
      </c>
      <c r="O52" s="51">
        <v>839.59916602583348</v>
      </c>
      <c r="P52" s="50">
        <v>724.66048351211907</v>
      </c>
      <c r="Q52" s="51">
        <v>749.42227713152022</v>
      </c>
      <c r="R52" s="52">
        <v>657.56695231211302</v>
      </c>
      <c r="S52" s="53">
        <v>11835.986306659537</v>
      </c>
      <c r="T52" s="52">
        <v>439567.121866339</v>
      </c>
      <c r="U52" s="53">
        <v>8808.9429003949244</v>
      </c>
      <c r="V52" s="52">
        <v>8876.117086417662</v>
      </c>
      <c r="W52" s="53">
        <v>6639.9491376696442</v>
      </c>
      <c r="X52" s="52">
        <v>5924.1382970289178</v>
      </c>
      <c r="Y52" s="52">
        <v>61018.88008320333</v>
      </c>
    </row>
    <row r="53" spans="1:25">
      <c r="A53" s="111" t="s">
        <v>605</v>
      </c>
      <c r="B53" s="50">
        <v>45155.993230682441</v>
      </c>
      <c r="C53" s="51">
        <v>1214.4908504853961</v>
      </c>
      <c r="D53" s="50">
        <v>1312.7499221912735</v>
      </c>
      <c r="E53" s="51">
        <v>951.28550093730644</v>
      </c>
      <c r="F53" s="52">
        <v>16142.911837810319</v>
      </c>
      <c r="G53" s="53">
        <v>80671.255060728741</v>
      </c>
      <c r="H53" s="54">
        <v>9.1451044244156972</v>
      </c>
      <c r="I53" s="58">
        <v>1.3975288445657388</v>
      </c>
      <c r="J53" s="54">
        <v>1.7963209112778271</v>
      </c>
      <c r="K53" s="58">
        <v>1.185299268259614</v>
      </c>
      <c r="L53" s="54">
        <v>24.523942143563023</v>
      </c>
      <c r="M53" s="271">
        <v>6.6720647773279351</v>
      </c>
      <c r="N53" s="50">
        <v>4937.7230849463558</v>
      </c>
      <c r="O53" s="51">
        <v>869.02739446696785</v>
      </c>
      <c r="P53" s="50">
        <v>730.79922075696288</v>
      </c>
      <c r="Q53" s="51">
        <v>802.56988796937992</v>
      </c>
      <c r="R53" s="52">
        <v>658.25109777660555</v>
      </c>
      <c r="S53" s="53">
        <v>12090.898058252427</v>
      </c>
      <c r="T53" s="52">
        <v>398819.59550763469</v>
      </c>
      <c r="U53" s="53">
        <v>9176.4870008730049</v>
      </c>
      <c r="V53" s="52">
        <v>9352.7365986406785</v>
      </c>
      <c r="W53" s="53">
        <v>7017.4765559733087</v>
      </c>
      <c r="X53" s="52">
        <v>5261.3153205761682</v>
      </c>
      <c r="Y53" s="52">
        <v>60895.313765182189</v>
      </c>
    </row>
    <row r="54" spans="1:25">
      <c r="A54" s="111" t="s">
        <v>606</v>
      </c>
      <c r="B54" s="50">
        <v>47426.622694812839</v>
      </c>
      <c r="C54" s="51">
        <v>1152.1901589267447</v>
      </c>
      <c r="D54" s="50">
        <v>1316.6733373239372</v>
      </c>
      <c r="E54" s="51">
        <v>879.39035102410116</v>
      </c>
      <c r="F54" s="52">
        <v>16952.672475644496</v>
      </c>
      <c r="G54" s="53">
        <v>76420.077621558288</v>
      </c>
      <c r="H54" s="54">
        <v>9.7125480656046452</v>
      </c>
      <c r="I54" s="58">
        <v>1.4141003468166835</v>
      </c>
      <c r="J54" s="54">
        <v>1.7968181735731323</v>
      </c>
      <c r="K54" s="58">
        <v>1.1904049470137086</v>
      </c>
      <c r="L54" s="54">
        <v>25.725881897794817</v>
      </c>
      <c r="M54" s="271">
        <v>6.3999707088459283</v>
      </c>
      <c r="N54" s="50">
        <v>4883.0257903964712</v>
      </c>
      <c r="O54" s="51">
        <v>814.78670274034562</v>
      </c>
      <c r="P54" s="50">
        <v>732.780509841803</v>
      </c>
      <c r="Q54" s="51">
        <v>738.73210391990597</v>
      </c>
      <c r="R54" s="52">
        <v>658.97342384587625</v>
      </c>
      <c r="S54" s="53">
        <v>11940.691777843887</v>
      </c>
      <c r="T54" s="52">
        <v>420326.71647178842</v>
      </c>
      <c r="U54" s="53">
        <v>8717.6901551627561</v>
      </c>
      <c r="V54" s="52">
        <v>9377.3510393709348</v>
      </c>
      <c r="W54" s="53">
        <v>6487.9567301708203</v>
      </c>
      <c r="X54" s="52">
        <v>5562.5454049871632</v>
      </c>
      <c r="Y54" s="52">
        <v>56120.516403046277</v>
      </c>
    </row>
    <row r="55" spans="1:25">
      <c r="A55" s="111" t="s">
        <v>607</v>
      </c>
      <c r="B55" s="50">
        <v>49323.752841433889</v>
      </c>
      <c r="C55" s="51">
        <v>1187.4323809224925</v>
      </c>
      <c r="D55" s="50">
        <v>1180.991656678807</v>
      </c>
      <c r="E55" s="51">
        <v>860.78062823861012</v>
      </c>
      <c r="F55" s="52">
        <v>17839.350337366865</v>
      </c>
      <c r="G55" s="53">
        <v>79924.010789324253</v>
      </c>
      <c r="H55" s="54">
        <v>9.8230387057256472</v>
      </c>
      <c r="I55" s="58">
        <v>1.413163668518568</v>
      </c>
      <c r="J55" s="54">
        <v>1.7625071796387106</v>
      </c>
      <c r="K55" s="58">
        <v>1.1839943227494114</v>
      </c>
      <c r="L55" s="54">
        <v>27.064328333240393</v>
      </c>
      <c r="M55" s="271">
        <v>6.5032367972742762</v>
      </c>
      <c r="N55" s="50">
        <v>5021.2316492944374</v>
      </c>
      <c r="O55" s="51">
        <v>840.26529083307685</v>
      </c>
      <c r="P55" s="50">
        <v>670.06345864695641</v>
      </c>
      <c r="Q55" s="51">
        <v>727.01415175686759</v>
      </c>
      <c r="R55" s="52">
        <v>659.14624289628443</v>
      </c>
      <c r="S55" s="53">
        <v>12289.881682122212</v>
      </c>
      <c r="T55" s="52">
        <v>438638.24491264229</v>
      </c>
      <c r="U55" s="53">
        <v>8952.5181817090961</v>
      </c>
      <c r="V55" s="52">
        <v>8392.5018303513625</v>
      </c>
      <c r="W55" s="53">
        <v>6337.843550337765</v>
      </c>
      <c r="X55" s="52">
        <v>5867.316544917192</v>
      </c>
      <c r="Y55" s="52">
        <v>60560.434185122089</v>
      </c>
    </row>
    <row r="56" spans="1:25">
      <c r="A56" s="170" t="s">
        <v>608</v>
      </c>
      <c r="B56" s="59">
        <v>52554.906198618875</v>
      </c>
      <c r="C56" s="60">
        <v>1229.6954257374025</v>
      </c>
      <c r="D56" s="59">
        <v>1294.691498219835</v>
      </c>
      <c r="E56" s="60">
        <v>963.21771671665783</v>
      </c>
      <c r="F56" s="61">
        <v>16005.478962870886</v>
      </c>
      <c r="G56" s="62">
        <v>94259.934143222505</v>
      </c>
      <c r="H56" s="63">
        <v>9.0229717668060321</v>
      </c>
      <c r="I56" s="64">
        <v>1.3533584739743634</v>
      </c>
      <c r="J56" s="63">
        <v>1.7143067128460006</v>
      </c>
      <c r="K56" s="64">
        <v>1.1531622074207206</v>
      </c>
      <c r="L56" s="63">
        <v>24.193711830513969</v>
      </c>
      <c r="M56" s="272">
        <v>7.5787723785166241</v>
      </c>
      <c r="N56" s="59">
        <v>5824.56728856887</v>
      </c>
      <c r="O56" s="60">
        <v>908.62506082826405</v>
      </c>
      <c r="P56" s="59">
        <v>755.227456392828</v>
      </c>
      <c r="Q56" s="60">
        <v>835.28380527756644</v>
      </c>
      <c r="R56" s="61">
        <v>661.55532788830715</v>
      </c>
      <c r="S56" s="62">
        <v>12437.361809469174</v>
      </c>
      <c r="T56" s="61">
        <v>471440.41798985295</v>
      </c>
      <c r="U56" s="62">
        <v>9324.3242304201758</v>
      </c>
      <c r="V56" s="61">
        <v>9211.7338555373026</v>
      </c>
      <c r="W56" s="62">
        <v>7189.3859340656227</v>
      </c>
      <c r="X56" s="61">
        <v>5412.9304842457977</v>
      </c>
      <c r="Y56" s="61">
        <v>70767.736189258314</v>
      </c>
    </row>
  </sheetData>
  <customSheetViews>
    <customSheetView guid="{6F28069D-A7F4-41D2-AA1B-4487F97E36F1}" showPageBreaks="1" printArea="1" showRuler="0">
      <pageMargins left="0.78740157480314965" right="0" top="0.78740157480314965" bottom="0.39370078740157483" header="0.51181102362204722" footer="0.51181102362204722"/>
      <pageSetup paperSize="8" orientation="landscape" horizontalDpi="4294967292" r:id="rId1"/>
      <headerFooter alignWithMargins="0"/>
    </customSheetView>
  </customSheetViews>
  <mergeCells count="26">
    <mergeCell ref="A3:A5"/>
    <mergeCell ref="D4:D5"/>
    <mergeCell ref="E4:E5"/>
    <mergeCell ref="B3:E3"/>
    <mergeCell ref="B4:C4"/>
    <mergeCell ref="F4:F5"/>
    <mergeCell ref="G4:G5"/>
    <mergeCell ref="H4:I4"/>
    <mergeCell ref="T3:Y3"/>
    <mergeCell ref="T4:U4"/>
    <mergeCell ref="V4:V5"/>
    <mergeCell ref="W4:W5"/>
    <mergeCell ref="X4:X5"/>
    <mergeCell ref="Y4:Y5"/>
    <mergeCell ref="S4:S5"/>
    <mergeCell ref="H3:M3"/>
    <mergeCell ref="L4:L5"/>
    <mergeCell ref="N3:Q3"/>
    <mergeCell ref="N4:O4"/>
    <mergeCell ref="P4:P5"/>
    <mergeCell ref="Q4:Q5"/>
    <mergeCell ref="AA5:AB5"/>
    <mergeCell ref="M4:M5"/>
    <mergeCell ref="J4:J5"/>
    <mergeCell ref="K4:K5"/>
    <mergeCell ref="R4:R5"/>
  </mergeCells>
  <phoneticPr fontId="2"/>
  <pageMargins left="0.78740157480314965" right="0" top="0.59055118110236227" bottom="0.39370078740157483" header="0.51181102362204722" footer="0.51181102362204722"/>
  <pageSetup paperSize="9" scale="72" orientation="landscape" horizontalDpi="4294967292" r:id="rId2"/>
  <headerFooter alignWithMargins="0"/>
  <colBreaks count="1" manualBreakCount="1">
    <brk id="13" max="55" man="1"/>
  </col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8"/>
  <dimension ref="A1:AA56"/>
  <sheetViews>
    <sheetView workbookViewId="0"/>
  </sheetViews>
  <sheetFormatPr defaultRowHeight="13.5"/>
  <cols>
    <col min="1" max="1" width="14.875" style="6" customWidth="1"/>
    <col min="2" max="26" width="14.625" style="5" customWidth="1"/>
    <col min="27" max="27" width="13.5" style="5" customWidth="1"/>
    <col min="28" max="16384" width="9" style="5"/>
  </cols>
  <sheetData>
    <row r="1" spans="1:27" ht="28.5" customHeight="1">
      <c r="B1" s="3" t="s">
        <v>126</v>
      </c>
      <c r="C1" s="3"/>
      <c r="D1" s="3"/>
      <c r="E1" s="3"/>
      <c r="F1" s="3"/>
      <c r="G1" s="3"/>
      <c r="H1" s="3"/>
      <c r="I1" s="3"/>
      <c r="J1" s="3"/>
      <c r="K1" s="3"/>
      <c r="L1" s="3"/>
      <c r="M1" s="268"/>
      <c r="N1" s="3" t="s">
        <v>127</v>
      </c>
      <c r="O1" s="3"/>
      <c r="P1" s="3"/>
      <c r="Q1" s="3"/>
      <c r="R1" s="3"/>
      <c r="S1" s="3"/>
      <c r="T1" s="3"/>
      <c r="U1" s="3"/>
      <c r="V1" s="3"/>
      <c r="W1" s="3"/>
      <c r="X1" s="3"/>
      <c r="Y1" s="268"/>
      <c r="Z1" s="268"/>
      <c r="AA1" s="268"/>
    </row>
    <row r="2" spans="1:27">
      <c r="A2" s="211"/>
      <c r="M2" s="8" t="e">
        <f>"（"&amp;#REF!&amp;"年"&amp;#REF!&amp;"月診療分）"</f>
        <v>#REF!</v>
      </c>
      <c r="Y2" s="8" t="e">
        <f>"（"&amp;#REF!&amp;"年"&amp;#REF!&amp;"月診療分）"</f>
        <v>#REF!</v>
      </c>
    </row>
    <row r="3" spans="1:27" ht="13.5" customHeight="1">
      <c r="A3" s="612" t="s">
        <v>561</v>
      </c>
      <c r="B3" s="555" t="s">
        <v>610</v>
      </c>
      <c r="C3" s="587"/>
      <c r="D3" s="587"/>
      <c r="E3" s="556"/>
      <c r="F3" s="269" t="s">
        <v>611</v>
      </c>
      <c r="G3" s="270" t="s">
        <v>612</v>
      </c>
      <c r="H3" s="555" t="s">
        <v>613</v>
      </c>
      <c r="I3" s="615"/>
      <c r="J3" s="615"/>
      <c r="K3" s="615"/>
      <c r="L3" s="615"/>
      <c r="M3" s="616"/>
      <c r="N3" s="555" t="s">
        <v>614</v>
      </c>
      <c r="O3" s="587"/>
      <c r="P3" s="587"/>
      <c r="Q3" s="556"/>
      <c r="R3" s="270" t="s">
        <v>222</v>
      </c>
      <c r="S3" s="270" t="s">
        <v>616</v>
      </c>
      <c r="T3" s="555" t="s">
        <v>617</v>
      </c>
      <c r="U3" s="615"/>
      <c r="V3" s="615"/>
      <c r="W3" s="615"/>
      <c r="X3" s="615"/>
      <c r="Y3" s="616"/>
      <c r="Z3" s="260"/>
    </row>
    <row r="4" spans="1:27" ht="13.5" customHeight="1">
      <c r="A4" s="613"/>
      <c r="B4" s="555" t="s">
        <v>544</v>
      </c>
      <c r="C4" s="556"/>
      <c r="D4" s="612" t="s">
        <v>557</v>
      </c>
      <c r="E4" s="612" t="s">
        <v>463</v>
      </c>
      <c r="F4" s="540" t="s">
        <v>233</v>
      </c>
      <c r="G4" s="630" t="s">
        <v>553</v>
      </c>
      <c r="H4" s="555" t="s">
        <v>544</v>
      </c>
      <c r="I4" s="556"/>
      <c r="J4" s="612" t="s">
        <v>557</v>
      </c>
      <c r="K4" s="612" t="s">
        <v>463</v>
      </c>
      <c r="L4" s="540" t="s">
        <v>233</v>
      </c>
      <c r="M4" s="630" t="s">
        <v>553</v>
      </c>
      <c r="N4" s="555" t="s">
        <v>544</v>
      </c>
      <c r="O4" s="556"/>
      <c r="P4" s="612" t="s">
        <v>557</v>
      </c>
      <c r="Q4" s="612" t="s">
        <v>463</v>
      </c>
      <c r="R4" s="540" t="s">
        <v>233</v>
      </c>
      <c r="S4" s="612" t="s">
        <v>553</v>
      </c>
      <c r="T4" s="555" t="s">
        <v>544</v>
      </c>
      <c r="U4" s="556"/>
      <c r="V4" s="612" t="s">
        <v>557</v>
      </c>
      <c r="W4" s="612" t="s">
        <v>463</v>
      </c>
      <c r="X4" s="540" t="s">
        <v>233</v>
      </c>
      <c r="Y4" s="630" t="s">
        <v>553</v>
      </c>
    </row>
    <row r="5" spans="1:27">
      <c r="A5" s="558"/>
      <c r="B5" s="11" t="s">
        <v>549</v>
      </c>
      <c r="C5" s="13" t="s">
        <v>550</v>
      </c>
      <c r="D5" s="558"/>
      <c r="E5" s="617"/>
      <c r="F5" s="614"/>
      <c r="G5" s="632"/>
      <c r="H5" s="11" t="s">
        <v>549</v>
      </c>
      <c r="I5" s="13" t="s">
        <v>550</v>
      </c>
      <c r="J5" s="558"/>
      <c r="K5" s="617"/>
      <c r="L5" s="614"/>
      <c r="M5" s="631"/>
      <c r="N5" s="11" t="s">
        <v>549</v>
      </c>
      <c r="O5" s="11" t="s">
        <v>550</v>
      </c>
      <c r="P5" s="617"/>
      <c r="Q5" s="558"/>
      <c r="R5" s="614"/>
      <c r="S5" s="558"/>
      <c r="T5" s="39" t="s">
        <v>549</v>
      </c>
      <c r="U5" s="11" t="s">
        <v>550</v>
      </c>
      <c r="V5" s="617"/>
      <c r="W5" s="558"/>
      <c r="X5" s="614"/>
      <c r="Y5" s="617"/>
    </row>
    <row r="6" spans="1:27">
      <c r="A6" s="9"/>
      <c r="B6" s="14" t="s">
        <v>548</v>
      </c>
      <c r="C6" s="15" t="s">
        <v>548</v>
      </c>
      <c r="D6" s="16" t="s">
        <v>548</v>
      </c>
      <c r="E6" s="15" t="s">
        <v>548</v>
      </c>
      <c r="F6" s="16" t="s">
        <v>615</v>
      </c>
      <c r="G6" s="15" t="s">
        <v>615</v>
      </c>
      <c r="H6" s="16" t="s">
        <v>547</v>
      </c>
      <c r="I6" s="226" t="s">
        <v>547</v>
      </c>
      <c r="J6" s="16" t="s">
        <v>547</v>
      </c>
      <c r="K6" s="226" t="s">
        <v>559</v>
      </c>
      <c r="L6" s="16" t="s">
        <v>211</v>
      </c>
      <c r="M6" s="16" t="s">
        <v>547</v>
      </c>
      <c r="N6" s="16" t="s">
        <v>548</v>
      </c>
      <c r="O6" s="226" t="s">
        <v>548</v>
      </c>
      <c r="P6" s="16" t="s">
        <v>548</v>
      </c>
      <c r="Q6" s="226" t="s">
        <v>548</v>
      </c>
      <c r="R6" s="16" t="s">
        <v>615</v>
      </c>
      <c r="S6" s="15" t="s">
        <v>615</v>
      </c>
      <c r="T6" s="16" t="s">
        <v>615</v>
      </c>
      <c r="U6" s="226" t="s">
        <v>615</v>
      </c>
      <c r="V6" s="16" t="s">
        <v>615</v>
      </c>
      <c r="W6" s="226" t="s">
        <v>615</v>
      </c>
      <c r="X6" s="16" t="s">
        <v>615</v>
      </c>
      <c r="Y6" s="16" t="s">
        <v>615</v>
      </c>
    </row>
    <row r="7" spans="1:27" s="19" customFormat="1" ht="18.95" customHeight="1">
      <c r="A7" s="152" t="e">
        <f>IF(#REF!&lt;=2,"平成"&amp;#REF!&amp;"年"&amp;#REF!&amp;"月","平成"&amp;#REF!&amp;"年"&amp;#REF!&amp;"月")</f>
        <v>#REF!</v>
      </c>
      <c r="B7" s="40">
        <v>43391.81257737508</v>
      </c>
      <c r="C7" s="41">
        <v>1651.0165688015093</v>
      </c>
      <c r="D7" s="40">
        <v>1645.4471293797242</v>
      </c>
      <c r="E7" s="41">
        <v>1449.4009372354049</v>
      </c>
      <c r="F7" s="42">
        <v>34029.763715998153</v>
      </c>
      <c r="G7" s="43">
        <v>71803.555152770583</v>
      </c>
      <c r="H7" s="44">
        <v>18.199419873807603</v>
      </c>
      <c r="I7" s="44">
        <v>2.0894282293257986</v>
      </c>
      <c r="J7" s="44">
        <v>2.3702166521253436</v>
      </c>
      <c r="K7" s="44">
        <v>1.5032692770138874</v>
      </c>
      <c r="L7" s="44">
        <v>49.77743839967215</v>
      </c>
      <c r="M7" s="44">
        <v>7.2739513205592958</v>
      </c>
      <c r="N7" s="40">
        <v>2384.2415240841869</v>
      </c>
      <c r="O7" s="40">
        <v>790.17625282790755</v>
      </c>
      <c r="P7" s="40">
        <v>694.21802766606697</v>
      </c>
      <c r="Q7" s="40">
        <v>964.16587460266112</v>
      </c>
      <c r="R7" s="42">
        <v>683.63830703313749</v>
      </c>
      <c r="S7" s="42">
        <v>9871.3274241777017</v>
      </c>
      <c r="T7" s="42">
        <v>401928.75243563292</v>
      </c>
      <c r="U7" s="42">
        <v>14641.14053340849</v>
      </c>
      <c r="V7" s="43">
        <v>14301.898127838616</v>
      </c>
      <c r="W7" s="42">
        <v>12744.284291371494</v>
      </c>
      <c r="X7" s="43">
        <v>20521.67652143845</v>
      </c>
      <c r="Y7" s="42">
        <v>63699.64707405489</v>
      </c>
    </row>
    <row r="8" spans="1:27" s="19" customFormat="1" ht="18.95" customHeight="1">
      <c r="A8" s="152" t="e">
        <f>IF(#REF!&lt;=2,"平成"&amp;#REF!&amp;"年"&amp;#REF!&amp;"月","平成"&amp;#REF!&amp;"年"&amp;#REF!&amp;"月")</f>
        <v>#REF!</v>
      </c>
      <c r="B8" s="40">
        <v>44461.211271784341</v>
      </c>
      <c r="C8" s="41">
        <v>1682.4271113418276</v>
      </c>
      <c r="D8" s="40">
        <v>1637.9750966410497</v>
      </c>
      <c r="E8" s="41">
        <v>1477.8220762843118</v>
      </c>
      <c r="F8" s="42">
        <v>35513.070791180617</v>
      </c>
      <c r="G8" s="43">
        <v>73619.770665322576</v>
      </c>
      <c r="H8" s="44">
        <v>18.996677090317871</v>
      </c>
      <c r="I8" s="44">
        <v>2.144260734625139</v>
      </c>
      <c r="J8" s="44">
        <v>2.3855900879395051</v>
      </c>
      <c r="K8" s="44">
        <v>1.5330920043910981</v>
      </c>
      <c r="L8" s="44">
        <v>51.880104339878905</v>
      </c>
      <c r="M8" s="44">
        <v>7.53679435483871</v>
      </c>
      <c r="N8" s="40">
        <v>2340.4730764437272</v>
      </c>
      <c r="O8" s="40">
        <v>784.61871925101991</v>
      </c>
      <c r="P8" s="40">
        <v>686.61213211856136</v>
      </c>
      <c r="Q8" s="40">
        <v>963.94872065832874</v>
      </c>
      <c r="R8" s="42">
        <v>684.52196160836604</v>
      </c>
      <c r="S8" s="42">
        <v>9768.0482177489466</v>
      </c>
      <c r="T8" s="42">
        <v>412354.71322102688</v>
      </c>
      <c r="U8" s="42">
        <v>14920.630474208958</v>
      </c>
      <c r="V8" s="43">
        <v>14245.758890206527</v>
      </c>
      <c r="W8" s="42">
        <v>12992.364045098184</v>
      </c>
      <c r="X8" s="43">
        <v>21453.501136060724</v>
      </c>
      <c r="Y8" s="42">
        <v>65343.873487903227</v>
      </c>
    </row>
    <row r="9" spans="1:27" s="19" customFormat="1" ht="18.95" customHeight="1">
      <c r="A9" s="157" t="e">
        <f>"平成"&amp;#REF!&amp;"年"&amp;#REF!&amp;"月"</f>
        <v>#REF!</v>
      </c>
      <c r="B9" s="45" t="e">
        <f>#REF!/#REF!</f>
        <v>#REF!</v>
      </c>
      <c r="C9" s="46" t="e">
        <f>#REF!/#REF!</f>
        <v>#REF!</v>
      </c>
      <c r="D9" s="45" t="e">
        <f>#REF!/#REF!</f>
        <v>#REF!</v>
      </c>
      <c r="E9" s="46" t="e">
        <f>#REF!/#REF!</f>
        <v>#REF!</v>
      </c>
      <c r="F9" s="47" t="e">
        <f>#REF!/#REF!</f>
        <v>#REF!</v>
      </c>
      <c r="G9" s="48" t="e">
        <f>#REF!/#REF!</f>
        <v>#REF!</v>
      </c>
      <c r="H9" s="49" t="e">
        <f>#REF!/#REF!</f>
        <v>#REF!</v>
      </c>
      <c r="I9" s="49" t="e">
        <f>#REF!/#REF!</f>
        <v>#REF!</v>
      </c>
      <c r="J9" s="49" t="e">
        <f>#REF!/#REF!</f>
        <v>#REF!</v>
      </c>
      <c r="K9" s="49" t="e">
        <f>#REF!/#REF!</f>
        <v>#REF!</v>
      </c>
      <c r="L9" s="49" t="e">
        <f>#REF!/#REF!</f>
        <v>#REF!</v>
      </c>
      <c r="M9" s="49" t="e">
        <f>#REF!/#REF!</f>
        <v>#REF!</v>
      </c>
      <c r="N9" s="45" t="e">
        <f>#REF!/#REF!</f>
        <v>#REF!</v>
      </c>
      <c r="O9" s="45" t="e">
        <f>#REF!/#REF!</f>
        <v>#REF!</v>
      </c>
      <c r="P9" s="45" t="e">
        <f>#REF!/#REF!</f>
        <v>#REF!</v>
      </c>
      <c r="Q9" s="45" t="e">
        <f>#REF!/#REF!</f>
        <v>#REF!</v>
      </c>
      <c r="R9" s="47" t="e">
        <f>#REF!/#REF!</f>
        <v>#REF!</v>
      </c>
      <c r="S9" s="47" t="e">
        <f>#REF!/#REF!</f>
        <v>#REF!</v>
      </c>
      <c r="T9" s="47" t="e">
        <f>#REF!/#REF!</f>
        <v>#REF!</v>
      </c>
      <c r="U9" s="47" t="e">
        <f>#REF!/#REF!</f>
        <v>#REF!</v>
      </c>
      <c r="V9" s="48" t="e">
        <f>#REF!/#REF!</f>
        <v>#REF!</v>
      </c>
      <c r="W9" s="47" t="e">
        <f>#REF!/#REF!</f>
        <v>#REF!</v>
      </c>
      <c r="X9" s="48" t="e">
        <f>#REF!/#REF!</f>
        <v>#REF!</v>
      </c>
      <c r="Y9" s="47" t="e">
        <f>#REF!/#REF!</f>
        <v>#REF!</v>
      </c>
    </row>
    <row r="10" spans="1:27">
      <c r="A10" s="111" t="s">
        <v>562</v>
      </c>
      <c r="B10" s="50" t="e">
        <f>#REF!/#REF!</f>
        <v>#REF!</v>
      </c>
      <c r="C10" s="51" t="e">
        <f>#REF!/#REF!</f>
        <v>#REF!</v>
      </c>
      <c r="D10" s="50" t="e">
        <f>#REF!/#REF!</f>
        <v>#REF!</v>
      </c>
      <c r="E10" s="51" t="e">
        <f>#REF!/#REF!</f>
        <v>#REF!</v>
      </c>
      <c r="F10" s="52" t="e">
        <f>#REF!/#REF!</f>
        <v>#REF!</v>
      </c>
      <c r="G10" s="53" t="e">
        <f>#REF!/#REF!</f>
        <v>#REF!</v>
      </c>
      <c r="H10" s="54" t="e">
        <f>#REF!/#REF!</f>
        <v>#REF!</v>
      </c>
      <c r="I10" s="58" t="e">
        <f>#REF!/#REF!</f>
        <v>#REF!</v>
      </c>
      <c r="J10" s="54" t="e">
        <f>#REF!/#REF!</f>
        <v>#REF!</v>
      </c>
      <c r="K10" s="58" t="e">
        <f>#REF!/#REF!</f>
        <v>#REF!</v>
      </c>
      <c r="L10" s="54" t="e">
        <f>#REF!/#REF!</f>
        <v>#REF!</v>
      </c>
      <c r="M10" s="271" t="e">
        <f>#REF!/#REF!</f>
        <v>#REF!</v>
      </c>
      <c r="N10" s="50" t="e">
        <f>#REF!/#REF!</f>
        <v>#REF!</v>
      </c>
      <c r="O10" s="51" t="e">
        <f>#REF!/#REF!</f>
        <v>#REF!</v>
      </c>
      <c r="P10" s="50" t="e">
        <f>#REF!/#REF!</f>
        <v>#REF!</v>
      </c>
      <c r="Q10" s="51" t="e">
        <f>#REF!/#REF!</f>
        <v>#REF!</v>
      </c>
      <c r="R10" s="52" t="e">
        <f>#REF!/#REF!</f>
        <v>#REF!</v>
      </c>
      <c r="S10" s="53" t="e">
        <f>#REF!/#REF!</f>
        <v>#REF!</v>
      </c>
      <c r="T10" s="52" t="e">
        <f>#REF!/#REF!</f>
        <v>#REF!</v>
      </c>
      <c r="U10" s="53" t="e">
        <f>#REF!/#REF!</f>
        <v>#REF!</v>
      </c>
      <c r="V10" s="52" t="e">
        <f>#REF!/#REF!</f>
        <v>#REF!</v>
      </c>
      <c r="W10" s="53" t="e">
        <f>#REF!/#REF!</f>
        <v>#REF!</v>
      </c>
      <c r="X10" s="52" t="e">
        <f>#REF!/#REF!</f>
        <v>#REF!</v>
      </c>
      <c r="Y10" s="52" t="e">
        <f>#REF!/#REF!</f>
        <v>#REF!</v>
      </c>
    </row>
    <row r="11" spans="1:27">
      <c r="A11" s="111" t="s">
        <v>563</v>
      </c>
      <c r="B11" s="50" t="e">
        <f>#REF!/#REF!</f>
        <v>#REF!</v>
      </c>
      <c r="C11" s="51" t="e">
        <f>#REF!/#REF!</f>
        <v>#REF!</v>
      </c>
      <c r="D11" s="50" t="e">
        <f>#REF!/#REF!</f>
        <v>#REF!</v>
      </c>
      <c r="E11" s="51" t="e">
        <f>#REF!/#REF!</f>
        <v>#REF!</v>
      </c>
      <c r="F11" s="52" t="e">
        <f>#REF!/#REF!</f>
        <v>#REF!</v>
      </c>
      <c r="G11" s="53" t="e">
        <f>#REF!/#REF!</f>
        <v>#REF!</v>
      </c>
      <c r="H11" s="54" t="e">
        <f>#REF!/#REF!</f>
        <v>#REF!</v>
      </c>
      <c r="I11" s="58" t="e">
        <f>#REF!/#REF!</f>
        <v>#REF!</v>
      </c>
      <c r="J11" s="54" t="e">
        <f>#REF!/#REF!</f>
        <v>#REF!</v>
      </c>
      <c r="K11" s="58" t="e">
        <f>#REF!/#REF!</f>
        <v>#REF!</v>
      </c>
      <c r="L11" s="54" t="e">
        <f>#REF!/#REF!</f>
        <v>#REF!</v>
      </c>
      <c r="M11" s="271" t="e">
        <f>#REF!/#REF!</f>
        <v>#REF!</v>
      </c>
      <c r="N11" s="50" t="e">
        <f>#REF!/#REF!</f>
        <v>#REF!</v>
      </c>
      <c r="O11" s="51" t="e">
        <f>#REF!/#REF!</f>
        <v>#REF!</v>
      </c>
      <c r="P11" s="50" t="e">
        <f>#REF!/#REF!</f>
        <v>#REF!</v>
      </c>
      <c r="Q11" s="51" t="e">
        <f>#REF!/#REF!</f>
        <v>#REF!</v>
      </c>
      <c r="R11" s="52" t="e">
        <f>#REF!/#REF!</f>
        <v>#REF!</v>
      </c>
      <c r="S11" s="53" t="e">
        <f>#REF!/#REF!</f>
        <v>#REF!</v>
      </c>
      <c r="T11" s="52" t="e">
        <f>#REF!/#REF!</f>
        <v>#REF!</v>
      </c>
      <c r="U11" s="53" t="e">
        <f>#REF!/#REF!</f>
        <v>#REF!</v>
      </c>
      <c r="V11" s="52" t="e">
        <f>#REF!/#REF!</f>
        <v>#REF!</v>
      </c>
      <c r="W11" s="53" t="e">
        <f>#REF!/#REF!</f>
        <v>#REF!</v>
      </c>
      <c r="X11" s="52" t="e">
        <f>#REF!/#REF!</f>
        <v>#REF!</v>
      </c>
      <c r="Y11" s="52" t="e">
        <f>#REF!/#REF!</f>
        <v>#REF!</v>
      </c>
    </row>
    <row r="12" spans="1:27">
      <c r="A12" s="111" t="s">
        <v>564</v>
      </c>
      <c r="B12" s="50" t="e">
        <f>#REF!/#REF!</f>
        <v>#REF!</v>
      </c>
      <c r="C12" s="51" t="e">
        <f>#REF!/#REF!</f>
        <v>#REF!</v>
      </c>
      <c r="D12" s="50" t="e">
        <f>#REF!/#REF!</f>
        <v>#REF!</v>
      </c>
      <c r="E12" s="51" t="e">
        <f>#REF!/#REF!</f>
        <v>#REF!</v>
      </c>
      <c r="F12" s="52" t="e">
        <f>#REF!/#REF!</f>
        <v>#REF!</v>
      </c>
      <c r="G12" s="53" t="e">
        <f>#REF!/#REF!</f>
        <v>#REF!</v>
      </c>
      <c r="H12" s="54" t="e">
        <f>#REF!/#REF!</f>
        <v>#REF!</v>
      </c>
      <c r="I12" s="58" t="e">
        <f>#REF!/#REF!</f>
        <v>#REF!</v>
      </c>
      <c r="J12" s="54" t="e">
        <f>#REF!/#REF!</f>
        <v>#REF!</v>
      </c>
      <c r="K12" s="58" t="e">
        <f>#REF!/#REF!</f>
        <v>#REF!</v>
      </c>
      <c r="L12" s="54" t="e">
        <f>#REF!/#REF!</f>
        <v>#REF!</v>
      </c>
      <c r="M12" s="271" t="e">
        <f>#REF!/#REF!</f>
        <v>#REF!</v>
      </c>
      <c r="N12" s="50" t="e">
        <f>#REF!/#REF!</f>
        <v>#REF!</v>
      </c>
      <c r="O12" s="51" t="e">
        <f>#REF!/#REF!</f>
        <v>#REF!</v>
      </c>
      <c r="P12" s="50" t="e">
        <f>#REF!/#REF!</f>
        <v>#REF!</v>
      </c>
      <c r="Q12" s="51" t="e">
        <f>#REF!/#REF!</f>
        <v>#REF!</v>
      </c>
      <c r="R12" s="52" t="e">
        <f>#REF!/#REF!</f>
        <v>#REF!</v>
      </c>
      <c r="S12" s="53" t="e">
        <f>#REF!/#REF!</f>
        <v>#REF!</v>
      </c>
      <c r="T12" s="52" t="e">
        <f>#REF!/#REF!</f>
        <v>#REF!</v>
      </c>
      <c r="U12" s="53" t="e">
        <f>#REF!/#REF!</f>
        <v>#REF!</v>
      </c>
      <c r="V12" s="52" t="e">
        <f>#REF!/#REF!</f>
        <v>#REF!</v>
      </c>
      <c r="W12" s="53" t="e">
        <f>#REF!/#REF!</f>
        <v>#REF!</v>
      </c>
      <c r="X12" s="52" t="e">
        <f>#REF!/#REF!</f>
        <v>#REF!</v>
      </c>
      <c r="Y12" s="52" t="e">
        <f>#REF!/#REF!</f>
        <v>#REF!</v>
      </c>
    </row>
    <row r="13" spans="1:27">
      <c r="A13" s="111" t="s">
        <v>565</v>
      </c>
      <c r="B13" s="50" t="e">
        <f>#REF!/#REF!</f>
        <v>#REF!</v>
      </c>
      <c r="C13" s="51" t="e">
        <f>#REF!/#REF!</f>
        <v>#REF!</v>
      </c>
      <c r="D13" s="50" t="e">
        <f>#REF!/#REF!</f>
        <v>#REF!</v>
      </c>
      <c r="E13" s="51" t="e">
        <f>#REF!/#REF!</f>
        <v>#REF!</v>
      </c>
      <c r="F13" s="52" t="e">
        <f>#REF!/#REF!</f>
        <v>#REF!</v>
      </c>
      <c r="G13" s="53" t="e">
        <f>#REF!/#REF!</f>
        <v>#REF!</v>
      </c>
      <c r="H13" s="54" t="e">
        <f>#REF!/#REF!</f>
        <v>#REF!</v>
      </c>
      <c r="I13" s="58" t="e">
        <f>#REF!/#REF!</f>
        <v>#REF!</v>
      </c>
      <c r="J13" s="54" t="e">
        <f>#REF!/#REF!</f>
        <v>#REF!</v>
      </c>
      <c r="K13" s="58" t="e">
        <f>#REF!/#REF!</f>
        <v>#REF!</v>
      </c>
      <c r="L13" s="54" t="e">
        <f>#REF!/#REF!</f>
        <v>#REF!</v>
      </c>
      <c r="M13" s="271" t="e">
        <f>#REF!/#REF!</f>
        <v>#REF!</v>
      </c>
      <c r="N13" s="50" t="e">
        <f>#REF!/#REF!</f>
        <v>#REF!</v>
      </c>
      <c r="O13" s="51" t="e">
        <f>#REF!/#REF!</f>
        <v>#REF!</v>
      </c>
      <c r="P13" s="50" t="e">
        <f>#REF!/#REF!</f>
        <v>#REF!</v>
      </c>
      <c r="Q13" s="51" t="e">
        <f>#REF!/#REF!</f>
        <v>#REF!</v>
      </c>
      <c r="R13" s="52" t="e">
        <f>#REF!/#REF!</f>
        <v>#REF!</v>
      </c>
      <c r="S13" s="53" t="e">
        <f>#REF!/#REF!</f>
        <v>#REF!</v>
      </c>
      <c r="T13" s="52" t="e">
        <f>#REF!/#REF!</f>
        <v>#REF!</v>
      </c>
      <c r="U13" s="53" t="e">
        <f>#REF!/#REF!</f>
        <v>#REF!</v>
      </c>
      <c r="V13" s="52" t="e">
        <f>#REF!/#REF!</f>
        <v>#REF!</v>
      </c>
      <c r="W13" s="53" t="e">
        <f>#REF!/#REF!</f>
        <v>#REF!</v>
      </c>
      <c r="X13" s="52" t="e">
        <f>#REF!/#REF!</f>
        <v>#REF!</v>
      </c>
      <c r="Y13" s="52" t="e">
        <f>#REF!/#REF!</f>
        <v>#REF!</v>
      </c>
    </row>
    <row r="14" spans="1:27">
      <c r="A14" s="111" t="s">
        <v>566</v>
      </c>
      <c r="B14" s="50" t="e">
        <f>#REF!/#REF!</f>
        <v>#REF!</v>
      </c>
      <c r="C14" s="51" t="e">
        <f>#REF!/#REF!</f>
        <v>#REF!</v>
      </c>
      <c r="D14" s="50" t="e">
        <f>#REF!/#REF!</f>
        <v>#REF!</v>
      </c>
      <c r="E14" s="51" t="e">
        <f>#REF!/#REF!</f>
        <v>#REF!</v>
      </c>
      <c r="F14" s="52" t="e">
        <f>#REF!/#REF!</f>
        <v>#REF!</v>
      </c>
      <c r="G14" s="53" t="e">
        <f>#REF!/#REF!</f>
        <v>#REF!</v>
      </c>
      <c r="H14" s="54" t="e">
        <f>#REF!/#REF!</f>
        <v>#REF!</v>
      </c>
      <c r="I14" s="58" t="e">
        <f>#REF!/#REF!</f>
        <v>#REF!</v>
      </c>
      <c r="J14" s="54" t="e">
        <f>#REF!/#REF!</f>
        <v>#REF!</v>
      </c>
      <c r="K14" s="58" t="e">
        <f>#REF!/#REF!</f>
        <v>#REF!</v>
      </c>
      <c r="L14" s="54" t="e">
        <f>#REF!/#REF!</f>
        <v>#REF!</v>
      </c>
      <c r="M14" s="271" t="e">
        <f>#REF!/#REF!</f>
        <v>#REF!</v>
      </c>
      <c r="N14" s="50" t="e">
        <f>#REF!/#REF!</f>
        <v>#REF!</v>
      </c>
      <c r="O14" s="51" t="e">
        <f>#REF!/#REF!</f>
        <v>#REF!</v>
      </c>
      <c r="P14" s="50" t="e">
        <f>#REF!/#REF!</f>
        <v>#REF!</v>
      </c>
      <c r="Q14" s="51" t="e">
        <f>#REF!/#REF!</f>
        <v>#REF!</v>
      </c>
      <c r="R14" s="52" t="e">
        <f>#REF!/#REF!</f>
        <v>#REF!</v>
      </c>
      <c r="S14" s="53" t="e">
        <f>#REF!/#REF!</f>
        <v>#REF!</v>
      </c>
      <c r="T14" s="52" t="e">
        <f>#REF!/#REF!</f>
        <v>#REF!</v>
      </c>
      <c r="U14" s="53" t="e">
        <f>#REF!/#REF!</f>
        <v>#REF!</v>
      </c>
      <c r="V14" s="52" t="e">
        <f>#REF!/#REF!</f>
        <v>#REF!</v>
      </c>
      <c r="W14" s="53" t="e">
        <f>#REF!/#REF!</f>
        <v>#REF!</v>
      </c>
      <c r="X14" s="52" t="e">
        <f>#REF!/#REF!</f>
        <v>#REF!</v>
      </c>
      <c r="Y14" s="52" t="e">
        <f>#REF!/#REF!</f>
        <v>#REF!</v>
      </c>
    </row>
    <row r="15" spans="1:27">
      <c r="A15" s="111" t="s">
        <v>567</v>
      </c>
      <c r="B15" s="50" t="e">
        <f>#REF!/#REF!</f>
        <v>#REF!</v>
      </c>
      <c r="C15" s="51" t="e">
        <f>#REF!/#REF!</f>
        <v>#REF!</v>
      </c>
      <c r="D15" s="50" t="e">
        <f>#REF!/#REF!</f>
        <v>#REF!</v>
      </c>
      <c r="E15" s="51" t="e">
        <f>#REF!/#REF!</f>
        <v>#REF!</v>
      </c>
      <c r="F15" s="52" t="e">
        <f>#REF!/#REF!</f>
        <v>#REF!</v>
      </c>
      <c r="G15" s="53" t="e">
        <f>#REF!/#REF!</f>
        <v>#REF!</v>
      </c>
      <c r="H15" s="54" t="e">
        <f>#REF!/#REF!</f>
        <v>#REF!</v>
      </c>
      <c r="I15" s="58" t="e">
        <f>#REF!/#REF!</f>
        <v>#REF!</v>
      </c>
      <c r="J15" s="54" t="e">
        <f>#REF!/#REF!</f>
        <v>#REF!</v>
      </c>
      <c r="K15" s="58" t="e">
        <f>#REF!/#REF!</f>
        <v>#REF!</v>
      </c>
      <c r="L15" s="54" t="e">
        <f>#REF!/#REF!</f>
        <v>#REF!</v>
      </c>
      <c r="M15" s="271" t="e">
        <f>#REF!/#REF!</f>
        <v>#REF!</v>
      </c>
      <c r="N15" s="50" t="e">
        <f>#REF!/#REF!</f>
        <v>#REF!</v>
      </c>
      <c r="O15" s="51" t="e">
        <f>#REF!/#REF!</f>
        <v>#REF!</v>
      </c>
      <c r="P15" s="50" t="e">
        <f>#REF!/#REF!</f>
        <v>#REF!</v>
      </c>
      <c r="Q15" s="51" t="e">
        <f>#REF!/#REF!</f>
        <v>#REF!</v>
      </c>
      <c r="R15" s="52" t="e">
        <f>#REF!/#REF!</f>
        <v>#REF!</v>
      </c>
      <c r="S15" s="53" t="e">
        <f>#REF!/#REF!</f>
        <v>#REF!</v>
      </c>
      <c r="T15" s="52" t="e">
        <f>#REF!/#REF!</f>
        <v>#REF!</v>
      </c>
      <c r="U15" s="53" t="e">
        <f>#REF!/#REF!</f>
        <v>#REF!</v>
      </c>
      <c r="V15" s="52" t="e">
        <f>#REF!/#REF!</f>
        <v>#REF!</v>
      </c>
      <c r="W15" s="53" t="e">
        <f>#REF!/#REF!</f>
        <v>#REF!</v>
      </c>
      <c r="X15" s="52" t="e">
        <f>#REF!/#REF!</f>
        <v>#REF!</v>
      </c>
      <c r="Y15" s="52" t="e">
        <f>#REF!/#REF!</f>
        <v>#REF!</v>
      </c>
    </row>
    <row r="16" spans="1:27">
      <c r="A16" s="170" t="s">
        <v>568</v>
      </c>
      <c r="B16" s="59" t="e">
        <f>#REF!/#REF!</f>
        <v>#REF!</v>
      </c>
      <c r="C16" s="60" t="e">
        <f>#REF!/#REF!</f>
        <v>#REF!</v>
      </c>
      <c r="D16" s="59" t="e">
        <f>#REF!/#REF!</f>
        <v>#REF!</v>
      </c>
      <c r="E16" s="60" t="e">
        <f>#REF!/#REF!</f>
        <v>#REF!</v>
      </c>
      <c r="F16" s="61" t="e">
        <f>#REF!/#REF!</f>
        <v>#REF!</v>
      </c>
      <c r="G16" s="62" t="e">
        <f>#REF!/#REF!</f>
        <v>#REF!</v>
      </c>
      <c r="H16" s="63" t="e">
        <f>#REF!/#REF!</f>
        <v>#REF!</v>
      </c>
      <c r="I16" s="64" t="e">
        <f>#REF!/#REF!</f>
        <v>#REF!</v>
      </c>
      <c r="J16" s="63" t="e">
        <f>#REF!/#REF!</f>
        <v>#REF!</v>
      </c>
      <c r="K16" s="64" t="e">
        <f>#REF!/#REF!</f>
        <v>#REF!</v>
      </c>
      <c r="L16" s="63" t="e">
        <f>#REF!/#REF!</f>
        <v>#REF!</v>
      </c>
      <c r="M16" s="272" t="e">
        <f>#REF!/#REF!</f>
        <v>#REF!</v>
      </c>
      <c r="N16" s="59" t="e">
        <f>#REF!/#REF!</f>
        <v>#REF!</v>
      </c>
      <c r="O16" s="60" t="e">
        <f>#REF!/#REF!</f>
        <v>#REF!</v>
      </c>
      <c r="P16" s="59" t="e">
        <f>#REF!/#REF!</f>
        <v>#REF!</v>
      </c>
      <c r="Q16" s="60" t="e">
        <f>#REF!/#REF!</f>
        <v>#REF!</v>
      </c>
      <c r="R16" s="61" t="e">
        <f>#REF!/#REF!</f>
        <v>#REF!</v>
      </c>
      <c r="S16" s="62" t="e">
        <f>#REF!/#REF!</f>
        <v>#REF!</v>
      </c>
      <c r="T16" s="61" t="e">
        <f>#REF!/#REF!</f>
        <v>#REF!</v>
      </c>
      <c r="U16" s="62" t="e">
        <f>#REF!/#REF!</f>
        <v>#REF!</v>
      </c>
      <c r="V16" s="61" t="e">
        <f>#REF!/#REF!</f>
        <v>#REF!</v>
      </c>
      <c r="W16" s="62" t="e">
        <f>#REF!/#REF!</f>
        <v>#REF!</v>
      </c>
      <c r="X16" s="61" t="e">
        <f>#REF!/#REF!</f>
        <v>#REF!</v>
      </c>
      <c r="Y16" s="61" t="e">
        <f>#REF!/#REF!</f>
        <v>#REF!</v>
      </c>
    </row>
    <row r="17" spans="1:25">
      <c r="A17" s="111" t="s">
        <v>569</v>
      </c>
      <c r="B17" s="50" t="e">
        <f>#REF!/#REF!</f>
        <v>#REF!</v>
      </c>
      <c r="C17" s="51" t="e">
        <f>#REF!/#REF!</f>
        <v>#REF!</v>
      </c>
      <c r="D17" s="50" t="e">
        <f>#REF!/#REF!</f>
        <v>#REF!</v>
      </c>
      <c r="E17" s="51" t="e">
        <f>#REF!/#REF!</f>
        <v>#REF!</v>
      </c>
      <c r="F17" s="52" t="e">
        <f>#REF!/#REF!</f>
        <v>#REF!</v>
      </c>
      <c r="G17" s="53" t="e">
        <f>#REF!/#REF!</f>
        <v>#REF!</v>
      </c>
      <c r="H17" s="54" t="e">
        <f>#REF!/#REF!</f>
        <v>#REF!</v>
      </c>
      <c r="I17" s="58" t="e">
        <f>#REF!/#REF!</f>
        <v>#REF!</v>
      </c>
      <c r="J17" s="54" t="e">
        <f>#REF!/#REF!</f>
        <v>#REF!</v>
      </c>
      <c r="K17" s="58" t="e">
        <f>#REF!/#REF!</f>
        <v>#REF!</v>
      </c>
      <c r="L17" s="54" t="e">
        <f>#REF!/#REF!</f>
        <v>#REF!</v>
      </c>
      <c r="M17" s="271" t="e">
        <f>#REF!/#REF!</f>
        <v>#REF!</v>
      </c>
      <c r="N17" s="50" t="e">
        <f>#REF!/#REF!</f>
        <v>#REF!</v>
      </c>
      <c r="O17" s="51" t="e">
        <f>#REF!/#REF!</f>
        <v>#REF!</v>
      </c>
      <c r="P17" s="50" t="e">
        <f>#REF!/#REF!</f>
        <v>#REF!</v>
      </c>
      <c r="Q17" s="51" t="e">
        <f>#REF!/#REF!</f>
        <v>#REF!</v>
      </c>
      <c r="R17" s="52" t="e">
        <f>#REF!/#REF!</f>
        <v>#REF!</v>
      </c>
      <c r="S17" s="53" t="e">
        <f>#REF!/#REF!</f>
        <v>#REF!</v>
      </c>
      <c r="T17" s="52" t="e">
        <f>#REF!/#REF!</f>
        <v>#REF!</v>
      </c>
      <c r="U17" s="53" t="e">
        <f>#REF!/#REF!</f>
        <v>#REF!</v>
      </c>
      <c r="V17" s="52" t="e">
        <f>#REF!/#REF!</f>
        <v>#REF!</v>
      </c>
      <c r="W17" s="53" t="e">
        <f>#REF!/#REF!</f>
        <v>#REF!</v>
      </c>
      <c r="X17" s="52" t="e">
        <f>#REF!/#REF!</f>
        <v>#REF!</v>
      </c>
      <c r="Y17" s="52" t="e">
        <f>#REF!/#REF!</f>
        <v>#REF!</v>
      </c>
    </row>
    <row r="18" spans="1:25">
      <c r="A18" s="111" t="s">
        <v>570</v>
      </c>
      <c r="B18" s="50" t="e">
        <f>#REF!/#REF!</f>
        <v>#REF!</v>
      </c>
      <c r="C18" s="51" t="e">
        <f>#REF!/#REF!</f>
        <v>#REF!</v>
      </c>
      <c r="D18" s="50" t="e">
        <f>#REF!/#REF!</f>
        <v>#REF!</v>
      </c>
      <c r="E18" s="51" t="e">
        <f>#REF!/#REF!</f>
        <v>#REF!</v>
      </c>
      <c r="F18" s="52" t="e">
        <f>#REF!/#REF!</f>
        <v>#REF!</v>
      </c>
      <c r="G18" s="53" t="e">
        <f>#REF!/#REF!</f>
        <v>#REF!</v>
      </c>
      <c r="H18" s="54" t="e">
        <f>#REF!/#REF!</f>
        <v>#REF!</v>
      </c>
      <c r="I18" s="58" t="e">
        <f>#REF!/#REF!</f>
        <v>#REF!</v>
      </c>
      <c r="J18" s="54" t="e">
        <f>#REF!/#REF!</f>
        <v>#REF!</v>
      </c>
      <c r="K18" s="58" t="e">
        <f>#REF!/#REF!</f>
        <v>#REF!</v>
      </c>
      <c r="L18" s="54" t="e">
        <f>#REF!/#REF!</f>
        <v>#REF!</v>
      </c>
      <c r="M18" s="271" t="e">
        <f>#REF!/#REF!</f>
        <v>#REF!</v>
      </c>
      <c r="N18" s="50" t="e">
        <f>#REF!/#REF!</f>
        <v>#REF!</v>
      </c>
      <c r="O18" s="51" t="e">
        <f>#REF!/#REF!</f>
        <v>#REF!</v>
      </c>
      <c r="P18" s="50" t="e">
        <f>#REF!/#REF!</f>
        <v>#REF!</v>
      </c>
      <c r="Q18" s="51" t="e">
        <f>#REF!/#REF!</f>
        <v>#REF!</v>
      </c>
      <c r="R18" s="52" t="e">
        <f>#REF!/#REF!</f>
        <v>#REF!</v>
      </c>
      <c r="S18" s="53" t="e">
        <f>#REF!/#REF!</f>
        <v>#REF!</v>
      </c>
      <c r="T18" s="52" t="e">
        <f>#REF!/#REF!</f>
        <v>#REF!</v>
      </c>
      <c r="U18" s="53" t="e">
        <f>#REF!/#REF!</f>
        <v>#REF!</v>
      </c>
      <c r="V18" s="52" t="e">
        <f>#REF!/#REF!</f>
        <v>#REF!</v>
      </c>
      <c r="W18" s="53" t="e">
        <f>#REF!/#REF!</f>
        <v>#REF!</v>
      </c>
      <c r="X18" s="52" t="e">
        <f>#REF!/#REF!</f>
        <v>#REF!</v>
      </c>
      <c r="Y18" s="52" t="e">
        <f>#REF!/#REF!</f>
        <v>#REF!</v>
      </c>
    </row>
    <row r="19" spans="1:25">
      <c r="A19" s="111" t="s">
        <v>571</v>
      </c>
      <c r="B19" s="50" t="e">
        <f>#REF!/#REF!</f>
        <v>#REF!</v>
      </c>
      <c r="C19" s="51" t="e">
        <f>#REF!/#REF!</f>
        <v>#REF!</v>
      </c>
      <c r="D19" s="50" t="e">
        <f>#REF!/#REF!</f>
        <v>#REF!</v>
      </c>
      <c r="E19" s="51" t="e">
        <f>#REF!/#REF!</f>
        <v>#REF!</v>
      </c>
      <c r="F19" s="52" t="e">
        <f>#REF!/#REF!</f>
        <v>#REF!</v>
      </c>
      <c r="G19" s="53" t="e">
        <f>#REF!/#REF!</f>
        <v>#REF!</v>
      </c>
      <c r="H19" s="54" t="e">
        <f>#REF!/#REF!</f>
        <v>#REF!</v>
      </c>
      <c r="I19" s="58" t="e">
        <f>#REF!/#REF!</f>
        <v>#REF!</v>
      </c>
      <c r="J19" s="54" t="e">
        <f>#REF!/#REF!</f>
        <v>#REF!</v>
      </c>
      <c r="K19" s="58" t="e">
        <f>#REF!/#REF!</f>
        <v>#REF!</v>
      </c>
      <c r="L19" s="54" t="e">
        <f>#REF!/#REF!</f>
        <v>#REF!</v>
      </c>
      <c r="M19" s="271" t="e">
        <f>#REF!/#REF!</f>
        <v>#REF!</v>
      </c>
      <c r="N19" s="50" t="e">
        <f>#REF!/#REF!</f>
        <v>#REF!</v>
      </c>
      <c r="O19" s="51" t="e">
        <f>#REF!/#REF!</f>
        <v>#REF!</v>
      </c>
      <c r="P19" s="50" t="e">
        <f>#REF!/#REF!</f>
        <v>#REF!</v>
      </c>
      <c r="Q19" s="51" t="e">
        <f>#REF!/#REF!</f>
        <v>#REF!</v>
      </c>
      <c r="R19" s="52" t="e">
        <f>#REF!/#REF!</f>
        <v>#REF!</v>
      </c>
      <c r="S19" s="53" t="e">
        <f>#REF!/#REF!</f>
        <v>#REF!</v>
      </c>
      <c r="T19" s="52" t="e">
        <f>#REF!/#REF!</f>
        <v>#REF!</v>
      </c>
      <c r="U19" s="53" t="e">
        <f>#REF!/#REF!</f>
        <v>#REF!</v>
      </c>
      <c r="V19" s="52" t="e">
        <f>#REF!/#REF!</f>
        <v>#REF!</v>
      </c>
      <c r="W19" s="53" t="e">
        <f>#REF!/#REF!</f>
        <v>#REF!</v>
      </c>
      <c r="X19" s="52" t="e">
        <f>#REF!/#REF!</f>
        <v>#REF!</v>
      </c>
      <c r="Y19" s="52" t="e">
        <f>#REF!/#REF!</f>
        <v>#REF!</v>
      </c>
    </row>
    <row r="20" spans="1:25">
      <c r="A20" s="111" t="s">
        <v>572</v>
      </c>
      <c r="B20" s="50" t="e">
        <f>#REF!/#REF!</f>
        <v>#REF!</v>
      </c>
      <c r="C20" s="51" t="e">
        <f>#REF!/#REF!</f>
        <v>#REF!</v>
      </c>
      <c r="D20" s="50" t="e">
        <f>#REF!/#REF!</f>
        <v>#REF!</v>
      </c>
      <c r="E20" s="51" t="e">
        <f>#REF!/#REF!</f>
        <v>#REF!</v>
      </c>
      <c r="F20" s="52" t="e">
        <f>#REF!/#REF!</f>
        <v>#REF!</v>
      </c>
      <c r="G20" s="53" t="e">
        <f>#REF!/#REF!</f>
        <v>#REF!</v>
      </c>
      <c r="H20" s="54" t="e">
        <f>#REF!/#REF!</f>
        <v>#REF!</v>
      </c>
      <c r="I20" s="58" t="e">
        <f>#REF!/#REF!</f>
        <v>#REF!</v>
      </c>
      <c r="J20" s="54" t="e">
        <f>#REF!/#REF!</f>
        <v>#REF!</v>
      </c>
      <c r="K20" s="58" t="e">
        <f>#REF!/#REF!</f>
        <v>#REF!</v>
      </c>
      <c r="L20" s="54" t="e">
        <f>#REF!/#REF!</f>
        <v>#REF!</v>
      </c>
      <c r="M20" s="271" t="e">
        <f>#REF!/#REF!</f>
        <v>#REF!</v>
      </c>
      <c r="N20" s="50" t="e">
        <f>#REF!/#REF!</f>
        <v>#REF!</v>
      </c>
      <c r="O20" s="51" t="e">
        <f>#REF!/#REF!</f>
        <v>#REF!</v>
      </c>
      <c r="P20" s="50" t="e">
        <f>#REF!/#REF!</f>
        <v>#REF!</v>
      </c>
      <c r="Q20" s="51" t="e">
        <f>#REF!/#REF!</f>
        <v>#REF!</v>
      </c>
      <c r="R20" s="52" t="e">
        <f>#REF!/#REF!</f>
        <v>#REF!</v>
      </c>
      <c r="S20" s="53" t="e">
        <f>#REF!/#REF!</f>
        <v>#REF!</v>
      </c>
      <c r="T20" s="52" t="e">
        <f>#REF!/#REF!</f>
        <v>#REF!</v>
      </c>
      <c r="U20" s="53" t="e">
        <f>#REF!/#REF!</f>
        <v>#REF!</v>
      </c>
      <c r="V20" s="52" t="e">
        <f>#REF!/#REF!</f>
        <v>#REF!</v>
      </c>
      <c r="W20" s="53" t="e">
        <f>#REF!/#REF!</f>
        <v>#REF!</v>
      </c>
      <c r="X20" s="52" t="e">
        <f>#REF!/#REF!</f>
        <v>#REF!</v>
      </c>
      <c r="Y20" s="52" t="e">
        <f>#REF!/#REF!</f>
        <v>#REF!</v>
      </c>
    </row>
    <row r="21" spans="1:25">
      <c r="A21" s="170" t="s">
        <v>573</v>
      </c>
      <c r="B21" s="59" t="e">
        <f>#REF!/#REF!</f>
        <v>#REF!</v>
      </c>
      <c r="C21" s="60" t="e">
        <f>#REF!/#REF!</f>
        <v>#REF!</v>
      </c>
      <c r="D21" s="59" t="e">
        <f>#REF!/#REF!</f>
        <v>#REF!</v>
      </c>
      <c r="E21" s="60" t="e">
        <f>#REF!/#REF!</f>
        <v>#REF!</v>
      </c>
      <c r="F21" s="61" t="e">
        <f>#REF!/#REF!</f>
        <v>#REF!</v>
      </c>
      <c r="G21" s="62" t="e">
        <f>#REF!/#REF!</f>
        <v>#REF!</v>
      </c>
      <c r="H21" s="63" t="e">
        <f>#REF!/#REF!</f>
        <v>#REF!</v>
      </c>
      <c r="I21" s="64" t="e">
        <f>#REF!/#REF!</f>
        <v>#REF!</v>
      </c>
      <c r="J21" s="63" t="e">
        <f>#REF!/#REF!</f>
        <v>#REF!</v>
      </c>
      <c r="K21" s="64" t="e">
        <f>#REF!/#REF!</f>
        <v>#REF!</v>
      </c>
      <c r="L21" s="63" t="e">
        <f>#REF!/#REF!</f>
        <v>#REF!</v>
      </c>
      <c r="M21" s="272" t="e">
        <f>#REF!/#REF!</f>
        <v>#REF!</v>
      </c>
      <c r="N21" s="59" t="e">
        <f>#REF!/#REF!</f>
        <v>#REF!</v>
      </c>
      <c r="O21" s="60" t="e">
        <f>#REF!/#REF!</f>
        <v>#REF!</v>
      </c>
      <c r="P21" s="59" t="e">
        <f>#REF!/#REF!</f>
        <v>#REF!</v>
      </c>
      <c r="Q21" s="60" t="e">
        <f>#REF!/#REF!</f>
        <v>#REF!</v>
      </c>
      <c r="R21" s="61" t="e">
        <f>#REF!/#REF!</f>
        <v>#REF!</v>
      </c>
      <c r="S21" s="62" t="e">
        <f>#REF!/#REF!</f>
        <v>#REF!</v>
      </c>
      <c r="T21" s="61" t="e">
        <f>#REF!/#REF!</f>
        <v>#REF!</v>
      </c>
      <c r="U21" s="62" t="e">
        <f>#REF!/#REF!</f>
        <v>#REF!</v>
      </c>
      <c r="V21" s="61" t="e">
        <f>#REF!/#REF!</f>
        <v>#REF!</v>
      </c>
      <c r="W21" s="62" t="e">
        <f>#REF!/#REF!</f>
        <v>#REF!</v>
      </c>
      <c r="X21" s="61" t="e">
        <f>#REF!/#REF!</f>
        <v>#REF!</v>
      </c>
      <c r="Y21" s="61" t="e">
        <f>#REF!/#REF!</f>
        <v>#REF!</v>
      </c>
    </row>
    <row r="22" spans="1:25">
      <c r="A22" s="111" t="s">
        <v>574</v>
      </c>
      <c r="B22" s="50" t="e">
        <f>#REF!/#REF!</f>
        <v>#REF!</v>
      </c>
      <c r="C22" s="51" t="e">
        <f>#REF!/#REF!</f>
        <v>#REF!</v>
      </c>
      <c r="D22" s="50" t="e">
        <f>#REF!/#REF!</f>
        <v>#REF!</v>
      </c>
      <c r="E22" s="51" t="e">
        <f>#REF!/#REF!</f>
        <v>#REF!</v>
      </c>
      <c r="F22" s="52" t="e">
        <f>#REF!/#REF!</f>
        <v>#REF!</v>
      </c>
      <c r="G22" s="53" t="e">
        <f>#REF!/#REF!</f>
        <v>#REF!</v>
      </c>
      <c r="H22" s="54" t="e">
        <f>#REF!/#REF!</f>
        <v>#REF!</v>
      </c>
      <c r="I22" s="58" t="e">
        <f>#REF!/#REF!</f>
        <v>#REF!</v>
      </c>
      <c r="J22" s="54" t="e">
        <f>#REF!/#REF!</f>
        <v>#REF!</v>
      </c>
      <c r="K22" s="58" t="e">
        <f>#REF!/#REF!</f>
        <v>#REF!</v>
      </c>
      <c r="L22" s="54" t="e">
        <f>#REF!/#REF!</f>
        <v>#REF!</v>
      </c>
      <c r="M22" s="271" t="e">
        <f>#REF!/#REF!</f>
        <v>#REF!</v>
      </c>
      <c r="N22" s="50" t="e">
        <f>#REF!/#REF!</f>
        <v>#REF!</v>
      </c>
      <c r="O22" s="51" t="e">
        <f>#REF!/#REF!</f>
        <v>#REF!</v>
      </c>
      <c r="P22" s="50" t="e">
        <f>#REF!/#REF!</f>
        <v>#REF!</v>
      </c>
      <c r="Q22" s="51" t="e">
        <f>#REF!/#REF!</f>
        <v>#REF!</v>
      </c>
      <c r="R22" s="52" t="e">
        <f>#REF!/#REF!</f>
        <v>#REF!</v>
      </c>
      <c r="S22" s="53" t="e">
        <f>#REF!/#REF!</f>
        <v>#REF!</v>
      </c>
      <c r="T22" s="52" t="e">
        <f>#REF!/#REF!</f>
        <v>#REF!</v>
      </c>
      <c r="U22" s="53" t="e">
        <f>#REF!/#REF!</f>
        <v>#REF!</v>
      </c>
      <c r="V22" s="52" t="e">
        <f>#REF!/#REF!</f>
        <v>#REF!</v>
      </c>
      <c r="W22" s="53" t="e">
        <f>#REF!/#REF!</f>
        <v>#REF!</v>
      </c>
      <c r="X22" s="52" t="e">
        <f>#REF!/#REF!</f>
        <v>#REF!</v>
      </c>
      <c r="Y22" s="52" t="e">
        <f>#REF!/#REF!</f>
        <v>#REF!</v>
      </c>
    </row>
    <row r="23" spans="1:25">
      <c r="A23" s="111" t="s">
        <v>575</v>
      </c>
      <c r="B23" s="50" t="e">
        <f>#REF!/#REF!</f>
        <v>#REF!</v>
      </c>
      <c r="C23" s="51" t="e">
        <f>#REF!/#REF!</f>
        <v>#REF!</v>
      </c>
      <c r="D23" s="50" t="e">
        <f>#REF!/#REF!</f>
        <v>#REF!</v>
      </c>
      <c r="E23" s="51" t="e">
        <f>#REF!/#REF!</f>
        <v>#REF!</v>
      </c>
      <c r="F23" s="52" t="e">
        <f>#REF!/#REF!</f>
        <v>#REF!</v>
      </c>
      <c r="G23" s="53" t="e">
        <f>#REF!/#REF!</f>
        <v>#REF!</v>
      </c>
      <c r="H23" s="54" t="e">
        <f>#REF!/#REF!</f>
        <v>#REF!</v>
      </c>
      <c r="I23" s="58" t="e">
        <f>#REF!/#REF!</f>
        <v>#REF!</v>
      </c>
      <c r="J23" s="54" t="e">
        <f>#REF!/#REF!</f>
        <v>#REF!</v>
      </c>
      <c r="K23" s="58" t="e">
        <f>#REF!/#REF!</f>
        <v>#REF!</v>
      </c>
      <c r="L23" s="54" t="e">
        <f>#REF!/#REF!</f>
        <v>#REF!</v>
      </c>
      <c r="M23" s="271" t="e">
        <f>#REF!/#REF!</f>
        <v>#REF!</v>
      </c>
      <c r="N23" s="50" t="e">
        <f>#REF!/#REF!</f>
        <v>#REF!</v>
      </c>
      <c r="O23" s="51" t="e">
        <f>#REF!/#REF!</f>
        <v>#REF!</v>
      </c>
      <c r="P23" s="50" t="e">
        <f>#REF!/#REF!</f>
        <v>#REF!</v>
      </c>
      <c r="Q23" s="51" t="e">
        <f>#REF!/#REF!</f>
        <v>#REF!</v>
      </c>
      <c r="R23" s="52" t="e">
        <f>#REF!/#REF!</f>
        <v>#REF!</v>
      </c>
      <c r="S23" s="53" t="e">
        <f>#REF!/#REF!</f>
        <v>#REF!</v>
      </c>
      <c r="T23" s="52" t="e">
        <f>#REF!/#REF!</f>
        <v>#REF!</v>
      </c>
      <c r="U23" s="53" t="e">
        <f>#REF!/#REF!</f>
        <v>#REF!</v>
      </c>
      <c r="V23" s="52" t="e">
        <f>#REF!/#REF!</f>
        <v>#REF!</v>
      </c>
      <c r="W23" s="53" t="e">
        <f>#REF!/#REF!</f>
        <v>#REF!</v>
      </c>
      <c r="X23" s="52" t="e">
        <f>#REF!/#REF!</f>
        <v>#REF!</v>
      </c>
      <c r="Y23" s="52" t="e">
        <f>#REF!/#REF!</f>
        <v>#REF!</v>
      </c>
    </row>
    <row r="24" spans="1:25">
      <c r="A24" s="111" t="s">
        <v>576</v>
      </c>
      <c r="B24" s="50" t="e">
        <f>#REF!/#REF!</f>
        <v>#REF!</v>
      </c>
      <c r="C24" s="51" t="e">
        <f>#REF!/#REF!</f>
        <v>#REF!</v>
      </c>
      <c r="D24" s="50" t="e">
        <f>#REF!/#REF!</f>
        <v>#REF!</v>
      </c>
      <c r="E24" s="51" t="e">
        <f>#REF!/#REF!</f>
        <v>#REF!</v>
      </c>
      <c r="F24" s="52" t="e">
        <f>#REF!/#REF!</f>
        <v>#REF!</v>
      </c>
      <c r="G24" s="53" t="e">
        <f>#REF!/#REF!</f>
        <v>#REF!</v>
      </c>
      <c r="H24" s="54" t="e">
        <f>#REF!/#REF!</f>
        <v>#REF!</v>
      </c>
      <c r="I24" s="58" t="e">
        <f>#REF!/#REF!</f>
        <v>#REF!</v>
      </c>
      <c r="J24" s="54" t="e">
        <f>#REF!/#REF!</f>
        <v>#REF!</v>
      </c>
      <c r="K24" s="58" t="e">
        <f>#REF!/#REF!</f>
        <v>#REF!</v>
      </c>
      <c r="L24" s="54" t="e">
        <f>#REF!/#REF!</f>
        <v>#REF!</v>
      </c>
      <c r="M24" s="271" t="e">
        <f>#REF!/#REF!</f>
        <v>#REF!</v>
      </c>
      <c r="N24" s="50" t="e">
        <f>#REF!/#REF!</f>
        <v>#REF!</v>
      </c>
      <c r="O24" s="51" t="e">
        <f>#REF!/#REF!</f>
        <v>#REF!</v>
      </c>
      <c r="P24" s="50" t="e">
        <f>#REF!/#REF!</f>
        <v>#REF!</v>
      </c>
      <c r="Q24" s="51" t="e">
        <f>#REF!/#REF!</f>
        <v>#REF!</v>
      </c>
      <c r="R24" s="52" t="e">
        <f>#REF!/#REF!</f>
        <v>#REF!</v>
      </c>
      <c r="S24" s="53" t="e">
        <f>#REF!/#REF!</f>
        <v>#REF!</v>
      </c>
      <c r="T24" s="52" t="e">
        <f>#REF!/#REF!</f>
        <v>#REF!</v>
      </c>
      <c r="U24" s="53" t="e">
        <f>#REF!/#REF!</f>
        <v>#REF!</v>
      </c>
      <c r="V24" s="52" t="e">
        <f>#REF!/#REF!</f>
        <v>#REF!</v>
      </c>
      <c r="W24" s="53" t="e">
        <f>#REF!/#REF!</f>
        <v>#REF!</v>
      </c>
      <c r="X24" s="52" t="e">
        <f>#REF!/#REF!</f>
        <v>#REF!</v>
      </c>
      <c r="Y24" s="52" t="e">
        <f>#REF!/#REF!</f>
        <v>#REF!</v>
      </c>
    </row>
    <row r="25" spans="1:25">
      <c r="A25" s="111" t="s">
        <v>577</v>
      </c>
      <c r="B25" s="50" t="e">
        <f>#REF!/#REF!</f>
        <v>#REF!</v>
      </c>
      <c r="C25" s="51" t="e">
        <f>#REF!/#REF!</f>
        <v>#REF!</v>
      </c>
      <c r="D25" s="50" t="e">
        <f>#REF!/#REF!</f>
        <v>#REF!</v>
      </c>
      <c r="E25" s="51" t="e">
        <f>#REF!/#REF!</f>
        <v>#REF!</v>
      </c>
      <c r="F25" s="52" t="e">
        <f>#REF!/#REF!</f>
        <v>#REF!</v>
      </c>
      <c r="G25" s="53" t="e">
        <f>#REF!/#REF!</f>
        <v>#REF!</v>
      </c>
      <c r="H25" s="54" t="e">
        <f>#REF!/#REF!</f>
        <v>#REF!</v>
      </c>
      <c r="I25" s="58" t="e">
        <f>#REF!/#REF!</f>
        <v>#REF!</v>
      </c>
      <c r="J25" s="54" t="e">
        <f>#REF!/#REF!</f>
        <v>#REF!</v>
      </c>
      <c r="K25" s="58" t="e">
        <f>#REF!/#REF!</f>
        <v>#REF!</v>
      </c>
      <c r="L25" s="54" t="e">
        <f>#REF!/#REF!</f>
        <v>#REF!</v>
      </c>
      <c r="M25" s="271" t="e">
        <f>#REF!/#REF!</f>
        <v>#REF!</v>
      </c>
      <c r="N25" s="50" t="e">
        <f>#REF!/#REF!</f>
        <v>#REF!</v>
      </c>
      <c r="O25" s="51" t="e">
        <f>#REF!/#REF!</f>
        <v>#REF!</v>
      </c>
      <c r="P25" s="50" t="e">
        <f>#REF!/#REF!</f>
        <v>#REF!</v>
      </c>
      <c r="Q25" s="51" t="e">
        <f>#REF!/#REF!</f>
        <v>#REF!</v>
      </c>
      <c r="R25" s="52" t="e">
        <f>#REF!/#REF!</f>
        <v>#REF!</v>
      </c>
      <c r="S25" s="53" t="e">
        <f>#REF!/#REF!</f>
        <v>#REF!</v>
      </c>
      <c r="T25" s="52" t="e">
        <f>#REF!/#REF!</f>
        <v>#REF!</v>
      </c>
      <c r="U25" s="53" t="e">
        <f>#REF!/#REF!</f>
        <v>#REF!</v>
      </c>
      <c r="V25" s="52" t="e">
        <f>#REF!/#REF!</f>
        <v>#REF!</v>
      </c>
      <c r="W25" s="53" t="e">
        <f>#REF!/#REF!</f>
        <v>#REF!</v>
      </c>
      <c r="X25" s="52" t="e">
        <f>#REF!/#REF!</f>
        <v>#REF!</v>
      </c>
      <c r="Y25" s="52" t="e">
        <f>#REF!/#REF!</f>
        <v>#REF!</v>
      </c>
    </row>
    <row r="26" spans="1:25">
      <c r="A26" s="170" t="s">
        <v>578</v>
      </c>
      <c r="B26" s="59" t="e">
        <f>#REF!/#REF!</f>
        <v>#REF!</v>
      </c>
      <c r="C26" s="60" t="e">
        <f>#REF!/#REF!</f>
        <v>#REF!</v>
      </c>
      <c r="D26" s="59" t="e">
        <f>#REF!/#REF!</f>
        <v>#REF!</v>
      </c>
      <c r="E26" s="60" t="e">
        <f>#REF!/#REF!</f>
        <v>#REF!</v>
      </c>
      <c r="F26" s="61" t="e">
        <f>#REF!/#REF!</f>
        <v>#REF!</v>
      </c>
      <c r="G26" s="62" t="e">
        <f>#REF!/#REF!</f>
        <v>#REF!</v>
      </c>
      <c r="H26" s="63" t="e">
        <f>#REF!/#REF!</f>
        <v>#REF!</v>
      </c>
      <c r="I26" s="64" t="e">
        <f>#REF!/#REF!</f>
        <v>#REF!</v>
      </c>
      <c r="J26" s="63" t="e">
        <f>#REF!/#REF!</f>
        <v>#REF!</v>
      </c>
      <c r="K26" s="64" t="e">
        <f>#REF!/#REF!</f>
        <v>#REF!</v>
      </c>
      <c r="L26" s="63" t="e">
        <f>#REF!/#REF!</f>
        <v>#REF!</v>
      </c>
      <c r="M26" s="272" t="e">
        <f>#REF!/#REF!</f>
        <v>#REF!</v>
      </c>
      <c r="N26" s="59" t="e">
        <f>#REF!/#REF!</f>
        <v>#REF!</v>
      </c>
      <c r="O26" s="60" t="e">
        <f>#REF!/#REF!</f>
        <v>#REF!</v>
      </c>
      <c r="P26" s="59" t="e">
        <f>#REF!/#REF!</f>
        <v>#REF!</v>
      </c>
      <c r="Q26" s="60" t="e">
        <f>#REF!/#REF!</f>
        <v>#REF!</v>
      </c>
      <c r="R26" s="61" t="e">
        <f>#REF!/#REF!</f>
        <v>#REF!</v>
      </c>
      <c r="S26" s="62" t="e">
        <f>#REF!/#REF!</f>
        <v>#REF!</v>
      </c>
      <c r="T26" s="61" t="e">
        <f>#REF!/#REF!</f>
        <v>#REF!</v>
      </c>
      <c r="U26" s="62" t="e">
        <f>#REF!/#REF!</f>
        <v>#REF!</v>
      </c>
      <c r="V26" s="61" t="e">
        <f>#REF!/#REF!</f>
        <v>#REF!</v>
      </c>
      <c r="W26" s="62" t="e">
        <f>#REF!/#REF!</f>
        <v>#REF!</v>
      </c>
      <c r="X26" s="61" t="e">
        <f>#REF!/#REF!</f>
        <v>#REF!</v>
      </c>
      <c r="Y26" s="61" t="e">
        <f>#REF!/#REF!</f>
        <v>#REF!</v>
      </c>
    </row>
    <row r="27" spans="1:25">
      <c r="A27" s="111" t="s">
        <v>579</v>
      </c>
      <c r="B27" s="50" t="e">
        <f>#REF!/#REF!</f>
        <v>#REF!</v>
      </c>
      <c r="C27" s="51" t="e">
        <f>#REF!/#REF!</f>
        <v>#REF!</v>
      </c>
      <c r="D27" s="50" t="e">
        <f>#REF!/#REF!</f>
        <v>#REF!</v>
      </c>
      <c r="E27" s="51" t="e">
        <f>#REF!/#REF!</f>
        <v>#REF!</v>
      </c>
      <c r="F27" s="52" t="e">
        <f>#REF!/#REF!</f>
        <v>#REF!</v>
      </c>
      <c r="G27" s="53" t="e">
        <f>#REF!/#REF!</f>
        <v>#REF!</v>
      </c>
      <c r="H27" s="54" t="e">
        <f>#REF!/#REF!</f>
        <v>#REF!</v>
      </c>
      <c r="I27" s="58" t="e">
        <f>#REF!/#REF!</f>
        <v>#REF!</v>
      </c>
      <c r="J27" s="54" t="e">
        <f>#REF!/#REF!</f>
        <v>#REF!</v>
      </c>
      <c r="K27" s="58" t="e">
        <f>#REF!/#REF!</f>
        <v>#REF!</v>
      </c>
      <c r="L27" s="54" t="e">
        <f>#REF!/#REF!</f>
        <v>#REF!</v>
      </c>
      <c r="M27" s="271" t="e">
        <f>#REF!/#REF!</f>
        <v>#REF!</v>
      </c>
      <c r="N27" s="50" t="e">
        <f>#REF!/#REF!</f>
        <v>#REF!</v>
      </c>
      <c r="O27" s="51" t="e">
        <f>#REF!/#REF!</f>
        <v>#REF!</v>
      </c>
      <c r="P27" s="50" t="e">
        <f>#REF!/#REF!</f>
        <v>#REF!</v>
      </c>
      <c r="Q27" s="51" t="e">
        <f>#REF!/#REF!</f>
        <v>#REF!</v>
      </c>
      <c r="R27" s="52" t="e">
        <f>#REF!/#REF!</f>
        <v>#REF!</v>
      </c>
      <c r="S27" s="53" t="e">
        <f>#REF!/#REF!</f>
        <v>#REF!</v>
      </c>
      <c r="T27" s="52" t="e">
        <f>#REF!/#REF!</f>
        <v>#REF!</v>
      </c>
      <c r="U27" s="53" t="e">
        <f>#REF!/#REF!</f>
        <v>#REF!</v>
      </c>
      <c r="V27" s="52" t="e">
        <f>#REF!/#REF!</f>
        <v>#REF!</v>
      </c>
      <c r="W27" s="53" t="e">
        <f>#REF!/#REF!</f>
        <v>#REF!</v>
      </c>
      <c r="X27" s="52" t="e">
        <f>#REF!/#REF!</f>
        <v>#REF!</v>
      </c>
      <c r="Y27" s="52" t="e">
        <f>#REF!/#REF!</f>
        <v>#REF!</v>
      </c>
    </row>
    <row r="28" spans="1:25">
      <c r="A28" s="111" t="s">
        <v>580</v>
      </c>
      <c r="B28" s="50" t="e">
        <f>#REF!/#REF!</f>
        <v>#REF!</v>
      </c>
      <c r="C28" s="51" t="e">
        <f>#REF!/#REF!</f>
        <v>#REF!</v>
      </c>
      <c r="D28" s="50" t="e">
        <f>#REF!/#REF!</f>
        <v>#REF!</v>
      </c>
      <c r="E28" s="51" t="e">
        <f>#REF!/#REF!</f>
        <v>#REF!</v>
      </c>
      <c r="F28" s="52" t="e">
        <f>#REF!/#REF!</f>
        <v>#REF!</v>
      </c>
      <c r="G28" s="53" t="e">
        <f>#REF!/#REF!</f>
        <v>#REF!</v>
      </c>
      <c r="H28" s="54" t="e">
        <f>#REF!/#REF!</f>
        <v>#REF!</v>
      </c>
      <c r="I28" s="58" t="e">
        <f>#REF!/#REF!</f>
        <v>#REF!</v>
      </c>
      <c r="J28" s="54" t="e">
        <f>#REF!/#REF!</f>
        <v>#REF!</v>
      </c>
      <c r="K28" s="58" t="e">
        <f>#REF!/#REF!</f>
        <v>#REF!</v>
      </c>
      <c r="L28" s="54" t="e">
        <f>#REF!/#REF!</f>
        <v>#REF!</v>
      </c>
      <c r="M28" s="271" t="e">
        <f>#REF!/#REF!</f>
        <v>#REF!</v>
      </c>
      <c r="N28" s="50" t="e">
        <f>#REF!/#REF!</f>
        <v>#REF!</v>
      </c>
      <c r="O28" s="51" t="e">
        <f>#REF!/#REF!</f>
        <v>#REF!</v>
      </c>
      <c r="P28" s="50" t="e">
        <f>#REF!/#REF!</f>
        <v>#REF!</v>
      </c>
      <c r="Q28" s="51" t="e">
        <f>#REF!/#REF!</f>
        <v>#REF!</v>
      </c>
      <c r="R28" s="52" t="e">
        <f>#REF!/#REF!</f>
        <v>#REF!</v>
      </c>
      <c r="S28" s="53" t="e">
        <f>#REF!/#REF!</f>
        <v>#REF!</v>
      </c>
      <c r="T28" s="52" t="e">
        <f>#REF!/#REF!</f>
        <v>#REF!</v>
      </c>
      <c r="U28" s="53" t="e">
        <f>#REF!/#REF!</f>
        <v>#REF!</v>
      </c>
      <c r="V28" s="52" t="e">
        <f>#REF!/#REF!</f>
        <v>#REF!</v>
      </c>
      <c r="W28" s="53" t="e">
        <f>#REF!/#REF!</f>
        <v>#REF!</v>
      </c>
      <c r="X28" s="52" t="e">
        <f>#REF!/#REF!</f>
        <v>#REF!</v>
      </c>
      <c r="Y28" s="52" t="e">
        <f>#REF!/#REF!</f>
        <v>#REF!</v>
      </c>
    </row>
    <row r="29" spans="1:25">
      <c r="A29" s="111" t="s">
        <v>581</v>
      </c>
      <c r="B29" s="50" t="e">
        <f>#REF!/#REF!</f>
        <v>#REF!</v>
      </c>
      <c r="C29" s="51" t="e">
        <f>#REF!/#REF!</f>
        <v>#REF!</v>
      </c>
      <c r="D29" s="50" t="e">
        <f>#REF!/#REF!</f>
        <v>#REF!</v>
      </c>
      <c r="E29" s="51" t="e">
        <f>#REF!/#REF!</f>
        <v>#REF!</v>
      </c>
      <c r="F29" s="52" t="e">
        <f>#REF!/#REF!</f>
        <v>#REF!</v>
      </c>
      <c r="G29" s="53" t="e">
        <f>#REF!/#REF!</f>
        <v>#REF!</v>
      </c>
      <c r="H29" s="54" t="e">
        <f>#REF!/#REF!</f>
        <v>#REF!</v>
      </c>
      <c r="I29" s="58" t="e">
        <f>#REF!/#REF!</f>
        <v>#REF!</v>
      </c>
      <c r="J29" s="54" t="e">
        <f>#REF!/#REF!</f>
        <v>#REF!</v>
      </c>
      <c r="K29" s="58" t="e">
        <f>#REF!/#REF!</f>
        <v>#REF!</v>
      </c>
      <c r="L29" s="54" t="e">
        <f>#REF!/#REF!</f>
        <v>#REF!</v>
      </c>
      <c r="M29" s="271" t="e">
        <f>#REF!/#REF!</f>
        <v>#REF!</v>
      </c>
      <c r="N29" s="50" t="e">
        <f>#REF!/#REF!</f>
        <v>#REF!</v>
      </c>
      <c r="O29" s="51" t="e">
        <f>#REF!/#REF!</f>
        <v>#REF!</v>
      </c>
      <c r="P29" s="50" t="e">
        <f>#REF!/#REF!</f>
        <v>#REF!</v>
      </c>
      <c r="Q29" s="51" t="e">
        <f>#REF!/#REF!</f>
        <v>#REF!</v>
      </c>
      <c r="R29" s="52" t="e">
        <f>#REF!/#REF!</f>
        <v>#REF!</v>
      </c>
      <c r="S29" s="53" t="e">
        <f>#REF!/#REF!</f>
        <v>#REF!</v>
      </c>
      <c r="T29" s="52" t="e">
        <f>#REF!/#REF!</f>
        <v>#REF!</v>
      </c>
      <c r="U29" s="53" t="e">
        <f>#REF!/#REF!</f>
        <v>#REF!</v>
      </c>
      <c r="V29" s="52" t="e">
        <f>#REF!/#REF!</f>
        <v>#REF!</v>
      </c>
      <c r="W29" s="53" t="e">
        <f>#REF!/#REF!</f>
        <v>#REF!</v>
      </c>
      <c r="X29" s="52" t="e">
        <f>#REF!/#REF!</f>
        <v>#REF!</v>
      </c>
      <c r="Y29" s="52" t="e">
        <f>#REF!/#REF!</f>
        <v>#REF!</v>
      </c>
    </row>
    <row r="30" spans="1:25">
      <c r="A30" s="111" t="s">
        <v>582</v>
      </c>
      <c r="B30" s="50" t="e">
        <f>#REF!/#REF!</f>
        <v>#REF!</v>
      </c>
      <c r="C30" s="51" t="e">
        <f>#REF!/#REF!</f>
        <v>#REF!</v>
      </c>
      <c r="D30" s="50" t="e">
        <f>#REF!/#REF!</f>
        <v>#REF!</v>
      </c>
      <c r="E30" s="51" t="e">
        <f>#REF!/#REF!</f>
        <v>#REF!</v>
      </c>
      <c r="F30" s="52" t="e">
        <f>#REF!/#REF!</f>
        <v>#REF!</v>
      </c>
      <c r="G30" s="53" t="e">
        <f>#REF!/#REF!</f>
        <v>#REF!</v>
      </c>
      <c r="H30" s="54" t="e">
        <f>#REF!/#REF!</f>
        <v>#REF!</v>
      </c>
      <c r="I30" s="58" t="e">
        <f>#REF!/#REF!</f>
        <v>#REF!</v>
      </c>
      <c r="J30" s="54" t="e">
        <f>#REF!/#REF!</f>
        <v>#REF!</v>
      </c>
      <c r="K30" s="58" t="e">
        <f>#REF!/#REF!</f>
        <v>#REF!</v>
      </c>
      <c r="L30" s="54" t="e">
        <f>#REF!/#REF!</f>
        <v>#REF!</v>
      </c>
      <c r="M30" s="271" t="e">
        <f>#REF!/#REF!</f>
        <v>#REF!</v>
      </c>
      <c r="N30" s="50" t="e">
        <f>#REF!/#REF!</f>
        <v>#REF!</v>
      </c>
      <c r="O30" s="51" t="e">
        <f>#REF!/#REF!</f>
        <v>#REF!</v>
      </c>
      <c r="P30" s="50" t="e">
        <f>#REF!/#REF!</f>
        <v>#REF!</v>
      </c>
      <c r="Q30" s="51" t="e">
        <f>#REF!/#REF!</f>
        <v>#REF!</v>
      </c>
      <c r="R30" s="52" t="e">
        <f>#REF!/#REF!</f>
        <v>#REF!</v>
      </c>
      <c r="S30" s="53" t="e">
        <f>#REF!/#REF!</f>
        <v>#REF!</v>
      </c>
      <c r="T30" s="52" t="e">
        <f>#REF!/#REF!</f>
        <v>#REF!</v>
      </c>
      <c r="U30" s="53" t="e">
        <f>#REF!/#REF!</f>
        <v>#REF!</v>
      </c>
      <c r="V30" s="52" t="e">
        <f>#REF!/#REF!</f>
        <v>#REF!</v>
      </c>
      <c r="W30" s="53" t="e">
        <f>#REF!/#REF!</f>
        <v>#REF!</v>
      </c>
      <c r="X30" s="52" t="e">
        <f>#REF!/#REF!</f>
        <v>#REF!</v>
      </c>
      <c r="Y30" s="52" t="e">
        <f>#REF!/#REF!</f>
        <v>#REF!</v>
      </c>
    </row>
    <row r="31" spans="1:25">
      <c r="A31" s="170" t="s">
        <v>583</v>
      </c>
      <c r="B31" s="59" t="e">
        <f>#REF!/#REF!</f>
        <v>#REF!</v>
      </c>
      <c r="C31" s="60" t="e">
        <f>#REF!/#REF!</f>
        <v>#REF!</v>
      </c>
      <c r="D31" s="59" t="e">
        <f>#REF!/#REF!</f>
        <v>#REF!</v>
      </c>
      <c r="E31" s="60" t="e">
        <f>#REF!/#REF!</f>
        <v>#REF!</v>
      </c>
      <c r="F31" s="61" t="e">
        <f>#REF!/#REF!</f>
        <v>#REF!</v>
      </c>
      <c r="G31" s="62" t="e">
        <f>#REF!/#REF!</f>
        <v>#REF!</v>
      </c>
      <c r="H31" s="63" t="e">
        <f>#REF!/#REF!</f>
        <v>#REF!</v>
      </c>
      <c r="I31" s="64" t="e">
        <f>#REF!/#REF!</f>
        <v>#REF!</v>
      </c>
      <c r="J31" s="63" t="e">
        <f>#REF!/#REF!</f>
        <v>#REF!</v>
      </c>
      <c r="K31" s="64" t="e">
        <f>#REF!/#REF!</f>
        <v>#REF!</v>
      </c>
      <c r="L31" s="63" t="e">
        <f>#REF!/#REF!</f>
        <v>#REF!</v>
      </c>
      <c r="M31" s="272" t="e">
        <f>#REF!/#REF!</f>
        <v>#REF!</v>
      </c>
      <c r="N31" s="59" t="e">
        <f>#REF!/#REF!</f>
        <v>#REF!</v>
      </c>
      <c r="O31" s="60" t="e">
        <f>#REF!/#REF!</f>
        <v>#REF!</v>
      </c>
      <c r="P31" s="59" t="e">
        <f>#REF!/#REF!</f>
        <v>#REF!</v>
      </c>
      <c r="Q31" s="60" t="e">
        <f>#REF!/#REF!</f>
        <v>#REF!</v>
      </c>
      <c r="R31" s="61" t="e">
        <f>#REF!/#REF!</f>
        <v>#REF!</v>
      </c>
      <c r="S31" s="62" t="e">
        <f>#REF!/#REF!</f>
        <v>#REF!</v>
      </c>
      <c r="T31" s="61" t="e">
        <f>#REF!/#REF!</f>
        <v>#REF!</v>
      </c>
      <c r="U31" s="62" t="e">
        <f>#REF!/#REF!</f>
        <v>#REF!</v>
      </c>
      <c r="V31" s="61" t="e">
        <f>#REF!/#REF!</f>
        <v>#REF!</v>
      </c>
      <c r="W31" s="62" t="e">
        <f>#REF!/#REF!</f>
        <v>#REF!</v>
      </c>
      <c r="X31" s="61" t="e">
        <f>#REF!/#REF!</f>
        <v>#REF!</v>
      </c>
      <c r="Y31" s="61" t="e">
        <f>#REF!/#REF!</f>
        <v>#REF!</v>
      </c>
    </row>
    <row r="32" spans="1:25">
      <c r="A32" s="111" t="s">
        <v>584</v>
      </c>
      <c r="B32" s="50" t="e">
        <f>#REF!/#REF!</f>
        <v>#REF!</v>
      </c>
      <c r="C32" s="51" t="e">
        <f>#REF!/#REF!</f>
        <v>#REF!</v>
      </c>
      <c r="D32" s="50" t="e">
        <f>#REF!/#REF!</f>
        <v>#REF!</v>
      </c>
      <c r="E32" s="51" t="e">
        <f>#REF!/#REF!</f>
        <v>#REF!</v>
      </c>
      <c r="F32" s="52" t="e">
        <f>#REF!/#REF!</f>
        <v>#REF!</v>
      </c>
      <c r="G32" s="53" t="e">
        <f>#REF!/#REF!</f>
        <v>#REF!</v>
      </c>
      <c r="H32" s="54" t="e">
        <f>#REF!/#REF!</f>
        <v>#REF!</v>
      </c>
      <c r="I32" s="58" t="e">
        <f>#REF!/#REF!</f>
        <v>#REF!</v>
      </c>
      <c r="J32" s="54" t="e">
        <f>#REF!/#REF!</f>
        <v>#REF!</v>
      </c>
      <c r="K32" s="58" t="e">
        <f>#REF!/#REF!</f>
        <v>#REF!</v>
      </c>
      <c r="L32" s="54" t="e">
        <f>#REF!/#REF!</f>
        <v>#REF!</v>
      </c>
      <c r="M32" s="271" t="e">
        <f>#REF!/#REF!</f>
        <v>#REF!</v>
      </c>
      <c r="N32" s="50" t="e">
        <f>#REF!/#REF!</f>
        <v>#REF!</v>
      </c>
      <c r="O32" s="51" t="e">
        <f>#REF!/#REF!</f>
        <v>#REF!</v>
      </c>
      <c r="P32" s="50" t="e">
        <f>#REF!/#REF!</f>
        <v>#REF!</v>
      </c>
      <c r="Q32" s="51" t="e">
        <f>#REF!/#REF!</f>
        <v>#REF!</v>
      </c>
      <c r="R32" s="52" t="e">
        <f>#REF!/#REF!</f>
        <v>#REF!</v>
      </c>
      <c r="S32" s="53" t="e">
        <f>#REF!/#REF!</f>
        <v>#REF!</v>
      </c>
      <c r="T32" s="52" t="e">
        <f>#REF!/#REF!</f>
        <v>#REF!</v>
      </c>
      <c r="U32" s="53" t="e">
        <f>#REF!/#REF!</f>
        <v>#REF!</v>
      </c>
      <c r="V32" s="52" t="e">
        <f>#REF!/#REF!</f>
        <v>#REF!</v>
      </c>
      <c r="W32" s="53" t="e">
        <f>#REF!/#REF!</f>
        <v>#REF!</v>
      </c>
      <c r="X32" s="52" t="e">
        <f>#REF!/#REF!</f>
        <v>#REF!</v>
      </c>
      <c r="Y32" s="52" t="e">
        <f>#REF!/#REF!</f>
        <v>#REF!</v>
      </c>
    </row>
    <row r="33" spans="1:25">
      <c r="A33" s="111" t="s">
        <v>585</v>
      </c>
      <c r="B33" s="50" t="e">
        <f>#REF!/#REF!</f>
        <v>#REF!</v>
      </c>
      <c r="C33" s="51" t="e">
        <f>#REF!/#REF!</f>
        <v>#REF!</v>
      </c>
      <c r="D33" s="50" t="e">
        <f>#REF!/#REF!</f>
        <v>#REF!</v>
      </c>
      <c r="E33" s="51" t="e">
        <f>#REF!/#REF!</f>
        <v>#REF!</v>
      </c>
      <c r="F33" s="52" t="e">
        <f>#REF!/#REF!</f>
        <v>#REF!</v>
      </c>
      <c r="G33" s="53" t="e">
        <f>#REF!/#REF!</f>
        <v>#REF!</v>
      </c>
      <c r="H33" s="54" t="e">
        <f>#REF!/#REF!</f>
        <v>#REF!</v>
      </c>
      <c r="I33" s="58" t="e">
        <f>#REF!/#REF!</f>
        <v>#REF!</v>
      </c>
      <c r="J33" s="54" t="e">
        <f>#REF!/#REF!</f>
        <v>#REF!</v>
      </c>
      <c r="K33" s="58" t="e">
        <f>#REF!/#REF!</f>
        <v>#REF!</v>
      </c>
      <c r="L33" s="54" t="e">
        <f>#REF!/#REF!</f>
        <v>#REF!</v>
      </c>
      <c r="M33" s="271" t="e">
        <f>#REF!/#REF!</f>
        <v>#REF!</v>
      </c>
      <c r="N33" s="50" t="e">
        <f>#REF!/#REF!</f>
        <v>#REF!</v>
      </c>
      <c r="O33" s="51" t="e">
        <f>#REF!/#REF!</f>
        <v>#REF!</v>
      </c>
      <c r="P33" s="50" t="e">
        <f>#REF!/#REF!</f>
        <v>#REF!</v>
      </c>
      <c r="Q33" s="51" t="e">
        <f>#REF!/#REF!</f>
        <v>#REF!</v>
      </c>
      <c r="R33" s="52" t="e">
        <f>#REF!/#REF!</f>
        <v>#REF!</v>
      </c>
      <c r="S33" s="53" t="e">
        <f>#REF!/#REF!</f>
        <v>#REF!</v>
      </c>
      <c r="T33" s="52" t="e">
        <f>#REF!/#REF!</f>
        <v>#REF!</v>
      </c>
      <c r="U33" s="53" t="e">
        <f>#REF!/#REF!</f>
        <v>#REF!</v>
      </c>
      <c r="V33" s="52" t="e">
        <f>#REF!/#REF!</f>
        <v>#REF!</v>
      </c>
      <c r="W33" s="53" t="e">
        <f>#REF!/#REF!</f>
        <v>#REF!</v>
      </c>
      <c r="X33" s="52" t="e">
        <f>#REF!/#REF!</f>
        <v>#REF!</v>
      </c>
      <c r="Y33" s="52" t="e">
        <f>#REF!/#REF!</f>
        <v>#REF!</v>
      </c>
    </row>
    <row r="34" spans="1:25">
      <c r="A34" s="111" t="s">
        <v>586</v>
      </c>
      <c r="B34" s="50" t="e">
        <f>#REF!/#REF!</f>
        <v>#REF!</v>
      </c>
      <c r="C34" s="51" t="e">
        <f>#REF!/#REF!</f>
        <v>#REF!</v>
      </c>
      <c r="D34" s="50" t="e">
        <f>#REF!/#REF!</f>
        <v>#REF!</v>
      </c>
      <c r="E34" s="51" t="e">
        <f>#REF!/#REF!</f>
        <v>#REF!</v>
      </c>
      <c r="F34" s="52" t="e">
        <f>#REF!/#REF!</f>
        <v>#REF!</v>
      </c>
      <c r="G34" s="53" t="e">
        <f>#REF!/#REF!</f>
        <v>#REF!</v>
      </c>
      <c r="H34" s="54" t="e">
        <f>#REF!/#REF!</f>
        <v>#REF!</v>
      </c>
      <c r="I34" s="58" t="e">
        <f>#REF!/#REF!</f>
        <v>#REF!</v>
      </c>
      <c r="J34" s="54" t="e">
        <f>#REF!/#REF!</f>
        <v>#REF!</v>
      </c>
      <c r="K34" s="58" t="e">
        <f>#REF!/#REF!</f>
        <v>#REF!</v>
      </c>
      <c r="L34" s="54" t="e">
        <f>#REF!/#REF!</f>
        <v>#REF!</v>
      </c>
      <c r="M34" s="271" t="e">
        <f>#REF!/#REF!</f>
        <v>#REF!</v>
      </c>
      <c r="N34" s="50" t="e">
        <f>#REF!/#REF!</f>
        <v>#REF!</v>
      </c>
      <c r="O34" s="51" t="e">
        <f>#REF!/#REF!</f>
        <v>#REF!</v>
      </c>
      <c r="P34" s="50" t="e">
        <f>#REF!/#REF!</f>
        <v>#REF!</v>
      </c>
      <c r="Q34" s="51" t="e">
        <f>#REF!/#REF!</f>
        <v>#REF!</v>
      </c>
      <c r="R34" s="52" t="e">
        <f>#REF!/#REF!</f>
        <v>#REF!</v>
      </c>
      <c r="S34" s="53" t="e">
        <f>#REF!/#REF!</f>
        <v>#REF!</v>
      </c>
      <c r="T34" s="52" t="e">
        <f>#REF!/#REF!</f>
        <v>#REF!</v>
      </c>
      <c r="U34" s="53" t="e">
        <f>#REF!/#REF!</f>
        <v>#REF!</v>
      </c>
      <c r="V34" s="52" t="e">
        <f>#REF!/#REF!</f>
        <v>#REF!</v>
      </c>
      <c r="W34" s="53" t="e">
        <f>#REF!/#REF!</f>
        <v>#REF!</v>
      </c>
      <c r="X34" s="52" t="e">
        <f>#REF!/#REF!</f>
        <v>#REF!</v>
      </c>
      <c r="Y34" s="52" t="e">
        <f>#REF!/#REF!</f>
        <v>#REF!</v>
      </c>
    </row>
    <row r="35" spans="1:25">
      <c r="A35" s="111" t="s">
        <v>587</v>
      </c>
      <c r="B35" s="50" t="e">
        <f>#REF!/#REF!</f>
        <v>#REF!</v>
      </c>
      <c r="C35" s="51" t="e">
        <f>#REF!/#REF!</f>
        <v>#REF!</v>
      </c>
      <c r="D35" s="50" t="e">
        <f>#REF!/#REF!</f>
        <v>#REF!</v>
      </c>
      <c r="E35" s="51" t="e">
        <f>#REF!/#REF!</f>
        <v>#REF!</v>
      </c>
      <c r="F35" s="52" t="e">
        <f>#REF!/#REF!</f>
        <v>#REF!</v>
      </c>
      <c r="G35" s="53" t="e">
        <f>#REF!/#REF!</f>
        <v>#REF!</v>
      </c>
      <c r="H35" s="54" t="e">
        <f>#REF!/#REF!</f>
        <v>#REF!</v>
      </c>
      <c r="I35" s="58" t="e">
        <f>#REF!/#REF!</f>
        <v>#REF!</v>
      </c>
      <c r="J35" s="54" t="e">
        <f>#REF!/#REF!</f>
        <v>#REF!</v>
      </c>
      <c r="K35" s="58" t="e">
        <f>#REF!/#REF!</f>
        <v>#REF!</v>
      </c>
      <c r="L35" s="54" t="e">
        <f>#REF!/#REF!</f>
        <v>#REF!</v>
      </c>
      <c r="M35" s="271" t="e">
        <f>#REF!/#REF!</f>
        <v>#REF!</v>
      </c>
      <c r="N35" s="50" t="e">
        <f>#REF!/#REF!</f>
        <v>#REF!</v>
      </c>
      <c r="O35" s="51" t="e">
        <f>#REF!/#REF!</f>
        <v>#REF!</v>
      </c>
      <c r="P35" s="50" t="e">
        <f>#REF!/#REF!</f>
        <v>#REF!</v>
      </c>
      <c r="Q35" s="51" t="e">
        <f>#REF!/#REF!</f>
        <v>#REF!</v>
      </c>
      <c r="R35" s="52" t="e">
        <f>#REF!/#REF!</f>
        <v>#REF!</v>
      </c>
      <c r="S35" s="53" t="e">
        <f>#REF!/#REF!</f>
        <v>#REF!</v>
      </c>
      <c r="T35" s="52" t="e">
        <f>#REF!/#REF!</f>
        <v>#REF!</v>
      </c>
      <c r="U35" s="53" t="e">
        <f>#REF!/#REF!</f>
        <v>#REF!</v>
      </c>
      <c r="V35" s="52" t="e">
        <f>#REF!/#REF!</f>
        <v>#REF!</v>
      </c>
      <c r="W35" s="53" t="e">
        <f>#REF!/#REF!</f>
        <v>#REF!</v>
      </c>
      <c r="X35" s="52" t="e">
        <f>#REF!/#REF!</f>
        <v>#REF!</v>
      </c>
      <c r="Y35" s="52" t="e">
        <f>#REF!/#REF!</f>
        <v>#REF!</v>
      </c>
    </row>
    <row r="36" spans="1:25">
      <c r="A36" s="170" t="s">
        <v>588</v>
      </c>
      <c r="B36" s="59" t="e">
        <f>#REF!/#REF!</f>
        <v>#REF!</v>
      </c>
      <c r="C36" s="60" t="e">
        <f>#REF!/#REF!</f>
        <v>#REF!</v>
      </c>
      <c r="D36" s="59" t="e">
        <f>#REF!/#REF!</f>
        <v>#REF!</v>
      </c>
      <c r="E36" s="60" t="e">
        <f>#REF!/#REF!</f>
        <v>#REF!</v>
      </c>
      <c r="F36" s="61" t="e">
        <f>#REF!/#REF!</f>
        <v>#REF!</v>
      </c>
      <c r="G36" s="62" t="e">
        <f>#REF!/#REF!</f>
        <v>#REF!</v>
      </c>
      <c r="H36" s="63" t="e">
        <f>#REF!/#REF!</f>
        <v>#REF!</v>
      </c>
      <c r="I36" s="64" t="e">
        <f>#REF!/#REF!</f>
        <v>#REF!</v>
      </c>
      <c r="J36" s="63" t="e">
        <f>#REF!/#REF!</f>
        <v>#REF!</v>
      </c>
      <c r="K36" s="64" t="e">
        <f>#REF!/#REF!</f>
        <v>#REF!</v>
      </c>
      <c r="L36" s="63" t="e">
        <f>#REF!/#REF!</f>
        <v>#REF!</v>
      </c>
      <c r="M36" s="272" t="e">
        <f>#REF!/#REF!</f>
        <v>#REF!</v>
      </c>
      <c r="N36" s="59" t="e">
        <f>#REF!/#REF!</f>
        <v>#REF!</v>
      </c>
      <c r="O36" s="60" t="e">
        <f>#REF!/#REF!</f>
        <v>#REF!</v>
      </c>
      <c r="P36" s="59" t="e">
        <f>#REF!/#REF!</f>
        <v>#REF!</v>
      </c>
      <c r="Q36" s="60" t="e">
        <f>#REF!/#REF!</f>
        <v>#REF!</v>
      </c>
      <c r="R36" s="61" t="e">
        <f>#REF!/#REF!</f>
        <v>#REF!</v>
      </c>
      <c r="S36" s="62" t="e">
        <f>#REF!/#REF!</f>
        <v>#REF!</v>
      </c>
      <c r="T36" s="61" t="e">
        <f>#REF!/#REF!</f>
        <v>#REF!</v>
      </c>
      <c r="U36" s="62" t="e">
        <f>#REF!/#REF!</f>
        <v>#REF!</v>
      </c>
      <c r="V36" s="61" t="e">
        <f>#REF!/#REF!</f>
        <v>#REF!</v>
      </c>
      <c r="W36" s="62" t="e">
        <f>#REF!/#REF!</f>
        <v>#REF!</v>
      </c>
      <c r="X36" s="61" t="e">
        <f>#REF!/#REF!</f>
        <v>#REF!</v>
      </c>
      <c r="Y36" s="61" t="e">
        <f>#REF!/#REF!</f>
        <v>#REF!</v>
      </c>
    </row>
    <row r="37" spans="1:25">
      <c r="A37" s="111" t="s">
        <v>589</v>
      </c>
      <c r="B37" s="50" t="e">
        <f>#REF!/#REF!</f>
        <v>#REF!</v>
      </c>
      <c r="C37" s="51" t="e">
        <f>#REF!/#REF!</f>
        <v>#REF!</v>
      </c>
      <c r="D37" s="50" t="e">
        <f>#REF!/#REF!</f>
        <v>#REF!</v>
      </c>
      <c r="E37" s="51" t="e">
        <f>#REF!/#REF!</f>
        <v>#REF!</v>
      </c>
      <c r="F37" s="52" t="e">
        <f>#REF!/#REF!</f>
        <v>#REF!</v>
      </c>
      <c r="G37" s="53" t="e">
        <f>#REF!/#REF!</f>
        <v>#REF!</v>
      </c>
      <c r="H37" s="54" t="e">
        <f>#REF!/#REF!</f>
        <v>#REF!</v>
      </c>
      <c r="I37" s="58" t="e">
        <f>#REF!/#REF!</f>
        <v>#REF!</v>
      </c>
      <c r="J37" s="54" t="e">
        <f>#REF!/#REF!</f>
        <v>#REF!</v>
      </c>
      <c r="K37" s="58" t="e">
        <f>#REF!/#REF!</f>
        <v>#REF!</v>
      </c>
      <c r="L37" s="54" t="e">
        <f>#REF!/#REF!</f>
        <v>#REF!</v>
      </c>
      <c r="M37" s="271" t="e">
        <f>#REF!/#REF!</f>
        <v>#REF!</v>
      </c>
      <c r="N37" s="50" t="e">
        <f>#REF!/#REF!</f>
        <v>#REF!</v>
      </c>
      <c r="O37" s="51" t="e">
        <f>#REF!/#REF!</f>
        <v>#REF!</v>
      </c>
      <c r="P37" s="50" t="e">
        <f>#REF!/#REF!</f>
        <v>#REF!</v>
      </c>
      <c r="Q37" s="51" t="e">
        <f>#REF!/#REF!</f>
        <v>#REF!</v>
      </c>
      <c r="R37" s="52" t="e">
        <f>#REF!/#REF!</f>
        <v>#REF!</v>
      </c>
      <c r="S37" s="53" t="e">
        <f>#REF!/#REF!</f>
        <v>#REF!</v>
      </c>
      <c r="T37" s="52" t="e">
        <f>#REF!/#REF!</f>
        <v>#REF!</v>
      </c>
      <c r="U37" s="53" t="e">
        <f>#REF!/#REF!</f>
        <v>#REF!</v>
      </c>
      <c r="V37" s="52" t="e">
        <f>#REF!/#REF!</f>
        <v>#REF!</v>
      </c>
      <c r="W37" s="53" t="e">
        <f>#REF!/#REF!</f>
        <v>#REF!</v>
      </c>
      <c r="X37" s="52" t="e">
        <f>#REF!/#REF!</f>
        <v>#REF!</v>
      </c>
      <c r="Y37" s="52" t="e">
        <f>#REF!/#REF!</f>
        <v>#REF!</v>
      </c>
    </row>
    <row r="38" spans="1:25">
      <c r="A38" s="111" t="s">
        <v>590</v>
      </c>
      <c r="B38" s="50" t="e">
        <f>#REF!/#REF!</f>
        <v>#REF!</v>
      </c>
      <c r="C38" s="51" t="e">
        <f>#REF!/#REF!</f>
        <v>#REF!</v>
      </c>
      <c r="D38" s="50" t="e">
        <f>#REF!/#REF!</f>
        <v>#REF!</v>
      </c>
      <c r="E38" s="51" t="e">
        <f>#REF!/#REF!</f>
        <v>#REF!</v>
      </c>
      <c r="F38" s="52" t="e">
        <f>#REF!/#REF!</f>
        <v>#REF!</v>
      </c>
      <c r="G38" s="53" t="e">
        <f>#REF!/#REF!</f>
        <v>#REF!</v>
      </c>
      <c r="H38" s="54" t="e">
        <f>#REF!/#REF!</f>
        <v>#REF!</v>
      </c>
      <c r="I38" s="58" t="e">
        <f>#REF!/#REF!</f>
        <v>#REF!</v>
      </c>
      <c r="J38" s="54" t="e">
        <f>#REF!/#REF!</f>
        <v>#REF!</v>
      </c>
      <c r="K38" s="58" t="e">
        <f>#REF!/#REF!</f>
        <v>#REF!</v>
      </c>
      <c r="L38" s="54" t="e">
        <f>#REF!/#REF!</f>
        <v>#REF!</v>
      </c>
      <c r="M38" s="271" t="e">
        <f>#REF!/#REF!</f>
        <v>#REF!</v>
      </c>
      <c r="N38" s="50" t="e">
        <f>#REF!/#REF!</f>
        <v>#REF!</v>
      </c>
      <c r="O38" s="51" t="e">
        <f>#REF!/#REF!</f>
        <v>#REF!</v>
      </c>
      <c r="P38" s="50" t="e">
        <f>#REF!/#REF!</f>
        <v>#REF!</v>
      </c>
      <c r="Q38" s="51" t="e">
        <f>#REF!/#REF!</f>
        <v>#REF!</v>
      </c>
      <c r="R38" s="52" t="e">
        <f>#REF!/#REF!</f>
        <v>#REF!</v>
      </c>
      <c r="S38" s="53" t="e">
        <f>#REF!/#REF!</f>
        <v>#REF!</v>
      </c>
      <c r="T38" s="52" t="e">
        <f>#REF!/#REF!</f>
        <v>#REF!</v>
      </c>
      <c r="U38" s="53" t="e">
        <f>#REF!/#REF!</f>
        <v>#REF!</v>
      </c>
      <c r="V38" s="52" t="e">
        <f>#REF!/#REF!</f>
        <v>#REF!</v>
      </c>
      <c r="W38" s="53" t="e">
        <f>#REF!/#REF!</f>
        <v>#REF!</v>
      </c>
      <c r="X38" s="52" t="e">
        <f>#REF!/#REF!</f>
        <v>#REF!</v>
      </c>
      <c r="Y38" s="52" t="e">
        <f>#REF!/#REF!</f>
        <v>#REF!</v>
      </c>
    </row>
    <row r="39" spans="1:25">
      <c r="A39" s="111" t="s">
        <v>591</v>
      </c>
      <c r="B39" s="50" t="e">
        <f>#REF!/#REF!</f>
        <v>#REF!</v>
      </c>
      <c r="C39" s="51" t="e">
        <f>#REF!/#REF!</f>
        <v>#REF!</v>
      </c>
      <c r="D39" s="50" t="e">
        <f>#REF!/#REF!</f>
        <v>#REF!</v>
      </c>
      <c r="E39" s="51" t="e">
        <f>#REF!/#REF!</f>
        <v>#REF!</v>
      </c>
      <c r="F39" s="52" t="e">
        <f>#REF!/#REF!</f>
        <v>#REF!</v>
      </c>
      <c r="G39" s="53" t="e">
        <f>#REF!/#REF!</f>
        <v>#REF!</v>
      </c>
      <c r="H39" s="54" t="e">
        <f>#REF!/#REF!</f>
        <v>#REF!</v>
      </c>
      <c r="I39" s="58" t="e">
        <f>#REF!/#REF!</f>
        <v>#REF!</v>
      </c>
      <c r="J39" s="54" t="e">
        <f>#REF!/#REF!</f>
        <v>#REF!</v>
      </c>
      <c r="K39" s="58" t="e">
        <f>#REF!/#REF!</f>
        <v>#REF!</v>
      </c>
      <c r="L39" s="54" t="e">
        <f>#REF!/#REF!</f>
        <v>#REF!</v>
      </c>
      <c r="M39" s="271" t="e">
        <f>#REF!/#REF!</f>
        <v>#REF!</v>
      </c>
      <c r="N39" s="50" t="e">
        <f>#REF!/#REF!</f>
        <v>#REF!</v>
      </c>
      <c r="O39" s="51" t="e">
        <f>#REF!/#REF!</f>
        <v>#REF!</v>
      </c>
      <c r="P39" s="50" t="e">
        <f>#REF!/#REF!</f>
        <v>#REF!</v>
      </c>
      <c r="Q39" s="51" t="e">
        <f>#REF!/#REF!</f>
        <v>#REF!</v>
      </c>
      <c r="R39" s="52" t="e">
        <f>#REF!/#REF!</f>
        <v>#REF!</v>
      </c>
      <c r="S39" s="53" t="e">
        <f>#REF!/#REF!</f>
        <v>#REF!</v>
      </c>
      <c r="T39" s="52" t="e">
        <f>#REF!/#REF!</f>
        <v>#REF!</v>
      </c>
      <c r="U39" s="53" t="e">
        <f>#REF!/#REF!</f>
        <v>#REF!</v>
      </c>
      <c r="V39" s="52" t="e">
        <f>#REF!/#REF!</f>
        <v>#REF!</v>
      </c>
      <c r="W39" s="53" t="e">
        <f>#REF!/#REF!</f>
        <v>#REF!</v>
      </c>
      <c r="X39" s="52" t="e">
        <f>#REF!/#REF!</f>
        <v>#REF!</v>
      </c>
      <c r="Y39" s="52" t="e">
        <f>#REF!/#REF!</f>
        <v>#REF!</v>
      </c>
    </row>
    <row r="40" spans="1:25">
      <c r="A40" s="111" t="s">
        <v>592</v>
      </c>
      <c r="B40" s="50" t="e">
        <f>#REF!/#REF!</f>
        <v>#REF!</v>
      </c>
      <c r="C40" s="51" t="e">
        <f>#REF!/#REF!</f>
        <v>#REF!</v>
      </c>
      <c r="D40" s="50" t="e">
        <f>#REF!/#REF!</f>
        <v>#REF!</v>
      </c>
      <c r="E40" s="51" t="e">
        <f>#REF!/#REF!</f>
        <v>#REF!</v>
      </c>
      <c r="F40" s="52" t="e">
        <f>#REF!/#REF!</f>
        <v>#REF!</v>
      </c>
      <c r="G40" s="53" t="e">
        <f>#REF!/#REF!</f>
        <v>#REF!</v>
      </c>
      <c r="H40" s="54" t="e">
        <f>#REF!/#REF!</f>
        <v>#REF!</v>
      </c>
      <c r="I40" s="58" t="e">
        <f>#REF!/#REF!</f>
        <v>#REF!</v>
      </c>
      <c r="J40" s="54" t="e">
        <f>#REF!/#REF!</f>
        <v>#REF!</v>
      </c>
      <c r="K40" s="58" t="e">
        <f>#REF!/#REF!</f>
        <v>#REF!</v>
      </c>
      <c r="L40" s="54" t="e">
        <f>#REF!/#REF!</f>
        <v>#REF!</v>
      </c>
      <c r="M40" s="271" t="e">
        <f>#REF!/#REF!</f>
        <v>#REF!</v>
      </c>
      <c r="N40" s="50" t="e">
        <f>#REF!/#REF!</f>
        <v>#REF!</v>
      </c>
      <c r="O40" s="51" t="e">
        <f>#REF!/#REF!</f>
        <v>#REF!</v>
      </c>
      <c r="P40" s="50" t="e">
        <f>#REF!/#REF!</f>
        <v>#REF!</v>
      </c>
      <c r="Q40" s="51" t="e">
        <f>#REF!/#REF!</f>
        <v>#REF!</v>
      </c>
      <c r="R40" s="52" t="e">
        <f>#REF!/#REF!</f>
        <v>#REF!</v>
      </c>
      <c r="S40" s="53" t="e">
        <f>#REF!/#REF!</f>
        <v>#REF!</v>
      </c>
      <c r="T40" s="52" t="e">
        <f>#REF!/#REF!</f>
        <v>#REF!</v>
      </c>
      <c r="U40" s="53" t="e">
        <f>#REF!/#REF!</f>
        <v>#REF!</v>
      </c>
      <c r="V40" s="52" t="e">
        <f>#REF!/#REF!</f>
        <v>#REF!</v>
      </c>
      <c r="W40" s="53" t="e">
        <f>#REF!/#REF!</f>
        <v>#REF!</v>
      </c>
      <c r="X40" s="52" t="e">
        <f>#REF!/#REF!</f>
        <v>#REF!</v>
      </c>
      <c r="Y40" s="52" t="e">
        <f>#REF!/#REF!</f>
        <v>#REF!</v>
      </c>
    </row>
    <row r="41" spans="1:25">
      <c r="A41" s="170" t="s">
        <v>593</v>
      </c>
      <c r="B41" s="59" t="e">
        <f>#REF!/#REF!</f>
        <v>#REF!</v>
      </c>
      <c r="C41" s="60" t="e">
        <f>#REF!/#REF!</f>
        <v>#REF!</v>
      </c>
      <c r="D41" s="59" t="e">
        <f>#REF!/#REF!</f>
        <v>#REF!</v>
      </c>
      <c r="E41" s="60" t="e">
        <f>#REF!/#REF!</f>
        <v>#REF!</v>
      </c>
      <c r="F41" s="61" t="e">
        <f>#REF!/#REF!</f>
        <v>#REF!</v>
      </c>
      <c r="G41" s="62" t="e">
        <f>#REF!/#REF!</f>
        <v>#REF!</v>
      </c>
      <c r="H41" s="63" t="e">
        <f>#REF!/#REF!</f>
        <v>#REF!</v>
      </c>
      <c r="I41" s="64" t="e">
        <f>#REF!/#REF!</f>
        <v>#REF!</v>
      </c>
      <c r="J41" s="63" t="e">
        <f>#REF!/#REF!</f>
        <v>#REF!</v>
      </c>
      <c r="K41" s="64" t="e">
        <f>#REF!/#REF!</f>
        <v>#REF!</v>
      </c>
      <c r="L41" s="63" t="e">
        <f>#REF!/#REF!</f>
        <v>#REF!</v>
      </c>
      <c r="M41" s="272" t="e">
        <f>#REF!/#REF!</f>
        <v>#REF!</v>
      </c>
      <c r="N41" s="59" t="e">
        <f>#REF!/#REF!</f>
        <v>#REF!</v>
      </c>
      <c r="O41" s="60" t="e">
        <f>#REF!/#REF!</f>
        <v>#REF!</v>
      </c>
      <c r="P41" s="59" t="e">
        <f>#REF!/#REF!</f>
        <v>#REF!</v>
      </c>
      <c r="Q41" s="60" t="e">
        <f>#REF!/#REF!</f>
        <v>#REF!</v>
      </c>
      <c r="R41" s="61" t="e">
        <f>#REF!/#REF!</f>
        <v>#REF!</v>
      </c>
      <c r="S41" s="62" t="e">
        <f>#REF!/#REF!</f>
        <v>#REF!</v>
      </c>
      <c r="T41" s="61" t="e">
        <f>#REF!/#REF!</f>
        <v>#REF!</v>
      </c>
      <c r="U41" s="62" t="e">
        <f>#REF!/#REF!</f>
        <v>#REF!</v>
      </c>
      <c r="V41" s="61" t="e">
        <f>#REF!/#REF!</f>
        <v>#REF!</v>
      </c>
      <c r="W41" s="62" t="e">
        <f>#REF!/#REF!</f>
        <v>#REF!</v>
      </c>
      <c r="X41" s="61" t="e">
        <f>#REF!/#REF!</f>
        <v>#REF!</v>
      </c>
      <c r="Y41" s="61" t="e">
        <f>#REF!/#REF!</f>
        <v>#REF!</v>
      </c>
    </row>
    <row r="42" spans="1:25">
      <c r="A42" s="111" t="s">
        <v>594</v>
      </c>
      <c r="B42" s="50" t="e">
        <f>#REF!/#REF!</f>
        <v>#REF!</v>
      </c>
      <c r="C42" s="51" t="e">
        <f>#REF!/#REF!</f>
        <v>#REF!</v>
      </c>
      <c r="D42" s="50" t="e">
        <f>#REF!/#REF!</f>
        <v>#REF!</v>
      </c>
      <c r="E42" s="51" t="e">
        <f>#REF!/#REF!</f>
        <v>#REF!</v>
      </c>
      <c r="F42" s="52" t="e">
        <f>#REF!/#REF!</f>
        <v>#REF!</v>
      </c>
      <c r="G42" s="53" t="e">
        <f>#REF!/#REF!</f>
        <v>#REF!</v>
      </c>
      <c r="H42" s="54" t="e">
        <f>#REF!/#REF!</f>
        <v>#REF!</v>
      </c>
      <c r="I42" s="58" t="e">
        <f>#REF!/#REF!</f>
        <v>#REF!</v>
      </c>
      <c r="J42" s="54" t="e">
        <f>#REF!/#REF!</f>
        <v>#REF!</v>
      </c>
      <c r="K42" s="58" t="e">
        <f>#REF!/#REF!</f>
        <v>#REF!</v>
      </c>
      <c r="L42" s="54" t="e">
        <f>#REF!/#REF!</f>
        <v>#REF!</v>
      </c>
      <c r="M42" s="271" t="e">
        <f>#REF!/#REF!</f>
        <v>#REF!</v>
      </c>
      <c r="N42" s="50" t="e">
        <f>#REF!/#REF!</f>
        <v>#REF!</v>
      </c>
      <c r="O42" s="51" t="e">
        <f>#REF!/#REF!</f>
        <v>#REF!</v>
      </c>
      <c r="P42" s="50" t="e">
        <f>#REF!/#REF!</f>
        <v>#REF!</v>
      </c>
      <c r="Q42" s="51" t="e">
        <f>#REF!/#REF!</f>
        <v>#REF!</v>
      </c>
      <c r="R42" s="52" t="e">
        <f>#REF!/#REF!</f>
        <v>#REF!</v>
      </c>
      <c r="S42" s="53" t="e">
        <f>#REF!/#REF!</f>
        <v>#REF!</v>
      </c>
      <c r="T42" s="52" t="e">
        <f>#REF!/#REF!</f>
        <v>#REF!</v>
      </c>
      <c r="U42" s="53" t="e">
        <f>#REF!/#REF!</f>
        <v>#REF!</v>
      </c>
      <c r="V42" s="52" t="e">
        <f>#REF!/#REF!</f>
        <v>#REF!</v>
      </c>
      <c r="W42" s="53" t="e">
        <f>#REF!/#REF!</f>
        <v>#REF!</v>
      </c>
      <c r="X42" s="52" t="e">
        <f>#REF!/#REF!</f>
        <v>#REF!</v>
      </c>
      <c r="Y42" s="52" t="e">
        <f>#REF!/#REF!</f>
        <v>#REF!</v>
      </c>
    </row>
    <row r="43" spans="1:25">
      <c r="A43" s="111" t="s">
        <v>595</v>
      </c>
      <c r="B43" s="50" t="e">
        <f>#REF!/#REF!</f>
        <v>#REF!</v>
      </c>
      <c r="C43" s="51" t="e">
        <f>#REF!/#REF!</f>
        <v>#REF!</v>
      </c>
      <c r="D43" s="50" t="e">
        <f>#REF!/#REF!</f>
        <v>#REF!</v>
      </c>
      <c r="E43" s="51" t="e">
        <f>#REF!/#REF!</f>
        <v>#REF!</v>
      </c>
      <c r="F43" s="52" t="e">
        <f>#REF!/#REF!</f>
        <v>#REF!</v>
      </c>
      <c r="G43" s="53" t="e">
        <f>#REF!/#REF!</f>
        <v>#REF!</v>
      </c>
      <c r="H43" s="54" t="e">
        <f>#REF!/#REF!</f>
        <v>#REF!</v>
      </c>
      <c r="I43" s="58" t="e">
        <f>#REF!/#REF!</f>
        <v>#REF!</v>
      </c>
      <c r="J43" s="54" t="e">
        <f>#REF!/#REF!</f>
        <v>#REF!</v>
      </c>
      <c r="K43" s="58" t="e">
        <f>#REF!/#REF!</f>
        <v>#REF!</v>
      </c>
      <c r="L43" s="54" t="e">
        <f>#REF!/#REF!</f>
        <v>#REF!</v>
      </c>
      <c r="M43" s="271" t="e">
        <f>#REF!/#REF!</f>
        <v>#REF!</v>
      </c>
      <c r="N43" s="50" t="e">
        <f>#REF!/#REF!</f>
        <v>#REF!</v>
      </c>
      <c r="O43" s="51" t="e">
        <f>#REF!/#REF!</f>
        <v>#REF!</v>
      </c>
      <c r="P43" s="50" t="e">
        <f>#REF!/#REF!</f>
        <v>#REF!</v>
      </c>
      <c r="Q43" s="51" t="e">
        <f>#REF!/#REF!</f>
        <v>#REF!</v>
      </c>
      <c r="R43" s="52" t="e">
        <f>#REF!/#REF!</f>
        <v>#REF!</v>
      </c>
      <c r="S43" s="53" t="e">
        <f>#REF!/#REF!</f>
        <v>#REF!</v>
      </c>
      <c r="T43" s="52" t="e">
        <f>#REF!/#REF!</f>
        <v>#REF!</v>
      </c>
      <c r="U43" s="53" t="e">
        <f>#REF!/#REF!</f>
        <v>#REF!</v>
      </c>
      <c r="V43" s="52" t="e">
        <f>#REF!/#REF!</f>
        <v>#REF!</v>
      </c>
      <c r="W43" s="53" t="e">
        <f>#REF!/#REF!</f>
        <v>#REF!</v>
      </c>
      <c r="X43" s="52" t="e">
        <f>#REF!/#REF!</f>
        <v>#REF!</v>
      </c>
      <c r="Y43" s="52" t="e">
        <f>#REF!/#REF!</f>
        <v>#REF!</v>
      </c>
    </row>
    <row r="44" spans="1:25">
      <c r="A44" s="111" t="s">
        <v>596</v>
      </c>
      <c r="B44" s="50" t="e">
        <f>#REF!/#REF!</f>
        <v>#REF!</v>
      </c>
      <c r="C44" s="51" t="e">
        <f>#REF!/#REF!</f>
        <v>#REF!</v>
      </c>
      <c r="D44" s="50" t="e">
        <f>#REF!/#REF!</f>
        <v>#REF!</v>
      </c>
      <c r="E44" s="51" t="e">
        <f>#REF!/#REF!</f>
        <v>#REF!</v>
      </c>
      <c r="F44" s="52" t="e">
        <f>#REF!/#REF!</f>
        <v>#REF!</v>
      </c>
      <c r="G44" s="53" t="e">
        <f>#REF!/#REF!</f>
        <v>#REF!</v>
      </c>
      <c r="H44" s="54" t="e">
        <f>#REF!/#REF!</f>
        <v>#REF!</v>
      </c>
      <c r="I44" s="58" t="e">
        <f>#REF!/#REF!</f>
        <v>#REF!</v>
      </c>
      <c r="J44" s="54" t="e">
        <f>#REF!/#REF!</f>
        <v>#REF!</v>
      </c>
      <c r="K44" s="58" t="e">
        <f>#REF!/#REF!</f>
        <v>#REF!</v>
      </c>
      <c r="L44" s="54" t="e">
        <f>#REF!/#REF!</f>
        <v>#REF!</v>
      </c>
      <c r="M44" s="271" t="e">
        <f>#REF!/#REF!</f>
        <v>#REF!</v>
      </c>
      <c r="N44" s="50" t="e">
        <f>#REF!/#REF!</f>
        <v>#REF!</v>
      </c>
      <c r="O44" s="51" t="e">
        <f>#REF!/#REF!</f>
        <v>#REF!</v>
      </c>
      <c r="P44" s="50" t="e">
        <f>#REF!/#REF!</f>
        <v>#REF!</v>
      </c>
      <c r="Q44" s="51" t="e">
        <f>#REF!/#REF!</f>
        <v>#REF!</v>
      </c>
      <c r="R44" s="52" t="e">
        <f>#REF!/#REF!</f>
        <v>#REF!</v>
      </c>
      <c r="S44" s="53" t="e">
        <f>#REF!/#REF!</f>
        <v>#REF!</v>
      </c>
      <c r="T44" s="52" t="e">
        <f>#REF!/#REF!</f>
        <v>#REF!</v>
      </c>
      <c r="U44" s="53" t="e">
        <f>#REF!/#REF!</f>
        <v>#REF!</v>
      </c>
      <c r="V44" s="52" t="e">
        <f>#REF!/#REF!</f>
        <v>#REF!</v>
      </c>
      <c r="W44" s="53" t="e">
        <f>#REF!/#REF!</f>
        <v>#REF!</v>
      </c>
      <c r="X44" s="52" t="e">
        <f>#REF!/#REF!</f>
        <v>#REF!</v>
      </c>
      <c r="Y44" s="52" t="e">
        <f>#REF!/#REF!</f>
        <v>#REF!</v>
      </c>
    </row>
    <row r="45" spans="1:25">
      <c r="A45" s="111" t="s">
        <v>597</v>
      </c>
      <c r="B45" s="50" t="e">
        <f>#REF!/#REF!</f>
        <v>#REF!</v>
      </c>
      <c r="C45" s="51" t="e">
        <f>#REF!/#REF!</f>
        <v>#REF!</v>
      </c>
      <c r="D45" s="50" t="e">
        <f>#REF!/#REF!</f>
        <v>#REF!</v>
      </c>
      <c r="E45" s="51" t="e">
        <f>#REF!/#REF!</f>
        <v>#REF!</v>
      </c>
      <c r="F45" s="52" t="e">
        <f>#REF!/#REF!</f>
        <v>#REF!</v>
      </c>
      <c r="G45" s="53" t="e">
        <f>#REF!/#REF!</f>
        <v>#REF!</v>
      </c>
      <c r="H45" s="54" t="e">
        <f>#REF!/#REF!</f>
        <v>#REF!</v>
      </c>
      <c r="I45" s="58" t="e">
        <f>#REF!/#REF!</f>
        <v>#REF!</v>
      </c>
      <c r="J45" s="54" t="e">
        <f>#REF!/#REF!</f>
        <v>#REF!</v>
      </c>
      <c r="K45" s="58" t="e">
        <f>#REF!/#REF!</f>
        <v>#REF!</v>
      </c>
      <c r="L45" s="54" t="e">
        <f>#REF!/#REF!</f>
        <v>#REF!</v>
      </c>
      <c r="M45" s="271" t="e">
        <f>#REF!/#REF!</f>
        <v>#REF!</v>
      </c>
      <c r="N45" s="50" t="e">
        <f>#REF!/#REF!</f>
        <v>#REF!</v>
      </c>
      <c r="O45" s="51" t="e">
        <f>#REF!/#REF!</f>
        <v>#REF!</v>
      </c>
      <c r="P45" s="50" t="e">
        <f>#REF!/#REF!</f>
        <v>#REF!</v>
      </c>
      <c r="Q45" s="51" t="e">
        <f>#REF!/#REF!</f>
        <v>#REF!</v>
      </c>
      <c r="R45" s="52" t="e">
        <f>#REF!/#REF!</f>
        <v>#REF!</v>
      </c>
      <c r="S45" s="53" t="e">
        <f>#REF!/#REF!</f>
        <v>#REF!</v>
      </c>
      <c r="T45" s="52" t="e">
        <f>#REF!/#REF!</f>
        <v>#REF!</v>
      </c>
      <c r="U45" s="53" t="e">
        <f>#REF!/#REF!</f>
        <v>#REF!</v>
      </c>
      <c r="V45" s="52" t="e">
        <f>#REF!/#REF!</f>
        <v>#REF!</v>
      </c>
      <c r="W45" s="53" t="e">
        <f>#REF!/#REF!</f>
        <v>#REF!</v>
      </c>
      <c r="X45" s="52" t="e">
        <f>#REF!/#REF!</f>
        <v>#REF!</v>
      </c>
      <c r="Y45" s="52" t="e">
        <f>#REF!/#REF!</f>
        <v>#REF!</v>
      </c>
    </row>
    <row r="46" spans="1:25">
      <c r="A46" s="170" t="s">
        <v>598</v>
      </c>
      <c r="B46" s="59" t="e">
        <f>#REF!/#REF!</f>
        <v>#REF!</v>
      </c>
      <c r="C46" s="60" t="e">
        <f>#REF!/#REF!</f>
        <v>#REF!</v>
      </c>
      <c r="D46" s="59" t="e">
        <f>#REF!/#REF!</f>
        <v>#REF!</v>
      </c>
      <c r="E46" s="60" t="e">
        <f>#REF!/#REF!</f>
        <v>#REF!</v>
      </c>
      <c r="F46" s="61" t="e">
        <f>#REF!/#REF!</f>
        <v>#REF!</v>
      </c>
      <c r="G46" s="62" t="e">
        <f>#REF!/#REF!</f>
        <v>#REF!</v>
      </c>
      <c r="H46" s="63" t="e">
        <f>#REF!/#REF!</f>
        <v>#REF!</v>
      </c>
      <c r="I46" s="64" t="e">
        <f>#REF!/#REF!</f>
        <v>#REF!</v>
      </c>
      <c r="J46" s="63" t="e">
        <f>#REF!/#REF!</f>
        <v>#REF!</v>
      </c>
      <c r="K46" s="64" t="e">
        <f>#REF!/#REF!</f>
        <v>#REF!</v>
      </c>
      <c r="L46" s="63" t="e">
        <f>#REF!/#REF!</f>
        <v>#REF!</v>
      </c>
      <c r="M46" s="272" t="e">
        <f>#REF!/#REF!</f>
        <v>#REF!</v>
      </c>
      <c r="N46" s="59" t="e">
        <f>#REF!/#REF!</f>
        <v>#REF!</v>
      </c>
      <c r="O46" s="60" t="e">
        <f>#REF!/#REF!</f>
        <v>#REF!</v>
      </c>
      <c r="P46" s="59" t="e">
        <f>#REF!/#REF!</f>
        <v>#REF!</v>
      </c>
      <c r="Q46" s="60" t="e">
        <f>#REF!/#REF!</f>
        <v>#REF!</v>
      </c>
      <c r="R46" s="61" t="e">
        <f>#REF!/#REF!</f>
        <v>#REF!</v>
      </c>
      <c r="S46" s="62" t="e">
        <f>#REF!/#REF!</f>
        <v>#REF!</v>
      </c>
      <c r="T46" s="61" t="e">
        <f>#REF!/#REF!</f>
        <v>#REF!</v>
      </c>
      <c r="U46" s="62" t="e">
        <f>#REF!/#REF!</f>
        <v>#REF!</v>
      </c>
      <c r="V46" s="61" t="e">
        <f>#REF!/#REF!</f>
        <v>#REF!</v>
      </c>
      <c r="W46" s="62" t="e">
        <f>#REF!/#REF!</f>
        <v>#REF!</v>
      </c>
      <c r="X46" s="61" t="e">
        <f>#REF!/#REF!</f>
        <v>#REF!</v>
      </c>
      <c r="Y46" s="61" t="e">
        <f>#REF!/#REF!</f>
        <v>#REF!</v>
      </c>
    </row>
    <row r="47" spans="1:25">
      <c r="A47" s="111" t="s">
        <v>599</v>
      </c>
      <c r="B47" s="50" t="e">
        <f>#REF!/#REF!</f>
        <v>#REF!</v>
      </c>
      <c r="C47" s="51" t="e">
        <f>#REF!/#REF!</f>
        <v>#REF!</v>
      </c>
      <c r="D47" s="50" t="e">
        <f>#REF!/#REF!</f>
        <v>#REF!</v>
      </c>
      <c r="E47" s="51" t="e">
        <f>#REF!/#REF!</f>
        <v>#REF!</v>
      </c>
      <c r="F47" s="52" t="e">
        <f>#REF!/#REF!</f>
        <v>#REF!</v>
      </c>
      <c r="G47" s="53" t="e">
        <f>#REF!/#REF!</f>
        <v>#REF!</v>
      </c>
      <c r="H47" s="54" t="e">
        <f>#REF!/#REF!</f>
        <v>#REF!</v>
      </c>
      <c r="I47" s="58" t="e">
        <f>#REF!/#REF!</f>
        <v>#REF!</v>
      </c>
      <c r="J47" s="54" t="e">
        <f>#REF!/#REF!</f>
        <v>#REF!</v>
      </c>
      <c r="K47" s="58" t="e">
        <f>#REF!/#REF!</f>
        <v>#REF!</v>
      </c>
      <c r="L47" s="54" t="e">
        <f>#REF!/#REF!</f>
        <v>#REF!</v>
      </c>
      <c r="M47" s="271" t="e">
        <f>#REF!/#REF!</f>
        <v>#REF!</v>
      </c>
      <c r="N47" s="50" t="e">
        <f>#REF!/#REF!</f>
        <v>#REF!</v>
      </c>
      <c r="O47" s="51" t="e">
        <f>#REF!/#REF!</f>
        <v>#REF!</v>
      </c>
      <c r="P47" s="50" t="e">
        <f>#REF!/#REF!</f>
        <v>#REF!</v>
      </c>
      <c r="Q47" s="51" t="e">
        <f>#REF!/#REF!</f>
        <v>#REF!</v>
      </c>
      <c r="R47" s="52" t="e">
        <f>#REF!/#REF!</f>
        <v>#REF!</v>
      </c>
      <c r="S47" s="53" t="e">
        <f>#REF!/#REF!</f>
        <v>#REF!</v>
      </c>
      <c r="T47" s="52" t="e">
        <f>#REF!/#REF!</f>
        <v>#REF!</v>
      </c>
      <c r="U47" s="53" t="e">
        <f>#REF!/#REF!</f>
        <v>#REF!</v>
      </c>
      <c r="V47" s="52" t="e">
        <f>#REF!/#REF!</f>
        <v>#REF!</v>
      </c>
      <c r="W47" s="53" t="e">
        <f>#REF!/#REF!</f>
        <v>#REF!</v>
      </c>
      <c r="X47" s="52" t="e">
        <f>#REF!/#REF!</f>
        <v>#REF!</v>
      </c>
      <c r="Y47" s="52" t="e">
        <f>#REF!/#REF!</f>
        <v>#REF!</v>
      </c>
    </row>
    <row r="48" spans="1:25">
      <c r="A48" s="111" t="s">
        <v>600</v>
      </c>
      <c r="B48" s="50" t="e">
        <f>#REF!/#REF!</f>
        <v>#REF!</v>
      </c>
      <c r="C48" s="51" t="e">
        <f>#REF!/#REF!</f>
        <v>#REF!</v>
      </c>
      <c r="D48" s="50" t="e">
        <f>#REF!/#REF!</f>
        <v>#REF!</v>
      </c>
      <c r="E48" s="51" t="e">
        <f>#REF!/#REF!</f>
        <v>#REF!</v>
      </c>
      <c r="F48" s="52" t="e">
        <f>#REF!/#REF!</f>
        <v>#REF!</v>
      </c>
      <c r="G48" s="53" t="e">
        <f>#REF!/#REF!</f>
        <v>#REF!</v>
      </c>
      <c r="H48" s="54" t="e">
        <f>#REF!/#REF!</f>
        <v>#REF!</v>
      </c>
      <c r="I48" s="58" t="e">
        <f>#REF!/#REF!</f>
        <v>#REF!</v>
      </c>
      <c r="J48" s="54" t="e">
        <f>#REF!/#REF!</f>
        <v>#REF!</v>
      </c>
      <c r="K48" s="58" t="e">
        <f>#REF!/#REF!</f>
        <v>#REF!</v>
      </c>
      <c r="L48" s="54" t="e">
        <f>#REF!/#REF!</f>
        <v>#REF!</v>
      </c>
      <c r="M48" s="271" t="e">
        <f>#REF!/#REF!</f>
        <v>#REF!</v>
      </c>
      <c r="N48" s="50" t="e">
        <f>#REF!/#REF!</f>
        <v>#REF!</v>
      </c>
      <c r="O48" s="51" t="e">
        <f>#REF!/#REF!</f>
        <v>#REF!</v>
      </c>
      <c r="P48" s="50" t="e">
        <f>#REF!/#REF!</f>
        <v>#REF!</v>
      </c>
      <c r="Q48" s="51" t="e">
        <f>#REF!/#REF!</f>
        <v>#REF!</v>
      </c>
      <c r="R48" s="52" t="e">
        <f>#REF!/#REF!</f>
        <v>#REF!</v>
      </c>
      <c r="S48" s="53" t="e">
        <f>#REF!/#REF!</f>
        <v>#REF!</v>
      </c>
      <c r="T48" s="52" t="e">
        <f>#REF!/#REF!</f>
        <v>#REF!</v>
      </c>
      <c r="U48" s="53" t="e">
        <f>#REF!/#REF!</f>
        <v>#REF!</v>
      </c>
      <c r="V48" s="52" t="e">
        <f>#REF!/#REF!</f>
        <v>#REF!</v>
      </c>
      <c r="W48" s="53" t="e">
        <f>#REF!/#REF!</f>
        <v>#REF!</v>
      </c>
      <c r="X48" s="52" t="e">
        <f>#REF!/#REF!</f>
        <v>#REF!</v>
      </c>
      <c r="Y48" s="52" t="e">
        <f>#REF!/#REF!</f>
        <v>#REF!</v>
      </c>
    </row>
    <row r="49" spans="1:25">
      <c r="A49" s="111" t="s">
        <v>601</v>
      </c>
      <c r="B49" s="50" t="e">
        <f>#REF!/#REF!</f>
        <v>#REF!</v>
      </c>
      <c r="C49" s="51" t="e">
        <f>#REF!/#REF!</f>
        <v>#REF!</v>
      </c>
      <c r="D49" s="50" t="e">
        <f>#REF!/#REF!</f>
        <v>#REF!</v>
      </c>
      <c r="E49" s="51" t="e">
        <f>#REF!/#REF!</f>
        <v>#REF!</v>
      </c>
      <c r="F49" s="52" t="e">
        <f>#REF!/#REF!</f>
        <v>#REF!</v>
      </c>
      <c r="G49" s="53" t="e">
        <f>#REF!/#REF!</f>
        <v>#REF!</v>
      </c>
      <c r="H49" s="54" t="e">
        <f>#REF!/#REF!</f>
        <v>#REF!</v>
      </c>
      <c r="I49" s="58" t="e">
        <f>#REF!/#REF!</f>
        <v>#REF!</v>
      </c>
      <c r="J49" s="54" t="e">
        <f>#REF!/#REF!</f>
        <v>#REF!</v>
      </c>
      <c r="K49" s="58" t="e">
        <f>#REF!/#REF!</f>
        <v>#REF!</v>
      </c>
      <c r="L49" s="54" t="e">
        <f>#REF!/#REF!</f>
        <v>#REF!</v>
      </c>
      <c r="M49" s="271" t="e">
        <f>#REF!/#REF!</f>
        <v>#REF!</v>
      </c>
      <c r="N49" s="50" t="e">
        <f>#REF!/#REF!</f>
        <v>#REF!</v>
      </c>
      <c r="O49" s="51" t="e">
        <f>#REF!/#REF!</f>
        <v>#REF!</v>
      </c>
      <c r="P49" s="50" t="e">
        <f>#REF!/#REF!</f>
        <v>#REF!</v>
      </c>
      <c r="Q49" s="51" t="e">
        <f>#REF!/#REF!</f>
        <v>#REF!</v>
      </c>
      <c r="R49" s="52" t="e">
        <f>#REF!/#REF!</f>
        <v>#REF!</v>
      </c>
      <c r="S49" s="53" t="e">
        <f>#REF!/#REF!</f>
        <v>#REF!</v>
      </c>
      <c r="T49" s="52" t="e">
        <f>#REF!/#REF!</f>
        <v>#REF!</v>
      </c>
      <c r="U49" s="53" t="e">
        <f>#REF!/#REF!</f>
        <v>#REF!</v>
      </c>
      <c r="V49" s="52" t="e">
        <f>#REF!/#REF!</f>
        <v>#REF!</v>
      </c>
      <c r="W49" s="53" t="e">
        <f>#REF!/#REF!</f>
        <v>#REF!</v>
      </c>
      <c r="X49" s="52" t="e">
        <f>#REF!/#REF!</f>
        <v>#REF!</v>
      </c>
      <c r="Y49" s="52" t="e">
        <f>#REF!/#REF!</f>
        <v>#REF!</v>
      </c>
    </row>
    <row r="50" spans="1:25">
      <c r="A50" s="111" t="s">
        <v>602</v>
      </c>
      <c r="B50" s="50" t="e">
        <f>#REF!/#REF!</f>
        <v>#REF!</v>
      </c>
      <c r="C50" s="51" t="e">
        <f>#REF!/#REF!</f>
        <v>#REF!</v>
      </c>
      <c r="D50" s="50" t="e">
        <f>#REF!/#REF!</f>
        <v>#REF!</v>
      </c>
      <c r="E50" s="51" t="e">
        <f>#REF!/#REF!</f>
        <v>#REF!</v>
      </c>
      <c r="F50" s="52" t="e">
        <f>#REF!/#REF!</f>
        <v>#REF!</v>
      </c>
      <c r="G50" s="53" t="e">
        <f>#REF!/#REF!</f>
        <v>#REF!</v>
      </c>
      <c r="H50" s="54" t="e">
        <f>#REF!/#REF!</f>
        <v>#REF!</v>
      </c>
      <c r="I50" s="58" t="e">
        <f>#REF!/#REF!</f>
        <v>#REF!</v>
      </c>
      <c r="J50" s="54" t="e">
        <f>#REF!/#REF!</f>
        <v>#REF!</v>
      </c>
      <c r="K50" s="58" t="e">
        <f>#REF!/#REF!</f>
        <v>#REF!</v>
      </c>
      <c r="L50" s="54" t="e">
        <f>#REF!/#REF!</f>
        <v>#REF!</v>
      </c>
      <c r="M50" s="271" t="e">
        <f>#REF!/#REF!</f>
        <v>#REF!</v>
      </c>
      <c r="N50" s="50" t="e">
        <f>#REF!/#REF!</f>
        <v>#REF!</v>
      </c>
      <c r="O50" s="51" t="e">
        <f>#REF!/#REF!</f>
        <v>#REF!</v>
      </c>
      <c r="P50" s="50" t="e">
        <f>#REF!/#REF!</f>
        <v>#REF!</v>
      </c>
      <c r="Q50" s="51" t="e">
        <f>#REF!/#REF!</f>
        <v>#REF!</v>
      </c>
      <c r="R50" s="52" t="e">
        <f>#REF!/#REF!</f>
        <v>#REF!</v>
      </c>
      <c r="S50" s="53" t="e">
        <f>#REF!/#REF!</f>
        <v>#REF!</v>
      </c>
      <c r="T50" s="52" t="e">
        <f>#REF!/#REF!</f>
        <v>#REF!</v>
      </c>
      <c r="U50" s="53" t="e">
        <f>#REF!/#REF!</f>
        <v>#REF!</v>
      </c>
      <c r="V50" s="52" t="e">
        <f>#REF!/#REF!</f>
        <v>#REF!</v>
      </c>
      <c r="W50" s="53" t="e">
        <f>#REF!/#REF!</f>
        <v>#REF!</v>
      </c>
      <c r="X50" s="52" t="e">
        <f>#REF!/#REF!</f>
        <v>#REF!</v>
      </c>
      <c r="Y50" s="52" t="e">
        <f>#REF!/#REF!</f>
        <v>#REF!</v>
      </c>
    </row>
    <row r="51" spans="1:25">
      <c r="A51" s="170" t="s">
        <v>603</v>
      </c>
      <c r="B51" s="59" t="e">
        <f>#REF!/#REF!</f>
        <v>#REF!</v>
      </c>
      <c r="C51" s="60" t="e">
        <f>#REF!/#REF!</f>
        <v>#REF!</v>
      </c>
      <c r="D51" s="59" t="e">
        <f>#REF!/#REF!</f>
        <v>#REF!</v>
      </c>
      <c r="E51" s="60" t="e">
        <f>#REF!/#REF!</f>
        <v>#REF!</v>
      </c>
      <c r="F51" s="61" t="e">
        <f>#REF!/#REF!</f>
        <v>#REF!</v>
      </c>
      <c r="G51" s="62" t="e">
        <f>#REF!/#REF!</f>
        <v>#REF!</v>
      </c>
      <c r="H51" s="63" t="e">
        <f>#REF!/#REF!</f>
        <v>#REF!</v>
      </c>
      <c r="I51" s="64" t="e">
        <f>#REF!/#REF!</f>
        <v>#REF!</v>
      </c>
      <c r="J51" s="63" t="e">
        <f>#REF!/#REF!</f>
        <v>#REF!</v>
      </c>
      <c r="K51" s="64" t="e">
        <f>#REF!/#REF!</f>
        <v>#REF!</v>
      </c>
      <c r="L51" s="63" t="e">
        <f>#REF!/#REF!</f>
        <v>#REF!</v>
      </c>
      <c r="M51" s="272" t="e">
        <f>#REF!/#REF!</f>
        <v>#REF!</v>
      </c>
      <c r="N51" s="59" t="e">
        <f>#REF!/#REF!</f>
        <v>#REF!</v>
      </c>
      <c r="O51" s="60" t="e">
        <f>#REF!/#REF!</f>
        <v>#REF!</v>
      </c>
      <c r="P51" s="59" t="e">
        <f>#REF!/#REF!</f>
        <v>#REF!</v>
      </c>
      <c r="Q51" s="60" t="e">
        <f>#REF!/#REF!</f>
        <v>#REF!</v>
      </c>
      <c r="R51" s="61" t="e">
        <f>#REF!/#REF!</f>
        <v>#REF!</v>
      </c>
      <c r="S51" s="62" t="e">
        <f>#REF!/#REF!</f>
        <v>#REF!</v>
      </c>
      <c r="T51" s="61" t="e">
        <f>#REF!/#REF!</f>
        <v>#REF!</v>
      </c>
      <c r="U51" s="62" t="e">
        <f>#REF!/#REF!</f>
        <v>#REF!</v>
      </c>
      <c r="V51" s="61" t="e">
        <f>#REF!/#REF!</f>
        <v>#REF!</v>
      </c>
      <c r="W51" s="62" t="e">
        <f>#REF!/#REF!</f>
        <v>#REF!</v>
      </c>
      <c r="X51" s="61" t="e">
        <f>#REF!/#REF!</f>
        <v>#REF!</v>
      </c>
      <c r="Y51" s="61" t="e">
        <f>#REF!/#REF!</f>
        <v>#REF!</v>
      </c>
    </row>
    <row r="52" spans="1:25">
      <c r="A52" s="111" t="s">
        <v>604</v>
      </c>
      <c r="B52" s="50" t="e">
        <f>#REF!/#REF!</f>
        <v>#REF!</v>
      </c>
      <c r="C52" s="51" t="e">
        <f>#REF!/#REF!</f>
        <v>#REF!</v>
      </c>
      <c r="D52" s="50" t="e">
        <f>#REF!/#REF!</f>
        <v>#REF!</v>
      </c>
      <c r="E52" s="51" t="e">
        <f>#REF!/#REF!</f>
        <v>#REF!</v>
      </c>
      <c r="F52" s="52" t="e">
        <f>#REF!/#REF!</f>
        <v>#REF!</v>
      </c>
      <c r="G52" s="53" t="e">
        <f>#REF!/#REF!</f>
        <v>#REF!</v>
      </c>
      <c r="H52" s="54" t="e">
        <f>#REF!/#REF!</f>
        <v>#REF!</v>
      </c>
      <c r="I52" s="58" t="e">
        <f>#REF!/#REF!</f>
        <v>#REF!</v>
      </c>
      <c r="J52" s="54" t="e">
        <f>#REF!/#REF!</f>
        <v>#REF!</v>
      </c>
      <c r="K52" s="58" t="e">
        <f>#REF!/#REF!</f>
        <v>#REF!</v>
      </c>
      <c r="L52" s="54" t="e">
        <f>#REF!/#REF!</f>
        <v>#REF!</v>
      </c>
      <c r="M52" s="271" t="e">
        <f>#REF!/#REF!</f>
        <v>#REF!</v>
      </c>
      <c r="N52" s="50" t="e">
        <f>#REF!/#REF!</f>
        <v>#REF!</v>
      </c>
      <c r="O52" s="51" t="e">
        <f>#REF!/#REF!</f>
        <v>#REF!</v>
      </c>
      <c r="P52" s="50" t="e">
        <f>#REF!/#REF!</f>
        <v>#REF!</v>
      </c>
      <c r="Q52" s="51" t="e">
        <f>#REF!/#REF!</f>
        <v>#REF!</v>
      </c>
      <c r="R52" s="52" t="e">
        <f>#REF!/#REF!</f>
        <v>#REF!</v>
      </c>
      <c r="S52" s="53" t="e">
        <f>#REF!/#REF!</f>
        <v>#REF!</v>
      </c>
      <c r="T52" s="52" t="e">
        <f>#REF!/#REF!</f>
        <v>#REF!</v>
      </c>
      <c r="U52" s="53" t="e">
        <f>#REF!/#REF!</f>
        <v>#REF!</v>
      </c>
      <c r="V52" s="52" t="e">
        <f>#REF!/#REF!</f>
        <v>#REF!</v>
      </c>
      <c r="W52" s="53" t="e">
        <f>#REF!/#REF!</f>
        <v>#REF!</v>
      </c>
      <c r="X52" s="52" t="e">
        <f>#REF!/#REF!</f>
        <v>#REF!</v>
      </c>
      <c r="Y52" s="52" t="e">
        <f>#REF!/#REF!</f>
        <v>#REF!</v>
      </c>
    </row>
    <row r="53" spans="1:25">
      <c r="A53" s="111" t="s">
        <v>605</v>
      </c>
      <c r="B53" s="50" t="e">
        <f>#REF!/#REF!</f>
        <v>#REF!</v>
      </c>
      <c r="C53" s="51" t="e">
        <f>#REF!/#REF!</f>
        <v>#REF!</v>
      </c>
      <c r="D53" s="50" t="e">
        <f>#REF!/#REF!</f>
        <v>#REF!</v>
      </c>
      <c r="E53" s="51" t="e">
        <f>#REF!/#REF!</f>
        <v>#REF!</v>
      </c>
      <c r="F53" s="52" t="e">
        <f>#REF!/#REF!</f>
        <v>#REF!</v>
      </c>
      <c r="G53" s="53" t="e">
        <f>#REF!/#REF!</f>
        <v>#REF!</v>
      </c>
      <c r="H53" s="54" t="e">
        <f>#REF!/#REF!</f>
        <v>#REF!</v>
      </c>
      <c r="I53" s="58" t="e">
        <f>#REF!/#REF!</f>
        <v>#REF!</v>
      </c>
      <c r="J53" s="54" t="e">
        <f>#REF!/#REF!</f>
        <v>#REF!</v>
      </c>
      <c r="K53" s="58" t="e">
        <f>#REF!/#REF!</f>
        <v>#REF!</v>
      </c>
      <c r="L53" s="54" t="e">
        <f>#REF!/#REF!</f>
        <v>#REF!</v>
      </c>
      <c r="M53" s="271" t="e">
        <f>#REF!/#REF!</f>
        <v>#REF!</v>
      </c>
      <c r="N53" s="50" t="e">
        <f>#REF!/#REF!</f>
        <v>#REF!</v>
      </c>
      <c r="O53" s="51" t="e">
        <f>#REF!/#REF!</f>
        <v>#REF!</v>
      </c>
      <c r="P53" s="50" t="e">
        <f>#REF!/#REF!</f>
        <v>#REF!</v>
      </c>
      <c r="Q53" s="51" t="e">
        <f>#REF!/#REF!</f>
        <v>#REF!</v>
      </c>
      <c r="R53" s="52" t="e">
        <f>#REF!/#REF!</f>
        <v>#REF!</v>
      </c>
      <c r="S53" s="53" t="e">
        <f>#REF!/#REF!</f>
        <v>#REF!</v>
      </c>
      <c r="T53" s="52" t="e">
        <f>#REF!/#REF!</f>
        <v>#REF!</v>
      </c>
      <c r="U53" s="53" t="e">
        <f>#REF!/#REF!</f>
        <v>#REF!</v>
      </c>
      <c r="V53" s="52" t="e">
        <f>#REF!/#REF!</f>
        <v>#REF!</v>
      </c>
      <c r="W53" s="53" t="e">
        <f>#REF!/#REF!</f>
        <v>#REF!</v>
      </c>
      <c r="X53" s="52" t="e">
        <f>#REF!/#REF!</f>
        <v>#REF!</v>
      </c>
      <c r="Y53" s="52" t="e">
        <f>#REF!/#REF!</f>
        <v>#REF!</v>
      </c>
    </row>
    <row r="54" spans="1:25">
      <c r="A54" s="111" t="s">
        <v>606</v>
      </c>
      <c r="B54" s="50" t="e">
        <f>#REF!/#REF!</f>
        <v>#REF!</v>
      </c>
      <c r="C54" s="51" t="e">
        <f>#REF!/#REF!</f>
        <v>#REF!</v>
      </c>
      <c r="D54" s="50" t="e">
        <f>#REF!/#REF!</f>
        <v>#REF!</v>
      </c>
      <c r="E54" s="51" t="e">
        <f>#REF!/#REF!</f>
        <v>#REF!</v>
      </c>
      <c r="F54" s="52" t="e">
        <f>#REF!/#REF!</f>
        <v>#REF!</v>
      </c>
      <c r="G54" s="53" t="e">
        <f>#REF!/#REF!</f>
        <v>#REF!</v>
      </c>
      <c r="H54" s="54" t="e">
        <f>#REF!/#REF!</f>
        <v>#REF!</v>
      </c>
      <c r="I54" s="58" t="e">
        <f>#REF!/#REF!</f>
        <v>#REF!</v>
      </c>
      <c r="J54" s="54" t="e">
        <f>#REF!/#REF!</f>
        <v>#REF!</v>
      </c>
      <c r="K54" s="58" t="e">
        <f>#REF!/#REF!</f>
        <v>#REF!</v>
      </c>
      <c r="L54" s="54" t="e">
        <f>#REF!/#REF!</f>
        <v>#REF!</v>
      </c>
      <c r="M54" s="271" t="e">
        <f>#REF!/#REF!</f>
        <v>#REF!</v>
      </c>
      <c r="N54" s="50" t="e">
        <f>#REF!/#REF!</f>
        <v>#REF!</v>
      </c>
      <c r="O54" s="51" t="e">
        <f>#REF!/#REF!</f>
        <v>#REF!</v>
      </c>
      <c r="P54" s="50" t="e">
        <f>#REF!/#REF!</f>
        <v>#REF!</v>
      </c>
      <c r="Q54" s="51" t="e">
        <f>#REF!/#REF!</f>
        <v>#REF!</v>
      </c>
      <c r="R54" s="52" t="e">
        <f>#REF!/#REF!</f>
        <v>#REF!</v>
      </c>
      <c r="S54" s="53" t="e">
        <f>#REF!/#REF!</f>
        <v>#REF!</v>
      </c>
      <c r="T54" s="52" t="e">
        <f>#REF!/#REF!</f>
        <v>#REF!</v>
      </c>
      <c r="U54" s="53" t="e">
        <f>#REF!/#REF!</f>
        <v>#REF!</v>
      </c>
      <c r="V54" s="52" t="e">
        <f>#REF!/#REF!</f>
        <v>#REF!</v>
      </c>
      <c r="W54" s="53" t="e">
        <f>#REF!/#REF!</f>
        <v>#REF!</v>
      </c>
      <c r="X54" s="52" t="e">
        <f>#REF!/#REF!</f>
        <v>#REF!</v>
      </c>
      <c r="Y54" s="52" t="e">
        <f>#REF!/#REF!</f>
        <v>#REF!</v>
      </c>
    </row>
    <row r="55" spans="1:25">
      <c r="A55" s="111" t="s">
        <v>607</v>
      </c>
      <c r="B55" s="50" t="e">
        <f>#REF!/#REF!</f>
        <v>#REF!</v>
      </c>
      <c r="C55" s="51" t="e">
        <f>#REF!/#REF!</f>
        <v>#REF!</v>
      </c>
      <c r="D55" s="50" t="e">
        <f>#REF!/#REF!</f>
        <v>#REF!</v>
      </c>
      <c r="E55" s="51" t="e">
        <f>#REF!/#REF!</f>
        <v>#REF!</v>
      </c>
      <c r="F55" s="52" t="e">
        <f>#REF!/#REF!</f>
        <v>#REF!</v>
      </c>
      <c r="G55" s="53" t="e">
        <f>#REF!/#REF!</f>
        <v>#REF!</v>
      </c>
      <c r="H55" s="54" t="e">
        <f>#REF!/#REF!</f>
        <v>#REF!</v>
      </c>
      <c r="I55" s="58" t="e">
        <f>#REF!/#REF!</f>
        <v>#REF!</v>
      </c>
      <c r="J55" s="54" t="e">
        <f>#REF!/#REF!</f>
        <v>#REF!</v>
      </c>
      <c r="K55" s="58" t="e">
        <f>#REF!/#REF!</f>
        <v>#REF!</v>
      </c>
      <c r="L55" s="54" t="e">
        <f>#REF!/#REF!</f>
        <v>#REF!</v>
      </c>
      <c r="M55" s="271" t="e">
        <f>#REF!/#REF!</f>
        <v>#REF!</v>
      </c>
      <c r="N55" s="50" t="e">
        <f>#REF!/#REF!</f>
        <v>#REF!</v>
      </c>
      <c r="O55" s="51" t="e">
        <f>#REF!/#REF!</f>
        <v>#REF!</v>
      </c>
      <c r="P55" s="50" t="e">
        <f>#REF!/#REF!</f>
        <v>#REF!</v>
      </c>
      <c r="Q55" s="51" t="e">
        <f>#REF!/#REF!</f>
        <v>#REF!</v>
      </c>
      <c r="R55" s="52" t="e">
        <f>#REF!/#REF!</f>
        <v>#REF!</v>
      </c>
      <c r="S55" s="53" t="e">
        <f>#REF!/#REF!</f>
        <v>#REF!</v>
      </c>
      <c r="T55" s="52" t="e">
        <f>#REF!/#REF!</f>
        <v>#REF!</v>
      </c>
      <c r="U55" s="53" t="e">
        <f>#REF!/#REF!</f>
        <v>#REF!</v>
      </c>
      <c r="V55" s="52" t="e">
        <f>#REF!/#REF!</f>
        <v>#REF!</v>
      </c>
      <c r="W55" s="53" t="e">
        <f>#REF!/#REF!</f>
        <v>#REF!</v>
      </c>
      <c r="X55" s="52" t="e">
        <f>#REF!/#REF!</f>
        <v>#REF!</v>
      </c>
      <c r="Y55" s="52" t="e">
        <f>#REF!/#REF!</f>
        <v>#REF!</v>
      </c>
    </row>
    <row r="56" spans="1:25">
      <c r="A56" s="170" t="s">
        <v>608</v>
      </c>
      <c r="B56" s="59" t="e">
        <f>#REF!/#REF!</f>
        <v>#REF!</v>
      </c>
      <c r="C56" s="60" t="e">
        <f>#REF!/#REF!</f>
        <v>#REF!</v>
      </c>
      <c r="D56" s="59" t="e">
        <f>#REF!/#REF!</f>
        <v>#REF!</v>
      </c>
      <c r="E56" s="60" t="e">
        <f>#REF!/#REF!</f>
        <v>#REF!</v>
      </c>
      <c r="F56" s="61" t="e">
        <f>#REF!/#REF!</f>
        <v>#REF!</v>
      </c>
      <c r="G56" s="62" t="e">
        <f>#REF!/#REF!</f>
        <v>#REF!</v>
      </c>
      <c r="H56" s="63" t="e">
        <f>#REF!/#REF!</f>
        <v>#REF!</v>
      </c>
      <c r="I56" s="64" t="e">
        <f>#REF!/#REF!</f>
        <v>#REF!</v>
      </c>
      <c r="J56" s="63" t="e">
        <f>#REF!/#REF!</f>
        <v>#REF!</v>
      </c>
      <c r="K56" s="64" t="e">
        <f>#REF!/#REF!</f>
        <v>#REF!</v>
      </c>
      <c r="L56" s="63" t="e">
        <f>#REF!/#REF!</f>
        <v>#REF!</v>
      </c>
      <c r="M56" s="272" t="e">
        <f>#REF!/#REF!</f>
        <v>#REF!</v>
      </c>
      <c r="N56" s="59" t="e">
        <f>#REF!/#REF!</f>
        <v>#REF!</v>
      </c>
      <c r="O56" s="60" t="e">
        <f>#REF!/#REF!</f>
        <v>#REF!</v>
      </c>
      <c r="P56" s="59" t="e">
        <f>#REF!/#REF!</f>
        <v>#REF!</v>
      </c>
      <c r="Q56" s="60" t="e">
        <f>#REF!/#REF!</f>
        <v>#REF!</v>
      </c>
      <c r="R56" s="61" t="e">
        <f>#REF!/#REF!</f>
        <v>#REF!</v>
      </c>
      <c r="S56" s="62" t="e">
        <f>#REF!/#REF!</f>
        <v>#REF!</v>
      </c>
      <c r="T56" s="61" t="e">
        <f>#REF!/#REF!</f>
        <v>#REF!</v>
      </c>
      <c r="U56" s="62" t="e">
        <f>#REF!/#REF!</f>
        <v>#REF!</v>
      </c>
      <c r="V56" s="61" t="e">
        <f>#REF!/#REF!</f>
        <v>#REF!</v>
      </c>
      <c r="W56" s="62" t="e">
        <f>#REF!/#REF!</f>
        <v>#REF!</v>
      </c>
      <c r="X56" s="61" t="e">
        <f>#REF!/#REF!</f>
        <v>#REF!</v>
      </c>
      <c r="Y56" s="61" t="e">
        <f>#REF!/#REF!</f>
        <v>#REF!</v>
      </c>
    </row>
  </sheetData>
  <customSheetViews>
    <customSheetView guid="{6F28069D-A7F4-41D2-AA1B-4487F97E36F1}" showPageBreaks="1" printArea="1" showRuler="0">
      <pageMargins left="0.78740157480314965" right="0.39370078740157483" top="0.78740157480314965" bottom="0.39370078740157483" header="0.51181102362204722" footer="0.51181102362204722"/>
      <pageSetup paperSize="8" orientation="landscape" horizontalDpi="4294967292" r:id="rId1"/>
      <headerFooter alignWithMargins="0"/>
    </customSheetView>
  </customSheetViews>
  <mergeCells count="25">
    <mergeCell ref="S4:S5"/>
    <mergeCell ref="T3:Y3"/>
    <mergeCell ref="H3:M3"/>
    <mergeCell ref="J4:J5"/>
    <mergeCell ref="H4:I4"/>
    <mergeCell ref="V4:V5"/>
    <mergeCell ref="W4:W5"/>
    <mergeCell ref="X4:X5"/>
    <mergeCell ref="Y4:Y5"/>
    <mergeCell ref="L4:L5"/>
    <mergeCell ref="M4:M5"/>
    <mergeCell ref="T4:U4"/>
    <mergeCell ref="D4:D5"/>
    <mergeCell ref="E4:E5"/>
    <mergeCell ref="G4:G5"/>
    <mergeCell ref="R4:R5"/>
    <mergeCell ref="A3:A5"/>
    <mergeCell ref="F4:F5"/>
    <mergeCell ref="K4:K5"/>
    <mergeCell ref="B3:E3"/>
    <mergeCell ref="B4:C4"/>
    <mergeCell ref="N3:Q3"/>
    <mergeCell ref="N4:O4"/>
    <mergeCell ref="P4:P5"/>
    <mergeCell ref="Q4:Q5"/>
  </mergeCells>
  <phoneticPr fontId="2"/>
  <pageMargins left="0.78740157480314965" right="0.39370078740157483" top="0.78740157480314965" bottom="0.39370078740157483" header="0.51181102362204722" footer="0.51181102362204722"/>
  <pageSetup paperSize="8" orientation="landscape" horizontalDpi="4294967292" r:id="rId2"/>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26"/>
  <dimension ref="A1:S219"/>
  <sheetViews>
    <sheetView zoomScale="70" zoomScaleNormal="70" workbookViewId="0">
      <selection sqref="A1:S1"/>
    </sheetView>
  </sheetViews>
  <sheetFormatPr defaultRowHeight="13.5"/>
  <cols>
    <col min="1" max="1" width="4.625" style="6" customWidth="1"/>
    <col min="2" max="2" width="12.375" style="6" customWidth="1"/>
    <col min="3" max="3" width="1.625" style="6" customWidth="1"/>
    <col min="4" max="4" width="12.375" style="5" customWidth="1"/>
    <col min="5" max="5" width="1.625" style="5" customWidth="1"/>
    <col min="6" max="9" width="16.875" style="5" customWidth="1"/>
    <col min="10" max="10" width="9" style="5"/>
    <col min="11" max="11" width="4.625" style="5" customWidth="1"/>
    <col min="12" max="12" width="12.375" style="5" customWidth="1"/>
    <col min="13" max="13" width="1.625" style="5" customWidth="1"/>
    <col min="14" max="14" width="12.375" style="5" customWidth="1"/>
    <col min="15" max="15" width="1.625" style="5" customWidth="1"/>
    <col min="16" max="19" width="16.875" style="5" customWidth="1"/>
    <col min="20" max="16384" width="9" style="5"/>
  </cols>
  <sheetData>
    <row r="1" spans="1:19" ht="18.75">
      <c r="A1" s="649" t="s">
        <v>711</v>
      </c>
      <c r="B1" s="650"/>
      <c r="C1" s="650"/>
      <c r="D1" s="650"/>
      <c r="E1" s="650"/>
      <c r="F1" s="650"/>
      <c r="G1" s="650"/>
      <c r="H1" s="650"/>
      <c r="I1" s="650"/>
      <c r="J1" s="650"/>
      <c r="K1" s="650"/>
      <c r="L1" s="650"/>
      <c r="M1" s="650"/>
      <c r="N1" s="650"/>
      <c r="O1" s="650"/>
      <c r="P1" s="650"/>
      <c r="Q1" s="650"/>
      <c r="R1" s="650"/>
      <c r="S1" s="650"/>
    </row>
    <row r="2" spans="1:19">
      <c r="R2" s="653" t="s">
        <v>704</v>
      </c>
      <c r="S2" s="653" t="s">
        <v>710</v>
      </c>
    </row>
    <row r="3" spans="1:19" ht="19.5" customHeight="1">
      <c r="A3" s="583" t="s">
        <v>556</v>
      </c>
      <c r="B3" s="604"/>
      <c r="C3" s="604"/>
      <c r="D3" s="604"/>
      <c r="E3" s="605"/>
      <c r="F3" s="651" t="s">
        <v>179</v>
      </c>
      <c r="G3" s="652"/>
      <c r="H3" s="651" t="s">
        <v>210</v>
      </c>
      <c r="I3" s="652"/>
      <c r="K3" s="583" t="s">
        <v>556</v>
      </c>
      <c r="L3" s="604"/>
      <c r="M3" s="604"/>
      <c r="N3" s="604"/>
      <c r="O3" s="605"/>
      <c r="P3" s="651" t="s">
        <v>179</v>
      </c>
      <c r="Q3" s="652"/>
      <c r="R3" s="651" t="s">
        <v>210</v>
      </c>
      <c r="S3" s="652"/>
    </row>
    <row r="4" spans="1:19" ht="19.5" customHeight="1">
      <c r="A4" s="606"/>
      <c r="B4" s="607"/>
      <c r="C4" s="607"/>
      <c r="D4" s="607"/>
      <c r="E4" s="608"/>
      <c r="F4" s="11" t="s">
        <v>180</v>
      </c>
      <c r="G4" s="11" t="s">
        <v>181</v>
      </c>
      <c r="H4" s="11" t="s">
        <v>180</v>
      </c>
      <c r="I4" s="11" t="s">
        <v>181</v>
      </c>
      <c r="K4" s="606"/>
      <c r="L4" s="607"/>
      <c r="M4" s="607"/>
      <c r="N4" s="607"/>
      <c r="O4" s="608"/>
      <c r="P4" s="11" t="s">
        <v>180</v>
      </c>
      <c r="Q4" s="11" t="s">
        <v>181</v>
      </c>
      <c r="R4" s="11" t="s">
        <v>180</v>
      </c>
      <c r="S4" s="11" t="s">
        <v>181</v>
      </c>
    </row>
    <row r="5" spans="1:19" ht="17.25" customHeight="1">
      <c r="A5" s="9"/>
      <c r="B5" s="10"/>
      <c r="C5" s="253"/>
      <c r="D5" s="254"/>
      <c r="E5" s="255"/>
      <c r="F5" s="150" t="s">
        <v>182</v>
      </c>
      <c r="G5" s="16" t="s">
        <v>183</v>
      </c>
      <c r="H5" s="150" t="s">
        <v>184</v>
      </c>
      <c r="I5" s="16" t="s">
        <v>184</v>
      </c>
      <c r="K5" s="9"/>
      <c r="L5" s="10"/>
      <c r="M5" s="225"/>
      <c r="N5" s="254"/>
      <c r="O5" s="256"/>
      <c r="P5" s="150" t="s">
        <v>182</v>
      </c>
      <c r="Q5" s="16" t="s">
        <v>183</v>
      </c>
      <c r="R5" s="150" t="s">
        <v>184</v>
      </c>
      <c r="S5" s="16" t="s">
        <v>184</v>
      </c>
    </row>
    <row r="6" spans="1:19" ht="17.25" customHeight="1">
      <c r="A6" s="633" t="s">
        <v>185</v>
      </c>
      <c r="B6" s="639"/>
      <c r="C6" s="257"/>
      <c r="D6" s="93" t="s">
        <v>528</v>
      </c>
      <c r="E6" s="93"/>
      <c r="F6" s="258">
        <v>1029528639</v>
      </c>
      <c r="G6" s="259">
        <v>12578526740.424</v>
      </c>
      <c r="H6" s="453">
        <v>89.559936791424988</v>
      </c>
      <c r="I6" s="454">
        <v>96.950476954375205</v>
      </c>
      <c r="K6" s="633" t="s">
        <v>530</v>
      </c>
      <c r="L6" s="634"/>
      <c r="M6" s="257"/>
      <c r="N6" s="93" t="s">
        <v>528</v>
      </c>
      <c r="O6" s="93"/>
      <c r="P6" s="258">
        <v>20</v>
      </c>
      <c r="Q6" s="259">
        <v>110</v>
      </c>
      <c r="R6" s="453">
        <v>60.606060606060609</v>
      </c>
      <c r="S6" s="454">
        <v>67.634038366945404</v>
      </c>
    </row>
    <row r="7" spans="1:19" ht="17.25" customHeight="1">
      <c r="A7" s="638"/>
      <c r="B7" s="639"/>
      <c r="C7" s="257"/>
      <c r="D7" s="93" t="s">
        <v>186</v>
      </c>
      <c r="E7" s="93"/>
      <c r="F7" s="258">
        <v>540196580</v>
      </c>
      <c r="G7" s="259">
        <v>8743570705.5200005</v>
      </c>
      <c r="H7" s="453">
        <v>88.771525754351217</v>
      </c>
      <c r="I7" s="454">
        <v>95.947711054237331</v>
      </c>
      <c r="K7" s="633"/>
      <c r="L7" s="634"/>
      <c r="M7" s="257"/>
      <c r="N7" s="93" t="s">
        <v>186</v>
      </c>
      <c r="O7" s="93"/>
      <c r="P7" s="258">
        <v>20</v>
      </c>
      <c r="Q7" s="259">
        <v>110</v>
      </c>
      <c r="R7" s="453">
        <v>60.606060606060609</v>
      </c>
      <c r="S7" s="454">
        <v>67.634038366945404</v>
      </c>
    </row>
    <row r="8" spans="1:19" ht="17.25" customHeight="1">
      <c r="A8" s="638"/>
      <c r="B8" s="639"/>
      <c r="C8" s="257"/>
      <c r="D8" s="93" t="s">
        <v>187</v>
      </c>
      <c r="E8" s="93"/>
      <c r="F8" s="258">
        <v>145635492</v>
      </c>
      <c r="G8" s="259">
        <v>1220290295.2019999</v>
      </c>
      <c r="H8" s="453">
        <v>95.371467122347354</v>
      </c>
      <c r="I8" s="454">
        <v>101.56679773800386</v>
      </c>
      <c r="K8" s="633"/>
      <c r="L8" s="634"/>
      <c r="M8" s="257"/>
      <c r="N8" s="93" t="s">
        <v>187</v>
      </c>
      <c r="O8" s="93"/>
      <c r="P8" s="258">
        <v>0</v>
      </c>
      <c r="Q8" s="259">
        <v>0</v>
      </c>
      <c r="R8" s="453" t="s">
        <v>708</v>
      </c>
      <c r="S8" s="454" t="s">
        <v>708</v>
      </c>
    </row>
    <row r="9" spans="1:19" ht="17.25" customHeight="1">
      <c r="A9" s="638"/>
      <c r="B9" s="639"/>
      <c r="C9" s="257"/>
      <c r="D9" s="93" t="s">
        <v>188</v>
      </c>
      <c r="E9" s="93"/>
      <c r="F9" s="258">
        <v>341556875</v>
      </c>
      <c r="G9" s="259">
        <v>2399563984.8200002</v>
      </c>
      <c r="H9" s="453">
        <v>88.371623629625105</v>
      </c>
      <c r="I9" s="454">
        <v>97.498803271690221</v>
      </c>
      <c r="K9" s="633"/>
      <c r="L9" s="634"/>
      <c r="M9" s="257"/>
      <c r="N9" s="93" t="s">
        <v>188</v>
      </c>
      <c r="O9" s="93"/>
      <c r="P9" s="258">
        <v>0</v>
      </c>
      <c r="Q9" s="259">
        <v>0</v>
      </c>
      <c r="R9" s="453" t="s">
        <v>708</v>
      </c>
      <c r="S9" s="454" t="s">
        <v>708</v>
      </c>
    </row>
    <row r="10" spans="1:19" ht="17.25" customHeight="1">
      <c r="A10" s="638"/>
      <c r="B10" s="639"/>
      <c r="C10" s="257"/>
      <c r="D10" s="408" t="s">
        <v>232</v>
      </c>
      <c r="E10" s="93"/>
      <c r="F10" s="258">
        <v>7616771</v>
      </c>
      <c r="G10" s="259">
        <v>99042598.996000007</v>
      </c>
      <c r="H10" s="453">
        <v>91.04762303214315</v>
      </c>
      <c r="I10" s="454">
        <v>95.374886740763245</v>
      </c>
      <c r="K10" s="633"/>
      <c r="L10" s="634"/>
      <c r="M10" s="257"/>
      <c r="N10" s="408" t="s">
        <v>232</v>
      </c>
      <c r="O10" s="93"/>
      <c r="P10" s="258">
        <v>0</v>
      </c>
      <c r="Q10" s="259">
        <v>0</v>
      </c>
      <c r="R10" s="453" t="s">
        <v>708</v>
      </c>
      <c r="S10" s="454" t="s">
        <v>708</v>
      </c>
    </row>
    <row r="11" spans="1:19" ht="17.25" customHeight="1">
      <c r="A11" s="606"/>
      <c r="B11" s="608"/>
      <c r="C11" s="212"/>
      <c r="D11" s="95" t="s">
        <v>189</v>
      </c>
      <c r="E11" s="95"/>
      <c r="F11" s="261">
        <v>2139692</v>
      </c>
      <c r="G11" s="262">
        <v>116059155.88600001</v>
      </c>
      <c r="H11" s="453">
        <v>118.02937589327726</v>
      </c>
      <c r="I11" s="454">
        <v>122.30302707878845</v>
      </c>
      <c r="K11" s="585"/>
      <c r="L11" s="586"/>
      <c r="M11" s="212"/>
      <c r="N11" s="95" t="s">
        <v>189</v>
      </c>
      <c r="O11" s="95"/>
      <c r="P11" s="261">
        <v>0</v>
      </c>
      <c r="Q11" s="262">
        <v>0</v>
      </c>
      <c r="R11" s="457" t="s">
        <v>708</v>
      </c>
      <c r="S11" s="458" t="s">
        <v>708</v>
      </c>
    </row>
    <row r="12" spans="1:19" ht="17.25" customHeight="1">
      <c r="A12" s="583" t="s">
        <v>527</v>
      </c>
      <c r="B12" s="584"/>
      <c r="C12" s="257"/>
      <c r="D12" s="93" t="s">
        <v>528</v>
      </c>
      <c r="E12" s="93"/>
      <c r="F12" s="258">
        <v>831210565</v>
      </c>
      <c r="G12" s="259">
        <v>9976647346.9890003</v>
      </c>
      <c r="H12" s="455">
        <v>89.655386934885428</v>
      </c>
      <c r="I12" s="456">
        <v>96.625550077166892</v>
      </c>
      <c r="K12" s="646" t="s">
        <v>176</v>
      </c>
      <c r="L12" s="574" t="s">
        <v>214</v>
      </c>
      <c r="M12" s="91"/>
      <c r="N12" s="97" t="s">
        <v>528</v>
      </c>
      <c r="O12" s="98"/>
      <c r="P12" s="258">
        <v>1224409</v>
      </c>
      <c r="Q12" s="259">
        <v>161465848.40099999</v>
      </c>
      <c r="R12" s="453">
        <v>101.00242770303656</v>
      </c>
      <c r="S12" s="454">
        <v>98.359671953926409</v>
      </c>
    </row>
    <row r="13" spans="1:19" ht="17.25" customHeight="1">
      <c r="A13" s="633"/>
      <c r="B13" s="634"/>
      <c r="C13" s="257"/>
      <c r="D13" s="93" t="s">
        <v>186</v>
      </c>
      <c r="E13" s="93"/>
      <c r="F13" s="258">
        <v>434915889</v>
      </c>
      <c r="G13" s="259">
        <v>6874257397.8529997</v>
      </c>
      <c r="H13" s="453">
        <v>88.600126565821171</v>
      </c>
      <c r="I13" s="454">
        <v>95.474888899711743</v>
      </c>
      <c r="K13" s="647"/>
      <c r="L13" s="575"/>
      <c r="M13" s="33"/>
      <c r="N13" s="93" t="s">
        <v>186</v>
      </c>
      <c r="O13" s="94"/>
      <c r="P13" s="258">
        <v>719458</v>
      </c>
      <c r="Q13" s="259">
        <v>143977522.706</v>
      </c>
      <c r="R13" s="453">
        <v>100.23140247172948</v>
      </c>
      <c r="S13" s="454">
        <v>98.372767877407981</v>
      </c>
    </row>
    <row r="14" spans="1:19" ht="17.25" customHeight="1">
      <c r="A14" s="633"/>
      <c r="B14" s="634"/>
      <c r="C14" s="257"/>
      <c r="D14" s="93" t="s">
        <v>187</v>
      </c>
      <c r="E14" s="93"/>
      <c r="F14" s="258">
        <v>125313417</v>
      </c>
      <c r="G14" s="259">
        <v>1111285775.471</v>
      </c>
      <c r="H14" s="453">
        <v>95.179090628576375</v>
      </c>
      <c r="I14" s="454">
        <v>101.8393818255736</v>
      </c>
      <c r="K14" s="647"/>
      <c r="L14" s="575"/>
      <c r="M14" s="33"/>
      <c r="N14" s="93" t="s">
        <v>187</v>
      </c>
      <c r="O14" s="94"/>
      <c r="P14" s="258">
        <v>2502</v>
      </c>
      <c r="Q14" s="259">
        <v>10621.038</v>
      </c>
      <c r="R14" s="453">
        <v>95.862068965517238</v>
      </c>
      <c r="S14" s="454">
        <v>100.47773344386697</v>
      </c>
    </row>
    <row r="15" spans="1:19" ht="17.25" customHeight="1">
      <c r="A15" s="633"/>
      <c r="B15" s="634"/>
      <c r="C15" s="257"/>
      <c r="D15" s="93" t="s">
        <v>188</v>
      </c>
      <c r="E15" s="93"/>
      <c r="F15" s="258">
        <v>270272666</v>
      </c>
      <c r="G15" s="259">
        <v>1923599859.391</v>
      </c>
      <c r="H15" s="453">
        <v>88.913012350052512</v>
      </c>
      <c r="I15" s="454">
        <v>97.622786073010744</v>
      </c>
      <c r="K15" s="647"/>
      <c r="L15" s="575"/>
      <c r="M15" s="33"/>
      <c r="N15" s="93" t="s">
        <v>188</v>
      </c>
      <c r="O15" s="94"/>
      <c r="P15" s="258">
        <v>501263</v>
      </c>
      <c r="Q15" s="259">
        <v>16824131.77</v>
      </c>
      <c r="R15" s="453">
        <v>102.11497287529971</v>
      </c>
      <c r="S15" s="454">
        <v>98.255508031965732</v>
      </c>
    </row>
    <row r="16" spans="1:19" ht="17.25" customHeight="1">
      <c r="A16" s="633"/>
      <c r="B16" s="634"/>
      <c r="C16" s="257"/>
      <c r="D16" s="408" t="s">
        <v>232</v>
      </c>
      <c r="E16" s="93"/>
      <c r="F16" s="258">
        <v>5555516</v>
      </c>
      <c r="G16" s="259">
        <v>28982387.153000001</v>
      </c>
      <c r="H16" s="453">
        <v>89.209381225409473</v>
      </c>
      <c r="I16" s="454">
        <v>92.648049295868731</v>
      </c>
      <c r="K16" s="647"/>
      <c r="L16" s="575"/>
      <c r="M16" s="33"/>
      <c r="N16" s="408" t="s">
        <v>232</v>
      </c>
      <c r="O16" s="94"/>
      <c r="P16" s="258">
        <v>16375</v>
      </c>
      <c r="Q16" s="259">
        <v>566656.36300000001</v>
      </c>
      <c r="R16" s="453">
        <v>97.737853646890301</v>
      </c>
      <c r="S16" s="454">
        <v>97.185089044389883</v>
      </c>
    </row>
    <row r="17" spans="1:19" ht="17.25" customHeight="1">
      <c r="A17" s="585"/>
      <c r="B17" s="586"/>
      <c r="C17" s="212"/>
      <c r="D17" s="95" t="s">
        <v>189</v>
      </c>
      <c r="E17" s="95"/>
      <c r="F17" s="261">
        <v>708593</v>
      </c>
      <c r="G17" s="262">
        <v>38521927.120999999</v>
      </c>
      <c r="H17" s="457">
        <v>116.67424085252402</v>
      </c>
      <c r="I17" s="458">
        <v>120.17452807777144</v>
      </c>
      <c r="K17" s="647"/>
      <c r="L17" s="635"/>
      <c r="M17" s="92"/>
      <c r="N17" s="95" t="s">
        <v>189</v>
      </c>
      <c r="O17" s="96"/>
      <c r="P17" s="261">
        <v>1186</v>
      </c>
      <c r="Q17" s="262">
        <v>86916.524000000005</v>
      </c>
      <c r="R17" s="457">
        <v>122.39422084623324</v>
      </c>
      <c r="S17" s="458">
        <v>104.73857113330027</v>
      </c>
    </row>
    <row r="18" spans="1:19" ht="17.25" customHeight="1">
      <c r="A18" s="583" t="s">
        <v>441</v>
      </c>
      <c r="B18" s="584"/>
      <c r="C18" s="91"/>
      <c r="D18" s="97" t="s">
        <v>528</v>
      </c>
      <c r="E18" s="98"/>
      <c r="F18" s="258">
        <v>438859069</v>
      </c>
      <c r="G18" s="259">
        <v>5587016163.6099997</v>
      </c>
      <c r="H18" s="453">
        <v>90.81537315286387</v>
      </c>
      <c r="I18" s="454">
        <v>97.389109285809624</v>
      </c>
      <c r="K18" s="647"/>
      <c r="L18" s="577" t="s">
        <v>531</v>
      </c>
      <c r="M18" s="89"/>
      <c r="N18" s="93" t="s">
        <v>528</v>
      </c>
      <c r="O18" s="93"/>
      <c r="P18" s="258">
        <v>65273</v>
      </c>
      <c r="Q18" s="259">
        <v>1252222.3659999999</v>
      </c>
      <c r="R18" s="453">
        <v>90.976626200398627</v>
      </c>
      <c r="S18" s="454">
        <v>87.990809336504427</v>
      </c>
    </row>
    <row r="19" spans="1:19" ht="17.25" customHeight="1">
      <c r="A19" s="633"/>
      <c r="B19" s="634"/>
      <c r="C19" s="33"/>
      <c r="D19" s="93" t="s">
        <v>186</v>
      </c>
      <c r="E19" s="94"/>
      <c r="F19" s="258">
        <v>230347392</v>
      </c>
      <c r="G19" s="259">
        <v>3897207595.1399999</v>
      </c>
      <c r="H19" s="453">
        <v>89.810138943764812</v>
      </c>
      <c r="I19" s="454">
        <v>96.356185611967547</v>
      </c>
      <c r="K19" s="647"/>
      <c r="L19" s="579"/>
      <c r="M19" s="89"/>
      <c r="N19" s="93" t="s">
        <v>186</v>
      </c>
      <c r="O19" s="93"/>
      <c r="P19" s="258">
        <v>26299</v>
      </c>
      <c r="Q19" s="259">
        <v>1062978.084</v>
      </c>
      <c r="R19" s="453">
        <v>89.797521084440191</v>
      </c>
      <c r="S19" s="454">
        <v>87.388786535939403</v>
      </c>
    </row>
    <row r="20" spans="1:19" ht="17.25" customHeight="1">
      <c r="A20" s="633"/>
      <c r="B20" s="634"/>
      <c r="C20" s="33"/>
      <c r="D20" s="93" t="s">
        <v>187</v>
      </c>
      <c r="E20" s="94"/>
      <c r="F20" s="258">
        <v>64598548</v>
      </c>
      <c r="G20" s="259">
        <v>589640553.53400004</v>
      </c>
      <c r="H20" s="453">
        <v>95.401532440019182</v>
      </c>
      <c r="I20" s="454">
        <v>102.11726880641321</v>
      </c>
      <c r="K20" s="647"/>
      <c r="L20" s="579"/>
      <c r="M20" s="89"/>
      <c r="N20" s="93" t="s">
        <v>187</v>
      </c>
      <c r="O20" s="93"/>
      <c r="P20" s="258">
        <v>36494</v>
      </c>
      <c r="Q20" s="259">
        <v>171828.00899999999</v>
      </c>
      <c r="R20" s="453">
        <v>91.073344812957004</v>
      </c>
      <c r="S20" s="454">
        <v>90.068047793512477</v>
      </c>
    </row>
    <row r="21" spans="1:19" ht="17.25" customHeight="1">
      <c r="A21" s="633"/>
      <c r="B21" s="634"/>
      <c r="C21" s="33"/>
      <c r="D21" s="93" t="s">
        <v>188</v>
      </c>
      <c r="E21" s="94"/>
      <c r="F21" s="258">
        <v>143532620</v>
      </c>
      <c r="G21" s="259">
        <v>1061246162.785</v>
      </c>
      <c r="H21" s="453">
        <v>90.430170225245959</v>
      </c>
      <c r="I21" s="454">
        <v>98.436650288124611</v>
      </c>
      <c r="K21" s="647"/>
      <c r="L21" s="579"/>
      <c r="M21" s="89"/>
      <c r="N21" s="93" t="s">
        <v>188</v>
      </c>
      <c r="O21" s="93"/>
      <c r="P21" s="258">
        <v>2350</v>
      </c>
      <c r="Q21" s="259">
        <v>12866.174000000001</v>
      </c>
      <c r="R21" s="453">
        <v>103.20597277119018</v>
      </c>
      <c r="S21" s="454">
        <v>111.40449328265794</v>
      </c>
    </row>
    <row r="22" spans="1:19" ht="17.25" customHeight="1">
      <c r="A22" s="633"/>
      <c r="B22" s="634"/>
      <c r="C22" s="33"/>
      <c r="D22" s="408" t="s">
        <v>232</v>
      </c>
      <c r="E22" s="94"/>
      <c r="F22" s="258">
        <v>3195292</v>
      </c>
      <c r="G22" s="259">
        <v>17856953.249000002</v>
      </c>
      <c r="H22" s="453">
        <v>90.187787967705844</v>
      </c>
      <c r="I22" s="454">
        <v>93.366321245947077</v>
      </c>
      <c r="K22" s="647"/>
      <c r="L22" s="579"/>
      <c r="M22" s="89"/>
      <c r="N22" s="408" t="s">
        <v>232</v>
      </c>
      <c r="O22" s="93"/>
      <c r="P22" s="258">
        <v>163</v>
      </c>
      <c r="Q22" s="259">
        <v>2529.0439999999999</v>
      </c>
      <c r="R22" s="453">
        <v>75.462962962962962</v>
      </c>
      <c r="S22" s="454">
        <v>90.952554089575017</v>
      </c>
    </row>
    <row r="23" spans="1:19" ht="17.25" customHeight="1">
      <c r="A23" s="585"/>
      <c r="B23" s="586"/>
      <c r="C23" s="92"/>
      <c r="D23" s="95" t="s">
        <v>189</v>
      </c>
      <c r="E23" s="96"/>
      <c r="F23" s="261">
        <v>380509</v>
      </c>
      <c r="G23" s="262">
        <v>21064898.901999999</v>
      </c>
      <c r="H23" s="457">
        <v>116.64541246436345</v>
      </c>
      <c r="I23" s="458">
        <v>119.88128533392144</v>
      </c>
      <c r="K23" s="647"/>
      <c r="L23" s="578"/>
      <c r="M23" s="90"/>
      <c r="N23" s="95" t="s">
        <v>189</v>
      </c>
      <c r="O23" s="95"/>
      <c r="P23" s="261">
        <v>130</v>
      </c>
      <c r="Q23" s="262">
        <v>2021.0550000000001</v>
      </c>
      <c r="R23" s="457">
        <v>116.07142857142858</v>
      </c>
      <c r="S23" s="458">
        <v>122.85914196683562</v>
      </c>
    </row>
    <row r="24" spans="1:19" ht="17.25" customHeight="1">
      <c r="A24" s="583" t="s">
        <v>529</v>
      </c>
      <c r="B24" s="584"/>
      <c r="C24" s="257"/>
      <c r="D24" s="93" t="s">
        <v>528</v>
      </c>
      <c r="E24" s="93"/>
      <c r="F24" s="258">
        <v>1195236</v>
      </c>
      <c r="G24" s="259">
        <v>18085190.741999999</v>
      </c>
      <c r="H24" s="453">
        <v>88.96593612390545</v>
      </c>
      <c r="I24" s="454">
        <v>95.429985231652921</v>
      </c>
      <c r="K24" s="647"/>
      <c r="L24" s="662" t="s">
        <v>215</v>
      </c>
      <c r="M24" s="89"/>
      <c r="N24" s="93" t="s">
        <v>528</v>
      </c>
      <c r="O24" s="94"/>
      <c r="P24" s="258">
        <v>22573562</v>
      </c>
      <c r="Q24" s="259">
        <v>205316036.71799999</v>
      </c>
      <c r="R24" s="453">
        <v>104.48144971634315</v>
      </c>
      <c r="S24" s="454">
        <v>102.96492921684992</v>
      </c>
    </row>
    <row r="25" spans="1:19" ht="17.25" customHeight="1">
      <c r="A25" s="633"/>
      <c r="B25" s="634"/>
      <c r="C25" s="257"/>
      <c r="D25" s="93" t="s">
        <v>186</v>
      </c>
      <c r="E25" s="93"/>
      <c r="F25" s="258">
        <v>630163</v>
      </c>
      <c r="G25" s="259">
        <v>13051107.073000001</v>
      </c>
      <c r="H25" s="453">
        <v>87.876953884899805</v>
      </c>
      <c r="I25" s="454">
        <v>94.757190763880743</v>
      </c>
      <c r="K25" s="647"/>
      <c r="L25" s="662"/>
      <c r="M25" s="89"/>
      <c r="N25" s="93" t="s">
        <v>186</v>
      </c>
      <c r="O25" s="94"/>
      <c r="P25" s="258">
        <v>11963817</v>
      </c>
      <c r="Q25" s="259">
        <v>93440795.131999999</v>
      </c>
      <c r="R25" s="453">
        <v>103.39928177711894</v>
      </c>
      <c r="S25" s="454">
        <v>96.522720604918376</v>
      </c>
    </row>
    <row r="26" spans="1:19" ht="17.25" customHeight="1">
      <c r="A26" s="633"/>
      <c r="B26" s="634"/>
      <c r="C26" s="257"/>
      <c r="D26" s="93" t="s">
        <v>187</v>
      </c>
      <c r="E26" s="93"/>
      <c r="F26" s="258">
        <v>163631</v>
      </c>
      <c r="G26" s="259">
        <v>1618781.209</v>
      </c>
      <c r="H26" s="453">
        <v>93.976533290450774</v>
      </c>
      <c r="I26" s="454">
        <v>99.555386313807574</v>
      </c>
      <c r="K26" s="647"/>
      <c r="L26" s="662"/>
      <c r="M26" s="89"/>
      <c r="N26" s="93" t="s">
        <v>187</v>
      </c>
      <c r="O26" s="94"/>
      <c r="P26" s="258">
        <v>153</v>
      </c>
      <c r="Q26" s="259">
        <v>1669.904</v>
      </c>
      <c r="R26" s="453">
        <v>76.5</v>
      </c>
      <c r="S26" s="454">
        <v>87.861106229657935</v>
      </c>
    </row>
    <row r="27" spans="1:19" ht="17.25" customHeight="1">
      <c r="A27" s="633"/>
      <c r="B27" s="634"/>
      <c r="C27" s="257"/>
      <c r="D27" s="93" t="s">
        <v>188</v>
      </c>
      <c r="E27" s="93"/>
      <c r="F27" s="258">
        <v>400332</v>
      </c>
      <c r="G27" s="259">
        <v>3256470.1910000001</v>
      </c>
      <c r="H27" s="453">
        <v>88.729013597526517</v>
      </c>
      <c r="I27" s="454">
        <v>95.967336566585843</v>
      </c>
      <c r="K27" s="647"/>
      <c r="L27" s="662"/>
      <c r="M27" s="89"/>
      <c r="N27" s="93" t="s">
        <v>188</v>
      </c>
      <c r="O27" s="94"/>
      <c r="P27" s="258">
        <v>9800763</v>
      </c>
      <c r="Q27" s="259">
        <v>70822237.251000002</v>
      </c>
      <c r="R27" s="453">
        <v>104.60245941793904</v>
      </c>
      <c r="S27" s="454">
        <v>101.37862589001179</v>
      </c>
    </row>
    <row r="28" spans="1:19" ht="17.25" customHeight="1">
      <c r="A28" s="633"/>
      <c r="B28" s="634"/>
      <c r="C28" s="257"/>
      <c r="D28" s="408" t="s">
        <v>232</v>
      </c>
      <c r="E28" s="93"/>
      <c r="F28" s="258">
        <v>12439</v>
      </c>
      <c r="G28" s="259">
        <v>97875.964000000007</v>
      </c>
      <c r="H28" s="453">
        <v>87.895703787450543</v>
      </c>
      <c r="I28" s="454">
        <v>90.846650795197618</v>
      </c>
      <c r="K28" s="647"/>
      <c r="L28" s="662"/>
      <c r="M28" s="89"/>
      <c r="N28" s="408" t="s">
        <v>232</v>
      </c>
      <c r="O28" s="94"/>
      <c r="P28" s="258">
        <v>0</v>
      </c>
      <c r="Q28" s="259">
        <v>0</v>
      </c>
      <c r="R28" s="453" t="s">
        <v>708</v>
      </c>
      <c r="S28" s="454" t="s">
        <v>708</v>
      </c>
    </row>
    <row r="29" spans="1:19" ht="17.25" customHeight="1">
      <c r="A29" s="585"/>
      <c r="B29" s="586"/>
      <c r="C29" s="212"/>
      <c r="D29" s="95" t="s">
        <v>189</v>
      </c>
      <c r="E29" s="95"/>
      <c r="F29" s="261">
        <v>1110</v>
      </c>
      <c r="G29" s="262">
        <v>60956.305</v>
      </c>
      <c r="H29" s="457">
        <v>103.25581395348837</v>
      </c>
      <c r="I29" s="458">
        <v>119.5292704552696</v>
      </c>
      <c r="K29" s="647"/>
      <c r="L29" s="663"/>
      <c r="M29" s="90"/>
      <c r="N29" s="95" t="s">
        <v>189</v>
      </c>
      <c r="O29" s="96"/>
      <c r="P29" s="261">
        <v>808829</v>
      </c>
      <c r="Q29" s="262">
        <v>41051334.431000002</v>
      </c>
      <c r="R29" s="457">
        <v>121.61141374213831</v>
      </c>
      <c r="S29" s="458">
        <v>125.40209164870674</v>
      </c>
    </row>
    <row r="30" spans="1:19" ht="17.25" customHeight="1">
      <c r="A30" s="583" t="s">
        <v>459</v>
      </c>
      <c r="B30" s="584"/>
      <c r="C30" s="91"/>
      <c r="D30" s="97" t="s">
        <v>528</v>
      </c>
      <c r="E30" s="98"/>
      <c r="F30" s="258">
        <v>91983616</v>
      </c>
      <c r="G30" s="259">
        <v>994903094.903</v>
      </c>
      <c r="H30" s="453">
        <v>89.647870322543341</v>
      </c>
      <c r="I30" s="454">
        <v>96.316094269222759</v>
      </c>
      <c r="K30" s="647"/>
      <c r="L30" s="643" t="s">
        <v>235</v>
      </c>
      <c r="M30" s="89"/>
      <c r="N30" s="93" t="s">
        <v>528</v>
      </c>
      <c r="O30" s="94"/>
      <c r="P30" s="258">
        <v>35602</v>
      </c>
      <c r="Q30" s="259">
        <v>4016988.2519999999</v>
      </c>
      <c r="R30" s="453">
        <v>100.44293976583438</v>
      </c>
      <c r="S30" s="454">
        <v>100.26304529898009</v>
      </c>
    </row>
    <row r="31" spans="1:19" ht="17.25" customHeight="1">
      <c r="A31" s="633"/>
      <c r="B31" s="634"/>
      <c r="C31" s="33"/>
      <c r="D31" s="93" t="s">
        <v>186</v>
      </c>
      <c r="E31" s="94"/>
      <c r="F31" s="258">
        <v>48443212</v>
      </c>
      <c r="G31" s="259">
        <v>675375465.20899999</v>
      </c>
      <c r="H31" s="453">
        <v>88.452681911448195</v>
      </c>
      <c r="I31" s="454">
        <v>94.810024183152777</v>
      </c>
      <c r="K31" s="647"/>
      <c r="L31" s="644"/>
      <c r="M31" s="89"/>
      <c r="N31" s="93" t="s">
        <v>186</v>
      </c>
      <c r="O31" s="94"/>
      <c r="P31" s="258">
        <v>35601</v>
      </c>
      <c r="Q31" s="259">
        <v>3867878.469</v>
      </c>
      <c r="R31" s="453">
        <v>100.44578619191378</v>
      </c>
      <c r="S31" s="454">
        <v>100.27976688831322</v>
      </c>
    </row>
    <row r="32" spans="1:19" ht="17.25" customHeight="1">
      <c r="A32" s="633"/>
      <c r="B32" s="634"/>
      <c r="C32" s="33"/>
      <c r="D32" s="93" t="s">
        <v>187</v>
      </c>
      <c r="E32" s="94"/>
      <c r="F32" s="258">
        <v>13942837</v>
      </c>
      <c r="G32" s="259">
        <v>115743874.90000001</v>
      </c>
      <c r="H32" s="453">
        <v>97.431681200762554</v>
      </c>
      <c r="I32" s="454">
        <v>103.63321286255088</v>
      </c>
      <c r="K32" s="647"/>
      <c r="L32" s="644"/>
      <c r="M32" s="89"/>
      <c r="N32" s="93" t="s">
        <v>187</v>
      </c>
      <c r="O32" s="94"/>
      <c r="P32" s="258">
        <v>1</v>
      </c>
      <c r="Q32" s="259">
        <v>1.8360000000000001</v>
      </c>
      <c r="R32" s="453">
        <v>50</v>
      </c>
      <c r="S32" s="454">
        <v>204.45434298440981</v>
      </c>
    </row>
    <row r="33" spans="1:19" ht="17.25" customHeight="1">
      <c r="A33" s="633"/>
      <c r="B33" s="634"/>
      <c r="C33" s="33"/>
      <c r="D33" s="93" t="s">
        <v>188</v>
      </c>
      <c r="E33" s="94"/>
      <c r="F33" s="258">
        <v>29524010</v>
      </c>
      <c r="G33" s="259">
        <v>197160716.005</v>
      </c>
      <c r="H33" s="453">
        <v>88.223607624173766</v>
      </c>
      <c r="I33" s="454">
        <v>97.267047681260919</v>
      </c>
      <c r="K33" s="647"/>
      <c r="L33" s="644"/>
      <c r="M33" s="89"/>
      <c r="N33" s="93" t="s">
        <v>188</v>
      </c>
      <c r="O33" s="94"/>
      <c r="P33" s="258">
        <v>0</v>
      </c>
      <c r="Q33" s="259">
        <v>0</v>
      </c>
      <c r="R33" s="453" t="s">
        <v>708</v>
      </c>
      <c r="S33" s="454" t="s">
        <v>708</v>
      </c>
    </row>
    <row r="34" spans="1:19" ht="17.25" customHeight="1">
      <c r="A34" s="633"/>
      <c r="B34" s="634"/>
      <c r="C34" s="33"/>
      <c r="D34" s="408" t="s">
        <v>232</v>
      </c>
      <c r="E34" s="94"/>
      <c r="F34" s="258">
        <v>562548</v>
      </c>
      <c r="G34" s="259">
        <v>2591739.0929999999</v>
      </c>
      <c r="H34" s="453">
        <v>88.23936316222894</v>
      </c>
      <c r="I34" s="454">
        <v>91.662448832323847</v>
      </c>
      <c r="K34" s="647"/>
      <c r="L34" s="644"/>
      <c r="M34" s="89"/>
      <c r="N34" s="408" t="s">
        <v>232</v>
      </c>
      <c r="O34" s="94"/>
      <c r="P34" s="258">
        <v>4469</v>
      </c>
      <c r="Q34" s="259">
        <v>149107.94699999999</v>
      </c>
      <c r="R34" s="453">
        <v>96.668829764222366</v>
      </c>
      <c r="S34" s="454">
        <v>99.830601653462836</v>
      </c>
    </row>
    <row r="35" spans="1:19" ht="17.25" customHeight="1">
      <c r="A35" s="585"/>
      <c r="B35" s="586"/>
      <c r="C35" s="92"/>
      <c r="D35" s="95" t="s">
        <v>189</v>
      </c>
      <c r="E35" s="96"/>
      <c r="F35" s="261">
        <v>73557</v>
      </c>
      <c r="G35" s="262">
        <v>4031299.696</v>
      </c>
      <c r="H35" s="457">
        <v>117.23725733958115</v>
      </c>
      <c r="I35" s="458">
        <v>118.70065354633172</v>
      </c>
      <c r="K35" s="648"/>
      <c r="L35" s="645"/>
      <c r="M35" s="90"/>
      <c r="N35" s="95" t="s">
        <v>189</v>
      </c>
      <c r="O35" s="96"/>
      <c r="P35" s="261">
        <v>0</v>
      </c>
      <c r="Q35" s="262">
        <v>0</v>
      </c>
      <c r="R35" s="457" t="s">
        <v>708</v>
      </c>
      <c r="S35" s="458" t="s">
        <v>708</v>
      </c>
    </row>
    <row r="36" spans="1:19" ht="17.25" customHeight="1">
      <c r="A36" s="583" t="s">
        <v>460</v>
      </c>
      <c r="B36" s="584"/>
      <c r="C36" s="257"/>
      <c r="D36" s="93" t="s">
        <v>528</v>
      </c>
      <c r="E36" s="93"/>
      <c r="F36" s="258">
        <v>299172644</v>
      </c>
      <c r="G36" s="259">
        <v>3376642897.7340002</v>
      </c>
      <c r="H36" s="453">
        <v>88.011325410369878</v>
      </c>
      <c r="I36" s="454">
        <v>95.483676153281962</v>
      </c>
      <c r="K36" s="646" t="s">
        <v>172</v>
      </c>
      <c r="L36" s="579" t="s">
        <v>178</v>
      </c>
      <c r="M36" s="89"/>
      <c r="N36" s="93" t="s">
        <v>528</v>
      </c>
      <c r="O36" s="94"/>
      <c r="P36" s="258">
        <v>1</v>
      </c>
      <c r="Q36" s="259">
        <v>6.8890000000000002</v>
      </c>
      <c r="R36" s="453">
        <v>14.285714285714285</v>
      </c>
      <c r="S36" s="454">
        <v>1.1655863547382295</v>
      </c>
    </row>
    <row r="37" spans="1:19" ht="17.25" customHeight="1">
      <c r="A37" s="633"/>
      <c r="B37" s="634"/>
      <c r="C37" s="257"/>
      <c r="D37" s="93" t="s">
        <v>186</v>
      </c>
      <c r="E37" s="93"/>
      <c r="F37" s="258">
        <v>155495122</v>
      </c>
      <c r="G37" s="259">
        <v>2288623230.4310002</v>
      </c>
      <c r="H37" s="453">
        <v>86.913485904990665</v>
      </c>
      <c r="I37" s="454">
        <v>94.20666401471712</v>
      </c>
      <c r="K37" s="647"/>
      <c r="L37" s="636"/>
      <c r="M37" s="89"/>
      <c r="N37" s="93" t="s">
        <v>186</v>
      </c>
      <c r="O37" s="94"/>
      <c r="P37" s="258">
        <v>1</v>
      </c>
      <c r="Q37" s="259">
        <v>5.9690000000000003</v>
      </c>
      <c r="R37" s="453">
        <v>14.285714285714285</v>
      </c>
      <c r="S37" s="454">
        <v>1.2849463870166382</v>
      </c>
    </row>
    <row r="38" spans="1:19" ht="17.25" customHeight="1">
      <c r="A38" s="633"/>
      <c r="B38" s="634"/>
      <c r="C38" s="257"/>
      <c r="D38" s="93" t="s">
        <v>187</v>
      </c>
      <c r="E38" s="93"/>
      <c r="F38" s="258">
        <v>46608401</v>
      </c>
      <c r="G38" s="259">
        <v>404282565.82800001</v>
      </c>
      <c r="H38" s="453">
        <v>94.227122164732251</v>
      </c>
      <c r="I38" s="454">
        <v>100.94774655184675</v>
      </c>
      <c r="K38" s="647"/>
      <c r="L38" s="636"/>
      <c r="M38" s="89"/>
      <c r="N38" s="93" t="s">
        <v>187</v>
      </c>
      <c r="O38" s="94"/>
      <c r="P38" s="258">
        <v>0</v>
      </c>
      <c r="Q38" s="259">
        <v>0</v>
      </c>
      <c r="R38" s="453" t="s">
        <v>708</v>
      </c>
      <c r="S38" s="454" t="s">
        <v>708</v>
      </c>
    </row>
    <row r="39" spans="1:19" ht="17.25" customHeight="1">
      <c r="A39" s="633"/>
      <c r="B39" s="634"/>
      <c r="C39" s="257"/>
      <c r="D39" s="93" t="s">
        <v>188</v>
      </c>
      <c r="E39" s="93"/>
      <c r="F39" s="258">
        <v>96815704</v>
      </c>
      <c r="G39" s="259">
        <v>661936510.40999997</v>
      </c>
      <c r="H39" s="453">
        <v>86.958097540417327</v>
      </c>
      <c r="I39" s="454">
        <v>96.457459805788389</v>
      </c>
      <c r="K39" s="647"/>
      <c r="L39" s="636"/>
      <c r="M39" s="89"/>
      <c r="N39" s="93" t="s">
        <v>188</v>
      </c>
      <c r="O39" s="94"/>
      <c r="P39" s="258">
        <v>0</v>
      </c>
      <c r="Q39" s="259">
        <v>0</v>
      </c>
      <c r="R39" s="453" t="s">
        <v>708</v>
      </c>
      <c r="S39" s="454" t="s">
        <v>708</v>
      </c>
    </row>
    <row r="40" spans="1:19" ht="17.25" customHeight="1">
      <c r="A40" s="633"/>
      <c r="B40" s="634"/>
      <c r="C40" s="257"/>
      <c r="D40" s="408" t="s">
        <v>232</v>
      </c>
      <c r="E40" s="93"/>
      <c r="F40" s="258">
        <v>1785237</v>
      </c>
      <c r="G40" s="259">
        <v>8435818.8469999991</v>
      </c>
      <c r="H40" s="453">
        <v>87.817558523739322</v>
      </c>
      <c r="I40" s="454">
        <v>91.481558356888485</v>
      </c>
      <c r="K40" s="647"/>
      <c r="L40" s="636"/>
      <c r="M40" s="89"/>
      <c r="N40" s="408" t="s">
        <v>232</v>
      </c>
      <c r="O40" s="94"/>
      <c r="P40" s="258">
        <v>1</v>
      </c>
      <c r="Q40" s="259">
        <v>0.92</v>
      </c>
      <c r="R40" s="453">
        <v>14.285714285714285</v>
      </c>
      <c r="S40" s="454">
        <v>0.72727272727272729</v>
      </c>
    </row>
    <row r="41" spans="1:19" ht="17.25" customHeight="1">
      <c r="A41" s="585"/>
      <c r="B41" s="586"/>
      <c r="C41" s="212"/>
      <c r="D41" s="95" t="s">
        <v>189</v>
      </c>
      <c r="E41" s="95"/>
      <c r="F41" s="261">
        <v>253417</v>
      </c>
      <c r="G41" s="262">
        <v>13364772.218</v>
      </c>
      <c r="H41" s="457">
        <v>116.62133741986848</v>
      </c>
      <c r="I41" s="458">
        <v>121.09794796165767</v>
      </c>
      <c r="K41" s="647"/>
      <c r="L41" s="637"/>
      <c r="M41" s="90"/>
      <c r="N41" s="95" t="s">
        <v>189</v>
      </c>
      <c r="O41" s="96"/>
      <c r="P41" s="261">
        <v>0</v>
      </c>
      <c r="Q41" s="262">
        <v>0</v>
      </c>
      <c r="R41" s="457" t="s">
        <v>708</v>
      </c>
      <c r="S41" s="458" t="s">
        <v>708</v>
      </c>
    </row>
    <row r="42" spans="1:19" ht="17.25" customHeight="1">
      <c r="A42" s="583" t="s">
        <v>462</v>
      </c>
      <c r="B42" s="605"/>
      <c r="C42" s="257"/>
      <c r="D42" s="93" t="s">
        <v>528</v>
      </c>
      <c r="E42" s="93"/>
      <c r="F42" s="258">
        <v>-2</v>
      </c>
      <c r="G42" s="259">
        <v>-17.001000000000001</v>
      </c>
      <c r="H42" s="453">
        <v>4.8780487804878048</v>
      </c>
      <c r="I42" s="454">
        <v>2.0539976295845248</v>
      </c>
      <c r="K42" s="647"/>
      <c r="L42" s="540" t="s">
        <v>141</v>
      </c>
      <c r="M42" s="89"/>
      <c r="N42" s="97" t="s">
        <v>528</v>
      </c>
      <c r="O42" s="94"/>
      <c r="P42" s="258">
        <v>37139</v>
      </c>
      <c r="Q42" s="259">
        <v>3327227.75</v>
      </c>
      <c r="R42" s="453">
        <v>89.478629595721102</v>
      </c>
      <c r="S42" s="454">
        <v>96.336623982976249</v>
      </c>
    </row>
    <row r="43" spans="1:19" ht="17.25" customHeight="1">
      <c r="A43" s="638"/>
      <c r="B43" s="639"/>
      <c r="C43" s="257"/>
      <c r="D43" s="93" t="s">
        <v>186</v>
      </c>
      <c r="E43" s="93"/>
      <c r="F43" s="258">
        <v>-1</v>
      </c>
      <c r="G43" s="259">
        <v>-6.8040000000000003</v>
      </c>
      <c r="H43" s="453">
        <v>4.7619047619047619</v>
      </c>
      <c r="I43" s="454">
        <v>1.3192207988614837</v>
      </c>
      <c r="K43" s="647"/>
      <c r="L43" s="664"/>
      <c r="M43" s="89"/>
      <c r="N43" s="93" t="s">
        <v>186</v>
      </c>
      <c r="O43" s="94"/>
      <c r="P43" s="258">
        <v>37117</v>
      </c>
      <c r="Q43" s="259">
        <v>2627545.5430000001</v>
      </c>
      <c r="R43" s="453">
        <v>89.477363675811191</v>
      </c>
      <c r="S43" s="454">
        <v>95.686883373092641</v>
      </c>
    </row>
    <row r="44" spans="1:19" ht="17.25" customHeight="1">
      <c r="A44" s="638"/>
      <c r="B44" s="639"/>
      <c r="C44" s="257"/>
      <c r="D44" s="93" t="s">
        <v>187</v>
      </c>
      <c r="E44" s="93"/>
      <c r="F44" s="258">
        <v>-1</v>
      </c>
      <c r="G44" s="259">
        <v>-10.196999999999999</v>
      </c>
      <c r="H44" s="453">
        <v>8.3333333333333321</v>
      </c>
      <c r="I44" s="454">
        <v>4.3990698838217597</v>
      </c>
      <c r="K44" s="647"/>
      <c r="L44" s="664"/>
      <c r="M44" s="89"/>
      <c r="N44" s="93" t="s">
        <v>187</v>
      </c>
      <c r="O44" s="94"/>
      <c r="P44" s="258">
        <v>2</v>
      </c>
      <c r="Q44" s="259">
        <v>14.702999999999999</v>
      </c>
      <c r="R44" s="453">
        <v>50</v>
      </c>
      <c r="S44" s="454">
        <v>196.43286573146293</v>
      </c>
    </row>
    <row r="45" spans="1:19" ht="17.25" customHeight="1">
      <c r="A45" s="638"/>
      <c r="B45" s="639"/>
      <c r="C45" s="257"/>
      <c r="D45" s="93" t="s">
        <v>188</v>
      </c>
      <c r="E45" s="93"/>
      <c r="F45" s="258">
        <v>0</v>
      </c>
      <c r="G45" s="259">
        <v>0</v>
      </c>
      <c r="H45" s="453" t="s">
        <v>708</v>
      </c>
      <c r="I45" s="454" t="s">
        <v>708</v>
      </c>
      <c r="K45" s="647"/>
      <c r="L45" s="664"/>
      <c r="M45" s="89"/>
      <c r="N45" s="93" t="s">
        <v>188</v>
      </c>
      <c r="O45" s="94"/>
      <c r="P45" s="258">
        <v>8</v>
      </c>
      <c r="Q45" s="259">
        <v>6.5389999999999997</v>
      </c>
      <c r="R45" s="453">
        <v>80</v>
      </c>
      <c r="S45" s="454">
        <v>13.968043747596873</v>
      </c>
    </row>
    <row r="46" spans="1:19" ht="17.25" customHeight="1">
      <c r="A46" s="638"/>
      <c r="B46" s="639"/>
      <c r="C46" s="257"/>
      <c r="D46" s="408" t="s">
        <v>232</v>
      </c>
      <c r="E46" s="93"/>
      <c r="F46" s="258">
        <v>0</v>
      </c>
      <c r="G46" s="259">
        <v>0</v>
      </c>
      <c r="H46" s="453" t="s">
        <v>708</v>
      </c>
      <c r="I46" s="454" t="s">
        <v>708</v>
      </c>
      <c r="K46" s="647"/>
      <c r="L46" s="664"/>
      <c r="M46" s="89"/>
      <c r="N46" s="408" t="s">
        <v>232</v>
      </c>
      <c r="O46" s="94"/>
      <c r="P46" s="258">
        <v>20468</v>
      </c>
      <c r="Q46" s="259">
        <v>699053.35900000005</v>
      </c>
      <c r="R46" s="453">
        <v>93.112546629060148</v>
      </c>
      <c r="S46" s="454">
        <v>98.833245110070024</v>
      </c>
    </row>
    <row r="47" spans="1:19" ht="17.25" customHeight="1">
      <c r="A47" s="606"/>
      <c r="B47" s="608"/>
      <c r="C47" s="212"/>
      <c r="D47" s="95" t="s">
        <v>189</v>
      </c>
      <c r="E47" s="95"/>
      <c r="F47" s="261">
        <v>0</v>
      </c>
      <c r="G47" s="262">
        <v>0</v>
      </c>
      <c r="H47" s="457" t="s">
        <v>708</v>
      </c>
      <c r="I47" s="458" t="s">
        <v>708</v>
      </c>
      <c r="K47" s="648"/>
      <c r="L47" s="665"/>
      <c r="M47" s="90"/>
      <c r="N47" s="95" t="s">
        <v>189</v>
      </c>
      <c r="O47" s="96"/>
      <c r="P47" s="261">
        <v>12</v>
      </c>
      <c r="Q47" s="262">
        <v>607.60599999999999</v>
      </c>
      <c r="R47" s="457">
        <v>120</v>
      </c>
      <c r="S47" s="458">
        <v>148.74658493355921</v>
      </c>
    </row>
    <row r="48" spans="1:19" ht="17.25" customHeight="1">
      <c r="A48" s="633" t="s">
        <v>533</v>
      </c>
      <c r="B48" s="634"/>
      <c r="C48" s="257"/>
      <c r="D48" s="93" t="s">
        <v>528</v>
      </c>
      <c r="E48" s="93"/>
      <c r="F48" s="258">
        <v>901581</v>
      </c>
      <c r="G48" s="259">
        <v>12032983.651000001</v>
      </c>
      <c r="H48" s="453">
        <v>93.636022794662139</v>
      </c>
      <c r="I48" s="454">
        <v>100.60620538282529</v>
      </c>
      <c r="K48" s="646" t="s">
        <v>534</v>
      </c>
      <c r="L48" s="577" t="s">
        <v>535</v>
      </c>
      <c r="M48" s="89"/>
      <c r="N48" s="93" t="s">
        <v>528</v>
      </c>
      <c r="O48" s="94"/>
      <c r="P48" s="258">
        <v>11417</v>
      </c>
      <c r="Q48" s="259">
        <v>679436.196</v>
      </c>
      <c r="R48" s="453">
        <v>87.419601837672275</v>
      </c>
      <c r="S48" s="454">
        <v>92.984018840651544</v>
      </c>
    </row>
    <row r="49" spans="1:19" ht="17.25" customHeight="1">
      <c r="A49" s="633"/>
      <c r="B49" s="634"/>
      <c r="C49" s="257"/>
      <c r="D49" s="93" t="s">
        <v>186</v>
      </c>
      <c r="E49" s="93"/>
      <c r="F49" s="258">
        <v>440243</v>
      </c>
      <c r="G49" s="259">
        <v>8238724.0310000004</v>
      </c>
      <c r="H49" s="453">
        <v>92.091027754302885</v>
      </c>
      <c r="I49" s="454">
        <v>99.040633840127583</v>
      </c>
      <c r="K49" s="647"/>
      <c r="L49" s="579"/>
      <c r="M49" s="89"/>
      <c r="N49" s="93" t="s">
        <v>186</v>
      </c>
      <c r="O49" s="94"/>
      <c r="P49" s="258">
        <v>8286</v>
      </c>
      <c r="Q49" s="259">
        <v>536161.97</v>
      </c>
      <c r="R49" s="453">
        <v>85.019495177508716</v>
      </c>
      <c r="S49" s="454">
        <v>90.523030273642732</v>
      </c>
    </row>
    <row r="50" spans="1:19" ht="17.25" customHeight="1">
      <c r="A50" s="633"/>
      <c r="B50" s="634"/>
      <c r="C50" s="257"/>
      <c r="D50" s="93" t="s">
        <v>187</v>
      </c>
      <c r="E50" s="93"/>
      <c r="F50" s="258">
        <v>224665</v>
      </c>
      <c r="G50" s="259">
        <v>2240440.8629999999</v>
      </c>
      <c r="H50" s="453">
        <v>100.8438629171623</v>
      </c>
      <c r="I50" s="454">
        <v>107.28324060086449</v>
      </c>
      <c r="K50" s="647"/>
      <c r="L50" s="579"/>
      <c r="M50" s="89"/>
      <c r="N50" s="93" t="s">
        <v>187</v>
      </c>
      <c r="O50" s="94"/>
      <c r="P50" s="258">
        <v>90</v>
      </c>
      <c r="Q50" s="259">
        <v>5458.17</v>
      </c>
      <c r="R50" s="453">
        <v>90.909090909090907</v>
      </c>
      <c r="S50" s="454" t="s">
        <v>709</v>
      </c>
    </row>
    <row r="51" spans="1:19" ht="17.25" customHeight="1">
      <c r="A51" s="633"/>
      <c r="B51" s="634"/>
      <c r="C51" s="257"/>
      <c r="D51" s="93" t="s">
        <v>188</v>
      </c>
      <c r="E51" s="93"/>
      <c r="F51" s="258">
        <v>236553</v>
      </c>
      <c r="G51" s="259">
        <v>1509066.798</v>
      </c>
      <c r="H51" s="453">
        <v>90.311533615851559</v>
      </c>
      <c r="I51" s="454">
        <v>100.30160174128953</v>
      </c>
      <c r="K51" s="647"/>
      <c r="L51" s="579"/>
      <c r="M51" s="89"/>
      <c r="N51" s="93" t="s">
        <v>188</v>
      </c>
      <c r="O51" s="94"/>
      <c r="P51" s="258">
        <v>3027</v>
      </c>
      <c r="Q51" s="259">
        <v>128494.41</v>
      </c>
      <c r="R51" s="453">
        <v>94.830827067669176</v>
      </c>
      <c r="S51" s="454">
        <v>101.43314294122494</v>
      </c>
    </row>
    <row r="52" spans="1:19" ht="17.25" customHeight="1">
      <c r="A52" s="633"/>
      <c r="B52" s="634"/>
      <c r="C52" s="257"/>
      <c r="D52" s="408" t="s">
        <v>232</v>
      </c>
      <c r="E52" s="93"/>
      <c r="F52" s="258">
        <v>9371</v>
      </c>
      <c r="G52" s="259">
        <v>38227.468999999997</v>
      </c>
      <c r="H52" s="453">
        <v>94.228255404725985</v>
      </c>
      <c r="I52" s="454">
        <v>91.869527597385741</v>
      </c>
      <c r="K52" s="647"/>
      <c r="L52" s="579"/>
      <c r="M52" s="89"/>
      <c r="N52" s="408" t="s">
        <v>232</v>
      </c>
      <c r="O52" s="94"/>
      <c r="P52" s="258">
        <v>338</v>
      </c>
      <c r="Q52" s="259">
        <v>7436.5360000000001</v>
      </c>
      <c r="R52" s="453">
        <v>95.480225988700568</v>
      </c>
      <c r="S52" s="454">
        <v>87.935380903859951</v>
      </c>
    </row>
    <row r="53" spans="1:19" ht="17.25" customHeight="1">
      <c r="A53" s="585"/>
      <c r="B53" s="586"/>
      <c r="C53" s="212"/>
      <c r="D53" s="95" t="s">
        <v>189</v>
      </c>
      <c r="E53" s="95"/>
      <c r="F53" s="261">
        <v>120</v>
      </c>
      <c r="G53" s="262">
        <v>6524.49</v>
      </c>
      <c r="H53" s="457">
        <v>133.33333333333331</v>
      </c>
      <c r="I53" s="458">
        <v>87.368500129154796</v>
      </c>
      <c r="K53" s="647"/>
      <c r="L53" s="578"/>
      <c r="M53" s="90"/>
      <c r="N53" s="95" t="s">
        <v>189</v>
      </c>
      <c r="O53" s="96"/>
      <c r="P53" s="261">
        <v>14</v>
      </c>
      <c r="Q53" s="262">
        <v>1885.11</v>
      </c>
      <c r="R53" s="457">
        <v>60.869565217391312</v>
      </c>
      <c r="S53" s="458">
        <v>70.120406637429838</v>
      </c>
    </row>
    <row r="54" spans="1:19" ht="17.25" customHeight="1">
      <c r="A54" s="633" t="s">
        <v>461</v>
      </c>
      <c r="B54" s="639"/>
      <c r="C54" s="33"/>
      <c r="D54" s="93" t="s">
        <v>528</v>
      </c>
      <c r="E54" s="94"/>
      <c r="F54" s="258">
        <v>45194530</v>
      </c>
      <c r="G54" s="259">
        <v>1734306343.539</v>
      </c>
      <c r="H54" s="453">
        <v>94.791891199800133</v>
      </c>
      <c r="I54" s="454">
        <v>97.0111536210797</v>
      </c>
      <c r="K54" s="647"/>
      <c r="L54" s="640" t="s">
        <v>174</v>
      </c>
      <c r="M54" s="89"/>
      <c r="N54" s="93" t="s">
        <v>528</v>
      </c>
      <c r="O54" s="93"/>
      <c r="P54" s="258">
        <v>113005</v>
      </c>
      <c r="Q54" s="259">
        <v>3541959.8110000002</v>
      </c>
      <c r="R54" s="453">
        <v>69.988604129764269</v>
      </c>
      <c r="S54" s="454">
        <v>85.409622355594109</v>
      </c>
    </row>
    <row r="55" spans="1:19" ht="17.25" customHeight="1">
      <c r="A55" s="638"/>
      <c r="B55" s="639"/>
      <c r="C55" s="33"/>
      <c r="D55" s="93" t="s">
        <v>186</v>
      </c>
      <c r="E55" s="94"/>
      <c r="F55" s="258">
        <v>24095168</v>
      </c>
      <c r="G55" s="259">
        <v>1316159877.3940001</v>
      </c>
      <c r="H55" s="453">
        <v>94.224045660196637</v>
      </c>
      <c r="I55" s="454">
        <v>96.888204002942174</v>
      </c>
      <c r="K55" s="647"/>
      <c r="L55" s="641"/>
      <c r="M55" s="89"/>
      <c r="N55" s="93" t="s">
        <v>186</v>
      </c>
      <c r="O55" s="93"/>
      <c r="P55" s="258">
        <v>61493</v>
      </c>
      <c r="Q55" s="259">
        <v>2694371.95</v>
      </c>
      <c r="R55" s="453">
        <v>69.93721993494529</v>
      </c>
      <c r="S55" s="454">
        <v>85.666200407683462</v>
      </c>
    </row>
    <row r="56" spans="1:19" ht="17.25" customHeight="1">
      <c r="A56" s="638"/>
      <c r="B56" s="639"/>
      <c r="C56" s="33"/>
      <c r="D56" s="93" t="s">
        <v>187</v>
      </c>
      <c r="E56" s="94"/>
      <c r="F56" s="258">
        <v>3563429</v>
      </c>
      <c r="G56" s="259">
        <v>66015401.491999999</v>
      </c>
      <c r="H56" s="453">
        <v>91.613596052476993</v>
      </c>
      <c r="I56" s="454">
        <v>96.398007526553712</v>
      </c>
      <c r="K56" s="647"/>
      <c r="L56" s="641"/>
      <c r="M56" s="89"/>
      <c r="N56" s="93" t="s">
        <v>187</v>
      </c>
      <c r="O56" s="93"/>
      <c r="P56" s="258">
        <v>7849</v>
      </c>
      <c r="Q56" s="259">
        <v>121874.848</v>
      </c>
      <c r="R56" s="453">
        <v>62.521905368806749</v>
      </c>
      <c r="S56" s="454">
        <v>82.744508868956217</v>
      </c>
    </row>
    <row r="57" spans="1:19" ht="17.25" customHeight="1">
      <c r="A57" s="638"/>
      <c r="B57" s="639"/>
      <c r="C57" s="33"/>
      <c r="D57" s="93" t="s">
        <v>188</v>
      </c>
      <c r="E57" s="94"/>
      <c r="F57" s="258">
        <v>17333264</v>
      </c>
      <c r="G57" s="259">
        <v>264673318.75799999</v>
      </c>
      <c r="H57" s="453">
        <v>96.090400436355651</v>
      </c>
      <c r="I57" s="454">
        <v>96.448226073014283</v>
      </c>
      <c r="K57" s="647"/>
      <c r="L57" s="641"/>
      <c r="M57" s="89"/>
      <c r="N57" s="93" t="s">
        <v>188</v>
      </c>
      <c r="O57" s="93"/>
      <c r="P57" s="258">
        <v>43082</v>
      </c>
      <c r="Q57" s="259">
        <v>551259.58700000006</v>
      </c>
      <c r="R57" s="453">
        <v>71.412942580559616</v>
      </c>
      <c r="S57" s="454">
        <v>83.353455301336652</v>
      </c>
    </row>
    <row r="58" spans="1:19" ht="17.25" customHeight="1">
      <c r="A58" s="638"/>
      <c r="B58" s="639"/>
      <c r="C58" s="33"/>
      <c r="D58" s="408" t="s">
        <v>232</v>
      </c>
      <c r="E58" s="94"/>
      <c r="F58" s="258">
        <v>1687314</v>
      </c>
      <c r="G58" s="259">
        <v>64094696.217</v>
      </c>
      <c r="H58" s="453">
        <v>93.710772511808855</v>
      </c>
      <c r="I58" s="454">
        <v>95.516150552851187</v>
      </c>
      <c r="K58" s="647"/>
      <c r="L58" s="641"/>
      <c r="M58" s="89"/>
      <c r="N58" s="408" t="s">
        <v>232</v>
      </c>
      <c r="O58" s="93"/>
      <c r="P58" s="258">
        <v>3339</v>
      </c>
      <c r="Q58" s="259">
        <v>106290.698</v>
      </c>
      <c r="R58" s="453">
        <v>76.215475918740012</v>
      </c>
      <c r="S58" s="454">
        <v>81.827131101038063</v>
      </c>
    </row>
    <row r="59" spans="1:19" ht="17.25" customHeight="1">
      <c r="A59" s="606"/>
      <c r="B59" s="608"/>
      <c r="C59" s="92"/>
      <c r="D59" s="95" t="s">
        <v>189</v>
      </c>
      <c r="E59" s="96"/>
      <c r="F59" s="261">
        <v>202669</v>
      </c>
      <c r="G59" s="262">
        <v>23363049.677999999</v>
      </c>
      <c r="H59" s="457">
        <v>114.30851663846589</v>
      </c>
      <c r="I59" s="458">
        <v>121.040245207152</v>
      </c>
      <c r="K59" s="648"/>
      <c r="L59" s="642"/>
      <c r="M59" s="90"/>
      <c r="N59" s="95" t="s">
        <v>189</v>
      </c>
      <c r="O59" s="95"/>
      <c r="P59" s="261">
        <v>581</v>
      </c>
      <c r="Q59" s="262">
        <v>68162.728000000003</v>
      </c>
      <c r="R59" s="457">
        <v>88.837920489296636</v>
      </c>
      <c r="S59" s="458">
        <v>107.70029956897113</v>
      </c>
    </row>
    <row r="60" spans="1:19" ht="18.95" customHeight="1">
      <c r="A60" s="5" t="s">
        <v>241</v>
      </c>
      <c r="B60" s="463"/>
      <c r="C60" s="257"/>
      <c r="D60" s="93"/>
      <c r="E60" s="93"/>
      <c r="F60" s="464"/>
      <c r="G60" s="464"/>
      <c r="H60" s="465"/>
      <c r="I60" s="465"/>
      <c r="K60" s="466"/>
      <c r="L60" s="467"/>
      <c r="M60" s="253"/>
      <c r="N60" s="93"/>
      <c r="O60" s="93"/>
      <c r="P60" s="464"/>
      <c r="Q60" s="464"/>
      <c r="R60" s="465"/>
      <c r="S60" s="465"/>
    </row>
    <row r="61" spans="1:19" ht="13.5" customHeight="1"/>
    <row r="62" spans="1:19" ht="22.5" customHeight="1">
      <c r="A62" s="649" t="s">
        <v>712</v>
      </c>
      <c r="B62" s="649"/>
      <c r="C62" s="649"/>
      <c r="D62" s="649"/>
      <c r="E62" s="649"/>
      <c r="F62" s="649"/>
      <c r="G62" s="649"/>
      <c r="H62" s="649"/>
      <c r="I62" s="649"/>
      <c r="J62" s="649"/>
      <c r="K62" s="649"/>
      <c r="L62" s="649"/>
      <c r="M62" s="649"/>
      <c r="N62" s="649"/>
      <c r="O62" s="649"/>
      <c r="P62" s="649"/>
      <c r="Q62" s="649"/>
      <c r="R62" s="649"/>
      <c r="S62" s="649"/>
    </row>
    <row r="63" spans="1:19">
      <c r="R63" s="653" t="s">
        <v>704</v>
      </c>
      <c r="S63" s="653" t="s">
        <v>710</v>
      </c>
    </row>
    <row r="64" spans="1:19" ht="17.25" customHeight="1">
      <c r="A64" s="583" t="s">
        <v>556</v>
      </c>
      <c r="B64" s="604"/>
      <c r="C64" s="604"/>
      <c r="D64" s="604"/>
      <c r="E64" s="605"/>
      <c r="F64" s="651" t="s">
        <v>179</v>
      </c>
      <c r="G64" s="652"/>
      <c r="H64" s="651" t="s">
        <v>210</v>
      </c>
      <c r="I64" s="652"/>
      <c r="J64" s="253"/>
      <c r="K64" s="583" t="s">
        <v>556</v>
      </c>
      <c r="L64" s="604"/>
      <c r="M64" s="604"/>
      <c r="N64" s="604"/>
      <c r="O64" s="605"/>
      <c r="P64" s="651" t="s">
        <v>179</v>
      </c>
      <c r="Q64" s="652"/>
      <c r="R64" s="651" t="s">
        <v>210</v>
      </c>
      <c r="S64" s="652"/>
    </row>
    <row r="65" spans="1:19" ht="17.25" customHeight="1">
      <c r="A65" s="606"/>
      <c r="B65" s="607"/>
      <c r="C65" s="607"/>
      <c r="D65" s="607"/>
      <c r="E65" s="608"/>
      <c r="F65" s="11" t="s">
        <v>180</v>
      </c>
      <c r="G65" s="11" t="s">
        <v>181</v>
      </c>
      <c r="H65" s="11" t="s">
        <v>180</v>
      </c>
      <c r="I65" s="11" t="s">
        <v>181</v>
      </c>
      <c r="J65" s="33"/>
      <c r="K65" s="606"/>
      <c r="L65" s="607"/>
      <c r="M65" s="607"/>
      <c r="N65" s="607"/>
      <c r="O65" s="608"/>
      <c r="P65" s="11" t="s">
        <v>180</v>
      </c>
      <c r="Q65" s="11" t="s">
        <v>181</v>
      </c>
      <c r="R65" s="11" t="s">
        <v>180</v>
      </c>
      <c r="S65" s="11" t="s">
        <v>181</v>
      </c>
    </row>
    <row r="66" spans="1:19" ht="17.25" customHeight="1">
      <c r="A66" s="666" t="s">
        <v>536</v>
      </c>
      <c r="B66" s="577" t="s">
        <v>537</v>
      </c>
      <c r="C66" s="9"/>
      <c r="D66" s="254"/>
      <c r="E66" s="256"/>
      <c r="F66" s="150" t="s">
        <v>182</v>
      </c>
      <c r="G66" s="16" t="s">
        <v>183</v>
      </c>
      <c r="H66" s="150" t="s">
        <v>184</v>
      </c>
      <c r="I66" s="16" t="s">
        <v>184</v>
      </c>
      <c r="J66" s="265"/>
      <c r="K66" s="583" t="s">
        <v>541</v>
      </c>
      <c r="L66" s="584"/>
      <c r="M66" s="9"/>
      <c r="N66" s="254"/>
      <c r="O66" s="256"/>
      <c r="P66" s="150" t="s">
        <v>182</v>
      </c>
      <c r="Q66" s="16" t="s">
        <v>183</v>
      </c>
      <c r="R66" s="150" t="s">
        <v>184</v>
      </c>
      <c r="S66" s="16" t="s">
        <v>184</v>
      </c>
    </row>
    <row r="67" spans="1:19" ht="17.25" customHeight="1">
      <c r="A67" s="667"/>
      <c r="B67" s="579"/>
      <c r="C67" s="89"/>
      <c r="D67" s="93" t="s">
        <v>528</v>
      </c>
      <c r="E67" s="94"/>
      <c r="F67" s="258">
        <v>13652</v>
      </c>
      <c r="G67" s="259">
        <v>5313104.6579999998</v>
      </c>
      <c r="H67" s="453">
        <v>95.169048448936906</v>
      </c>
      <c r="I67" s="454">
        <v>96.286150421669674</v>
      </c>
      <c r="J67" s="266"/>
      <c r="K67" s="633"/>
      <c r="L67" s="634"/>
      <c r="M67" s="33"/>
      <c r="N67" s="93" t="s">
        <v>528</v>
      </c>
      <c r="O67" s="94"/>
      <c r="P67" s="258">
        <v>0</v>
      </c>
      <c r="Q67" s="259">
        <v>0</v>
      </c>
      <c r="R67" s="453" t="s">
        <v>708</v>
      </c>
      <c r="S67" s="454" t="s">
        <v>708</v>
      </c>
    </row>
    <row r="68" spans="1:19" s="34" customFormat="1" ht="17.25" customHeight="1">
      <c r="A68" s="667"/>
      <c r="B68" s="579"/>
      <c r="C68" s="89"/>
      <c r="D68" s="93" t="s">
        <v>186</v>
      </c>
      <c r="E68" s="94"/>
      <c r="F68" s="258">
        <v>13520</v>
      </c>
      <c r="G68" s="259">
        <v>4862963.3039999995</v>
      </c>
      <c r="H68" s="453">
        <v>95.157657657657651</v>
      </c>
      <c r="I68" s="454">
        <v>96.457777533015118</v>
      </c>
      <c r="J68" s="266"/>
      <c r="K68" s="633"/>
      <c r="L68" s="634"/>
      <c r="M68" s="33"/>
      <c r="N68" s="93" t="s">
        <v>186</v>
      </c>
      <c r="O68" s="94"/>
      <c r="P68" s="258">
        <v>0</v>
      </c>
      <c r="Q68" s="259">
        <v>0</v>
      </c>
      <c r="R68" s="453" t="s">
        <v>708</v>
      </c>
      <c r="S68" s="454" t="s">
        <v>708</v>
      </c>
    </row>
    <row r="69" spans="1:19" ht="17.25" customHeight="1">
      <c r="A69" s="667"/>
      <c r="B69" s="579"/>
      <c r="C69" s="89"/>
      <c r="D69" s="93" t="s">
        <v>187</v>
      </c>
      <c r="E69" s="94"/>
      <c r="F69" s="258">
        <v>132</v>
      </c>
      <c r="G69" s="259">
        <v>1383.2239999999999</v>
      </c>
      <c r="H69" s="453">
        <v>96.350364963503651</v>
      </c>
      <c r="I69" s="454">
        <v>96.195369461142803</v>
      </c>
      <c r="J69" s="266"/>
      <c r="K69" s="633"/>
      <c r="L69" s="634"/>
      <c r="M69" s="33"/>
      <c r="N69" s="93" t="s">
        <v>187</v>
      </c>
      <c r="O69" s="94"/>
      <c r="P69" s="258">
        <v>0</v>
      </c>
      <c r="Q69" s="259">
        <v>0</v>
      </c>
      <c r="R69" s="453" t="s">
        <v>708</v>
      </c>
      <c r="S69" s="454" t="s">
        <v>708</v>
      </c>
    </row>
    <row r="70" spans="1:19" ht="17.25" customHeight="1">
      <c r="A70" s="667"/>
      <c r="B70" s="579"/>
      <c r="C70" s="89"/>
      <c r="D70" s="93" t="s">
        <v>188</v>
      </c>
      <c r="E70" s="94"/>
      <c r="F70" s="258">
        <v>0</v>
      </c>
      <c r="G70" s="259">
        <v>0</v>
      </c>
      <c r="H70" s="453" t="s">
        <v>708</v>
      </c>
      <c r="I70" s="454" t="s">
        <v>708</v>
      </c>
      <c r="J70" s="266"/>
      <c r="K70" s="633"/>
      <c r="L70" s="634"/>
      <c r="M70" s="33"/>
      <c r="N70" s="93" t="s">
        <v>188</v>
      </c>
      <c r="O70" s="94"/>
      <c r="P70" s="258">
        <v>0</v>
      </c>
      <c r="Q70" s="259">
        <v>0</v>
      </c>
      <c r="R70" s="453" t="s">
        <v>708</v>
      </c>
      <c r="S70" s="454" t="s">
        <v>708</v>
      </c>
    </row>
    <row r="71" spans="1:19" ht="17.25" customHeight="1">
      <c r="A71" s="667"/>
      <c r="B71" s="579"/>
      <c r="C71" s="89"/>
      <c r="D71" s="408" t="s">
        <v>232</v>
      </c>
      <c r="E71" s="94"/>
      <c r="F71" s="258">
        <v>13095</v>
      </c>
      <c r="G71" s="259">
        <v>448758.13</v>
      </c>
      <c r="H71" s="453">
        <v>95.912986156888593</v>
      </c>
      <c r="I71" s="454">
        <v>94.465012791888739</v>
      </c>
      <c r="J71" s="266"/>
      <c r="K71" s="633"/>
      <c r="L71" s="634"/>
      <c r="M71" s="33"/>
      <c r="N71" s="408" t="s">
        <v>232</v>
      </c>
      <c r="O71" s="94"/>
      <c r="P71" s="258">
        <v>0</v>
      </c>
      <c r="Q71" s="259">
        <v>0</v>
      </c>
      <c r="R71" s="453" t="s">
        <v>708</v>
      </c>
      <c r="S71" s="454" t="s">
        <v>708</v>
      </c>
    </row>
    <row r="72" spans="1:19" ht="17.25" customHeight="1">
      <c r="A72" s="668"/>
      <c r="B72" s="578"/>
      <c r="C72" s="90"/>
      <c r="D72" s="95" t="s">
        <v>189</v>
      </c>
      <c r="E72" s="96"/>
      <c r="F72" s="261">
        <v>0</v>
      </c>
      <c r="G72" s="262">
        <v>0</v>
      </c>
      <c r="H72" s="457" t="s">
        <v>708</v>
      </c>
      <c r="I72" s="458" t="s">
        <v>708</v>
      </c>
      <c r="J72" s="266"/>
      <c r="K72" s="660"/>
      <c r="L72" s="661"/>
      <c r="M72" s="92"/>
      <c r="N72" s="95" t="s">
        <v>189</v>
      </c>
      <c r="O72" s="96"/>
      <c r="P72" s="261">
        <v>0</v>
      </c>
      <c r="Q72" s="262">
        <v>0</v>
      </c>
      <c r="R72" s="457" t="s">
        <v>708</v>
      </c>
      <c r="S72" s="458" t="s">
        <v>708</v>
      </c>
    </row>
    <row r="73" spans="1:19" ht="17.25" customHeight="1">
      <c r="A73" s="633" t="s">
        <v>538</v>
      </c>
      <c r="B73" s="634"/>
      <c r="C73" s="33"/>
      <c r="D73" s="93" t="s">
        <v>528</v>
      </c>
      <c r="E73" s="94"/>
      <c r="F73" s="258">
        <v>0</v>
      </c>
      <c r="G73" s="259">
        <v>0</v>
      </c>
      <c r="H73" s="453" t="s">
        <v>708</v>
      </c>
      <c r="I73" s="454" t="s">
        <v>708</v>
      </c>
      <c r="J73" s="266"/>
      <c r="K73" s="633" t="s">
        <v>199</v>
      </c>
      <c r="L73" s="634"/>
      <c r="M73" s="33"/>
      <c r="N73" s="93" t="s">
        <v>528</v>
      </c>
      <c r="O73" s="94"/>
      <c r="P73" s="258">
        <v>350341</v>
      </c>
      <c r="Q73" s="259">
        <v>1996792.1580000001</v>
      </c>
      <c r="R73" s="453">
        <v>92.94541190453451</v>
      </c>
      <c r="S73" s="454">
        <v>92.767321863739099</v>
      </c>
    </row>
    <row r="74" spans="1:19" ht="17.25" customHeight="1">
      <c r="A74" s="633"/>
      <c r="B74" s="634"/>
      <c r="C74" s="33"/>
      <c r="D74" s="93" t="s">
        <v>186</v>
      </c>
      <c r="E74" s="94"/>
      <c r="F74" s="258">
        <v>0</v>
      </c>
      <c r="G74" s="259">
        <v>0</v>
      </c>
      <c r="H74" s="453" t="s">
        <v>708</v>
      </c>
      <c r="I74" s="454" t="s">
        <v>708</v>
      </c>
      <c r="J74" s="266"/>
      <c r="K74" s="633"/>
      <c r="L74" s="634"/>
      <c r="M74" s="33"/>
      <c r="N74" s="93" t="s">
        <v>186</v>
      </c>
      <c r="O74" s="94"/>
      <c r="P74" s="258">
        <v>211896</v>
      </c>
      <c r="Q74" s="259">
        <v>1200888.5</v>
      </c>
      <c r="R74" s="453">
        <v>92.202457618268525</v>
      </c>
      <c r="S74" s="454">
        <v>91.171489300987432</v>
      </c>
    </row>
    <row r="75" spans="1:19" ht="17.25" customHeight="1">
      <c r="A75" s="633"/>
      <c r="B75" s="634"/>
      <c r="C75" s="33"/>
      <c r="D75" s="93" t="s">
        <v>187</v>
      </c>
      <c r="E75" s="94"/>
      <c r="F75" s="258">
        <v>0</v>
      </c>
      <c r="G75" s="259">
        <v>0</v>
      </c>
      <c r="H75" s="453" t="s">
        <v>708</v>
      </c>
      <c r="I75" s="454" t="s">
        <v>708</v>
      </c>
      <c r="J75" s="266"/>
      <c r="K75" s="633"/>
      <c r="L75" s="634"/>
      <c r="M75" s="33"/>
      <c r="N75" s="93" t="s">
        <v>187</v>
      </c>
      <c r="O75" s="94"/>
      <c r="P75" s="258">
        <v>937</v>
      </c>
      <c r="Q75" s="259">
        <v>4421.2479999999996</v>
      </c>
      <c r="R75" s="453">
        <v>96.797520661157023</v>
      </c>
      <c r="S75" s="454">
        <v>97.776154041106594</v>
      </c>
    </row>
    <row r="76" spans="1:19" ht="17.25" customHeight="1">
      <c r="A76" s="633"/>
      <c r="B76" s="634"/>
      <c r="C76" s="33"/>
      <c r="D76" s="93" t="s">
        <v>188</v>
      </c>
      <c r="E76" s="94"/>
      <c r="F76" s="258">
        <v>0</v>
      </c>
      <c r="G76" s="259">
        <v>0</v>
      </c>
      <c r="H76" s="453" t="s">
        <v>708</v>
      </c>
      <c r="I76" s="454" t="s">
        <v>708</v>
      </c>
      <c r="J76" s="266"/>
      <c r="K76" s="633"/>
      <c r="L76" s="634"/>
      <c r="M76" s="33"/>
      <c r="N76" s="93" t="s">
        <v>188</v>
      </c>
      <c r="O76" s="94"/>
      <c r="P76" s="258">
        <v>137076</v>
      </c>
      <c r="Q76" s="259">
        <v>725510.35600000003</v>
      </c>
      <c r="R76" s="453">
        <v>94.022909664586052</v>
      </c>
      <c r="S76" s="454">
        <v>94.765119924141743</v>
      </c>
    </row>
    <row r="77" spans="1:19" ht="17.25" customHeight="1">
      <c r="A77" s="633"/>
      <c r="B77" s="634"/>
      <c r="C77" s="33"/>
      <c r="D77" s="408" t="s">
        <v>232</v>
      </c>
      <c r="E77" s="94"/>
      <c r="F77" s="258">
        <v>0</v>
      </c>
      <c r="G77" s="259">
        <v>0</v>
      </c>
      <c r="H77" s="453" t="s">
        <v>708</v>
      </c>
      <c r="I77" s="454" t="s">
        <v>708</v>
      </c>
      <c r="J77" s="266"/>
      <c r="K77" s="633"/>
      <c r="L77" s="634"/>
      <c r="M77" s="33"/>
      <c r="N77" s="408" t="s">
        <v>232</v>
      </c>
      <c r="O77" s="94"/>
      <c r="P77" s="258">
        <v>3687</v>
      </c>
      <c r="Q77" s="259">
        <v>55409.686000000002</v>
      </c>
      <c r="R77" s="453">
        <v>90.234948604992667</v>
      </c>
      <c r="S77" s="454">
        <v>96.743383795801691</v>
      </c>
    </row>
    <row r="78" spans="1:19" ht="17.25" customHeight="1">
      <c r="A78" s="585"/>
      <c r="B78" s="586"/>
      <c r="C78" s="92"/>
      <c r="D78" s="95" t="s">
        <v>189</v>
      </c>
      <c r="E78" s="96"/>
      <c r="F78" s="261">
        <v>0</v>
      </c>
      <c r="G78" s="262">
        <v>0</v>
      </c>
      <c r="H78" s="457" t="s">
        <v>708</v>
      </c>
      <c r="I78" s="458" t="s">
        <v>708</v>
      </c>
      <c r="J78" s="266"/>
      <c r="K78" s="585"/>
      <c r="L78" s="586"/>
      <c r="M78" s="92"/>
      <c r="N78" s="95" t="s">
        <v>189</v>
      </c>
      <c r="O78" s="96"/>
      <c r="P78" s="261">
        <v>432</v>
      </c>
      <c r="Q78" s="262">
        <v>10562.368</v>
      </c>
      <c r="R78" s="457">
        <v>120.67039106145252</v>
      </c>
      <c r="S78" s="458">
        <v>133.47299363731818</v>
      </c>
    </row>
    <row r="79" spans="1:19" ht="17.25" customHeight="1">
      <c r="A79" s="583" t="s">
        <v>539</v>
      </c>
      <c r="B79" s="584"/>
      <c r="C79" s="257"/>
      <c r="D79" s="93" t="s">
        <v>528</v>
      </c>
      <c r="E79" s="93"/>
      <c r="F79" s="258">
        <v>58318</v>
      </c>
      <c r="G79" s="259">
        <v>6793275.3360000001</v>
      </c>
      <c r="H79" s="453">
        <v>97.931150293870701</v>
      </c>
      <c r="I79" s="454">
        <v>96.141227896968417</v>
      </c>
      <c r="J79" s="266"/>
      <c r="K79" s="583" t="s">
        <v>540</v>
      </c>
      <c r="L79" s="584"/>
      <c r="M79" s="257"/>
      <c r="N79" s="93" t="s">
        <v>528</v>
      </c>
      <c r="O79" s="93"/>
      <c r="P79" s="258">
        <v>1255648</v>
      </c>
      <c r="Q79" s="259">
        <v>26721174.267000001</v>
      </c>
      <c r="R79" s="453">
        <v>101.93644234633197</v>
      </c>
      <c r="S79" s="454">
        <v>103.48350100335453</v>
      </c>
    </row>
    <row r="80" spans="1:19" ht="17.25" customHeight="1">
      <c r="A80" s="633"/>
      <c r="B80" s="634"/>
      <c r="C80" s="257"/>
      <c r="D80" s="93" t="s">
        <v>186</v>
      </c>
      <c r="E80" s="93"/>
      <c r="F80" s="258">
        <v>58318</v>
      </c>
      <c r="G80" s="259">
        <v>5816347.1639999999</v>
      </c>
      <c r="H80" s="453">
        <v>97.947598253275117</v>
      </c>
      <c r="I80" s="454">
        <v>95.949368908985889</v>
      </c>
      <c r="J80" s="266"/>
      <c r="K80" s="633"/>
      <c r="L80" s="634"/>
      <c r="M80" s="257"/>
      <c r="N80" s="93" t="s">
        <v>186</v>
      </c>
      <c r="O80" s="93"/>
      <c r="P80" s="258">
        <v>747349</v>
      </c>
      <c r="Q80" s="259">
        <v>17092437.228</v>
      </c>
      <c r="R80" s="453">
        <v>100.11171912151799</v>
      </c>
      <c r="S80" s="454">
        <v>100.55342822900263</v>
      </c>
    </row>
    <row r="81" spans="1:19" ht="17.25" customHeight="1">
      <c r="A81" s="633"/>
      <c r="B81" s="634"/>
      <c r="C81" s="257"/>
      <c r="D81" s="93" t="s">
        <v>187</v>
      </c>
      <c r="E81" s="93"/>
      <c r="F81" s="258">
        <v>1</v>
      </c>
      <c r="G81" s="259">
        <v>-6.8140000000000001</v>
      </c>
      <c r="H81" s="453" t="s">
        <v>708</v>
      </c>
      <c r="I81" s="454">
        <v>136.28</v>
      </c>
      <c r="J81" s="266"/>
      <c r="K81" s="633"/>
      <c r="L81" s="634"/>
      <c r="M81" s="257"/>
      <c r="N81" s="93" t="s">
        <v>187</v>
      </c>
      <c r="O81" s="93"/>
      <c r="P81" s="258">
        <v>14421</v>
      </c>
      <c r="Q81" s="259">
        <v>39803.338000000003</v>
      </c>
      <c r="R81" s="453">
        <v>102.18962585034012</v>
      </c>
      <c r="S81" s="454">
        <v>110.45830608299214</v>
      </c>
    </row>
    <row r="82" spans="1:19" ht="17.25" customHeight="1">
      <c r="A82" s="633"/>
      <c r="B82" s="634"/>
      <c r="C82" s="257"/>
      <c r="D82" s="93" t="s">
        <v>188</v>
      </c>
      <c r="E82" s="93"/>
      <c r="F82" s="258">
        <v>5</v>
      </c>
      <c r="G82" s="259">
        <v>3.3820000000000001</v>
      </c>
      <c r="H82" s="453">
        <v>125</v>
      </c>
      <c r="I82" s="454">
        <v>189.57399103139014</v>
      </c>
      <c r="J82" s="266"/>
      <c r="K82" s="633"/>
      <c r="L82" s="634"/>
      <c r="M82" s="257"/>
      <c r="N82" s="93" t="s">
        <v>188</v>
      </c>
      <c r="O82" s="93"/>
      <c r="P82" s="258">
        <v>407265</v>
      </c>
      <c r="Q82" s="259">
        <v>7371887.6009999998</v>
      </c>
      <c r="R82" s="453">
        <v>103.9187868550447</v>
      </c>
      <c r="S82" s="454">
        <v>108.87361628791241</v>
      </c>
    </row>
    <row r="83" spans="1:19" s="34" customFormat="1" ht="17.25" customHeight="1">
      <c r="A83" s="633"/>
      <c r="B83" s="634"/>
      <c r="C83" s="257"/>
      <c r="D83" s="408" t="s">
        <v>232</v>
      </c>
      <c r="E83" s="93"/>
      <c r="F83" s="258">
        <v>49970</v>
      </c>
      <c r="G83" s="259">
        <v>977295.69</v>
      </c>
      <c r="H83" s="453">
        <v>98.26555494375836</v>
      </c>
      <c r="I83" s="454">
        <v>97.371175595583566</v>
      </c>
      <c r="J83" s="266"/>
      <c r="K83" s="633"/>
      <c r="L83" s="634"/>
      <c r="M83" s="257"/>
      <c r="N83" s="408" t="s">
        <v>232</v>
      </c>
      <c r="O83" s="93"/>
      <c r="P83" s="258">
        <v>66657</v>
      </c>
      <c r="Q83" s="259">
        <v>278275.81800000003</v>
      </c>
      <c r="R83" s="453">
        <v>93.31532086459849</v>
      </c>
      <c r="S83" s="454">
        <v>98.044443049850784</v>
      </c>
    </row>
    <row r="84" spans="1:19" s="34" customFormat="1" ht="17.25" customHeight="1">
      <c r="A84" s="585"/>
      <c r="B84" s="586"/>
      <c r="C84" s="212"/>
      <c r="D84" s="95" t="s">
        <v>189</v>
      </c>
      <c r="E84" s="95"/>
      <c r="F84" s="261">
        <v>-6</v>
      </c>
      <c r="G84" s="262">
        <v>-364.08600000000001</v>
      </c>
      <c r="H84" s="457" t="s">
        <v>708</v>
      </c>
      <c r="I84" s="458" t="s">
        <v>708</v>
      </c>
      <c r="J84" s="266"/>
      <c r="K84" s="585"/>
      <c r="L84" s="586"/>
      <c r="M84" s="212"/>
      <c r="N84" s="95" t="s">
        <v>189</v>
      </c>
      <c r="O84" s="95"/>
      <c r="P84" s="261">
        <v>86613</v>
      </c>
      <c r="Q84" s="262">
        <v>1938770.2819999999</v>
      </c>
      <c r="R84" s="457">
        <v>109.27568413217092</v>
      </c>
      <c r="S84" s="458">
        <v>111.91232970490486</v>
      </c>
    </row>
    <row r="85" spans="1:19" s="34" customFormat="1" ht="17.25" customHeight="1">
      <c r="A85" s="583" t="s">
        <v>397</v>
      </c>
      <c r="B85" s="584"/>
      <c r="C85" s="257"/>
      <c r="D85" s="93" t="s">
        <v>528</v>
      </c>
      <c r="E85" s="93"/>
      <c r="F85" s="258">
        <v>183196</v>
      </c>
      <c r="G85" s="259">
        <v>5527624.5250000004</v>
      </c>
      <c r="H85" s="453">
        <v>87.499104451948469</v>
      </c>
      <c r="I85" s="454">
        <v>92.191862541263262</v>
      </c>
      <c r="J85" s="266"/>
      <c r="K85" s="583" t="s">
        <v>200</v>
      </c>
      <c r="L85" s="584"/>
      <c r="M85" s="91"/>
      <c r="N85" s="97" t="s">
        <v>528</v>
      </c>
      <c r="O85" s="98"/>
      <c r="P85" s="258">
        <v>547555</v>
      </c>
      <c r="Q85" s="259">
        <v>10761335.284</v>
      </c>
      <c r="R85" s="453">
        <v>91.562543895440228</v>
      </c>
      <c r="S85" s="454">
        <v>96.0811313530738</v>
      </c>
    </row>
    <row r="86" spans="1:19" s="34" customFormat="1" ht="17.25" customHeight="1">
      <c r="A86" s="633"/>
      <c r="B86" s="634"/>
      <c r="C86" s="257"/>
      <c r="D86" s="93" t="s">
        <v>186</v>
      </c>
      <c r="E86" s="93"/>
      <c r="F86" s="258">
        <v>99135</v>
      </c>
      <c r="G86" s="259">
        <v>3922100.2080000001</v>
      </c>
      <c r="H86" s="453">
        <v>87.370554796633328</v>
      </c>
      <c r="I86" s="454">
        <v>92.492937471508824</v>
      </c>
      <c r="J86" s="266"/>
      <c r="K86" s="633"/>
      <c r="L86" s="634"/>
      <c r="M86" s="33"/>
      <c r="N86" s="93" t="s">
        <v>186</v>
      </c>
      <c r="O86" s="94"/>
      <c r="P86" s="258">
        <v>314716</v>
      </c>
      <c r="Q86" s="259">
        <v>8264162.0889999997</v>
      </c>
      <c r="R86" s="453">
        <v>91.030995823257854</v>
      </c>
      <c r="S86" s="454">
        <v>95.656809157785588</v>
      </c>
    </row>
    <row r="87" spans="1:19" s="34" customFormat="1" ht="17.25" customHeight="1">
      <c r="A87" s="633"/>
      <c r="B87" s="634"/>
      <c r="C87" s="257"/>
      <c r="D87" s="93" t="s">
        <v>187</v>
      </c>
      <c r="E87" s="93"/>
      <c r="F87" s="258">
        <v>11109</v>
      </c>
      <c r="G87" s="259">
        <v>219863.05600000001</v>
      </c>
      <c r="H87" s="453">
        <v>78.915962207856779</v>
      </c>
      <c r="I87" s="454">
        <v>83.60745843761066</v>
      </c>
      <c r="J87" s="266"/>
      <c r="K87" s="633"/>
      <c r="L87" s="634"/>
      <c r="M87" s="33"/>
      <c r="N87" s="93" t="s">
        <v>187</v>
      </c>
      <c r="O87" s="94"/>
      <c r="P87" s="258">
        <v>41975</v>
      </c>
      <c r="Q87" s="259">
        <v>364421.18699999998</v>
      </c>
      <c r="R87" s="453">
        <v>94.044765084130574</v>
      </c>
      <c r="S87" s="454">
        <v>98.628422819629492</v>
      </c>
    </row>
    <row r="88" spans="1:19" s="34" customFormat="1" ht="17.25" customHeight="1">
      <c r="A88" s="633"/>
      <c r="B88" s="634"/>
      <c r="C88" s="257"/>
      <c r="D88" s="93" t="s">
        <v>188</v>
      </c>
      <c r="E88" s="93"/>
      <c r="F88" s="258">
        <v>72586</v>
      </c>
      <c r="G88" s="259">
        <v>1243538.338</v>
      </c>
      <c r="H88" s="453">
        <v>89.041818471767314</v>
      </c>
      <c r="I88" s="454">
        <v>92.648712054300773</v>
      </c>
      <c r="J88" s="266"/>
      <c r="K88" s="633"/>
      <c r="L88" s="634"/>
      <c r="M88" s="33"/>
      <c r="N88" s="93" t="s">
        <v>188</v>
      </c>
      <c r="O88" s="94"/>
      <c r="P88" s="258">
        <v>190526</v>
      </c>
      <c r="Q88" s="259">
        <v>1543339.8230000001</v>
      </c>
      <c r="R88" s="453">
        <v>91.864030858244945</v>
      </c>
      <c r="S88" s="454">
        <v>96.651653160509767</v>
      </c>
    </row>
    <row r="89" spans="1:19" ht="17.25" customHeight="1">
      <c r="A89" s="633"/>
      <c r="B89" s="634"/>
      <c r="C89" s="257"/>
      <c r="D89" s="408" t="s">
        <v>232</v>
      </c>
      <c r="E89" s="93"/>
      <c r="F89" s="258">
        <v>3503</v>
      </c>
      <c r="G89" s="259">
        <v>103746.083</v>
      </c>
      <c r="H89" s="453">
        <v>85.5224609375</v>
      </c>
      <c r="I89" s="454">
        <v>91.901139907711652</v>
      </c>
      <c r="J89" s="266"/>
      <c r="K89" s="633"/>
      <c r="L89" s="634"/>
      <c r="M89" s="33"/>
      <c r="N89" s="408" t="s">
        <v>232</v>
      </c>
      <c r="O89" s="94"/>
      <c r="P89" s="258">
        <v>15812</v>
      </c>
      <c r="Q89" s="259">
        <v>570261.68799999997</v>
      </c>
      <c r="R89" s="453">
        <v>95.230065044567567</v>
      </c>
      <c r="S89" s="454">
        <v>98.801153957193506</v>
      </c>
    </row>
    <row r="90" spans="1:19" ht="17.25" customHeight="1">
      <c r="A90" s="585"/>
      <c r="B90" s="586"/>
      <c r="C90" s="212"/>
      <c r="D90" s="95" t="s">
        <v>189</v>
      </c>
      <c r="E90" s="95"/>
      <c r="F90" s="261">
        <v>366</v>
      </c>
      <c r="G90" s="262">
        <v>38376.839999999997</v>
      </c>
      <c r="H90" s="457">
        <v>118.83116883116882</v>
      </c>
      <c r="I90" s="458">
        <v>102.93076437615683</v>
      </c>
      <c r="J90" s="266"/>
      <c r="K90" s="585"/>
      <c r="L90" s="586"/>
      <c r="M90" s="92"/>
      <c r="N90" s="95" t="s">
        <v>189</v>
      </c>
      <c r="O90" s="96"/>
      <c r="P90" s="261">
        <v>338</v>
      </c>
      <c r="Q90" s="262">
        <v>19150.496999999999</v>
      </c>
      <c r="R90" s="457">
        <v>132.54901960784312</v>
      </c>
      <c r="S90" s="458">
        <v>110.09264040888323</v>
      </c>
    </row>
    <row r="91" spans="1:19" ht="17.25" customHeight="1">
      <c r="A91" s="646" t="s">
        <v>385</v>
      </c>
      <c r="B91" s="579" t="s">
        <v>378</v>
      </c>
      <c r="C91" s="89"/>
      <c r="D91" s="93" t="s">
        <v>528</v>
      </c>
      <c r="E91" s="94"/>
      <c r="F91" s="258">
        <v>62930</v>
      </c>
      <c r="G91" s="259">
        <v>284833.16499999998</v>
      </c>
      <c r="H91" s="453">
        <v>79.565569210539621</v>
      </c>
      <c r="I91" s="454">
        <v>79.918829712223044</v>
      </c>
      <c r="J91" s="266"/>
      <c r="K91" s="583" t="s">
        <v>160</v>
      </c>
      <c r="L91" s="584"/>
      <c r="M91" s="91"/>
      <c r="N91" s="97" t="s">
        <v>528</v>
      </c>
      <c r="O91" s="98"/>
      <c r="P91" s="258">
        <v>5501954</v>
      </c>
      <c r="Q91" s="259">
        <v>107613310.80599999</v>
      </c>
      <c r="R91" s="453">
        <v>101.92641044304271</v>
      </c>
      <c r="S91" s="454">
        <v>106.89118925996664</v>
      </c>
    </row>
    <row r="92" spans="1:19" ht="17.25" customHeight="1">
      <c r="A92" s="647"/>
      <c r="B92" s="654"/>
      <c r="C92" s="263"/>
      <c r="D92" s="93" t="s">
        <v>186</v>
      </c>
      <c r="E92" s="94"/>
      <c r="F92" s="258">
        <v>38501</v>
      </c>
      <c r="G92" s="259">
        <v>195167.071</v>
      </c>
      <c r="H92" s="453">
        <v>79.506453278265354</v>
      </c>
      <c r="I92" s="454">
        <v>73.480469089909221</v>
      </c>
      <c r="J92" s="266"/>
      <c r="K92" s="633"/>
      <c r="L92" s="634"/>
      <c r="M92" s="33"/>
      <c r="N92" s="93" t="s">
        <v>186</v>
      </c>
      <c r="O92" s="94"/>
      <c r="P92" s="258">
        <v>3086852</v>
      </c>
      <c r="Q92" s="259">
        <v>58999954.049999997</v>
      </c>
      <c r="R92" s="453">
        <v>100.79075723707109</v>
      </c>
      <c r="S92" s="454">
        <v>104.20083066676955</v>
      </c>
    </row>
    <row r="93" spans="1:19" ht="17.25" customHeight="1">
      <c r="A93" s="647"/>
      <c r="B93" s="654"/>
      <c r="C93" s="263"/>
      <c r="D93" s="93" t="s">
        <v>187</v>
      </c>
      <c r="E93" s="94"/>
      <c r="F93" s="258">
        <v>1</v>
      </c>
      <c r="G93" s="259">
        <v>0.42</v>
      </c>
      <c r="H93" s="453">
        <v>16.666666666666664</v>
      </c>
      <c r="I93" s="454">
        <v>9.2776673293571914</v>
      </c>
      <c r="J93" s="266"/>
      <c r="K93" s="633"/>
      <c r="L93" s="634"/>
      <c r="M93" s="33"/>
      <c r="N93" s="93" t="s">
        <v>187</v>
      </c>
      <c r="O93" s="94"/>
      <c r="P93" s="258">
        <v>21360</v>
      </c>
      <c r="Q93" s="259">
        <v>73313.447</v>
      </c>
      <c r="R93" s="453">
        <v>101.74820178154621</v>
      </c>
      <c r="S93" s="454">
        <v>107.65649252225641</v>
      </c>
    </row>
    <row r="94" spans="1:19" ht="17.25" customHeight="1">
      <c r="A94" s="647"/>
      <c r="B94" s="654"/>
      <c r="C94" s="263"/>
      <c r="D94" s="93" t="s">
        <v>188</v>
      </c>
      <c r="E94" s="94"/>
      <c r="F94" s="258">
        <v>24428</v>
      </c>
      <c r="G94" s="259">
        <v>89617.703999999998</v>
      </c>
      <c r="H94" s="453">
        <v>79.67124359936075</v>
      </c>
      <c r="I94" s="454">
        <v>98.73244867879886</v>
      </c>
      <c r="J94" s="266"/>
      <c r="K94" s="633"/>
      <c r="L94" s="634"/>
      <c r="M94" s="33"/>
      <c r="N94" s="93" t="s">
        <v>188</v>
      </c>
      <c r="O94" s="94"/>
      <c r="P94" s="258">
        <v>2263932</v>
      </c>
      <c r="Q94" s="259">
        <v>40326412.633000001</v>
      </c>
      <c r="R94" s="453">
        <v>102.95518449950407</v>
      </c>
      <c r="S94" s="454">
        <v>108.26320521023045</v>
      </c>
    </row>
    <row r="95" spans="1:19" ht="17.25" customHeight="1">
      <c r="A95" s="647"/>
      <c r="B95" s="654"/>
      <c r="C95" s="263"/>
      <c r="D95" s="408" t="s">
        <v>232</v>
      </c>
      <c r="E95" s="94"/>
      <c r="F95" s="258">
        <v>1</v>
      </c>
      <c r="G95" s="259">
        <v>47.97</v>
      </c>
      <c r="H95" s="453">
        <v>100</v>
      </c>
      <c r="I95" s="454">
        <v>182.3954372623574</v>
      </c>
      <c r="J95" s="266"/>
      <c r="K95" s="633"/>
      <c r="L95" s="634"/>
      <c r="M95" s="33"/>
      <c r="N95" s="408" t="s">
        <v>232</v>
      </c>
      <c r="O95" s="94"/>
      <c r="P95" s="258">
        <v>14076</v>
      </c>
      <c r="Q95" s="259">
        <v>518471.48499999999</v>
      </c>
      <c r="R95" s="453">
        <v>97.438737366745116</v>
      </c>
      <c r="S95" s="454">
        <v>99.624536647409272</v>
      </c>
    </row>
    <row r="96" spans="1:19" ht="17.25" customHeight="1">
      <c r="A96" s="647"/>
      <c r="B96" s="655"/>
      <c r="C96" s="264"/>
      <c r="D96" s="95" t="s">
        <v>189</v>
      </c>
      <c r="E96" s="96"/>
      <c r="F96" s="261">
        <v>0</v>
      </c>
      <c r="G96" s="262">
        <v>0</v>
      </c>
      <c r="H96" s="457" t="s">
        <v>708</v>
      </c>
      <c r="I96" s="458" t="s">
        <v>708</v>
      </c>
      <c r="J96" s="266"/>
      <c r="K96" s="585"/>
      <c r="L96" s="586"/>
      <c r="M96" s="92"/>
      <c r="N96" s="95" t="s">
        <v>189</v>
      </c>
      <c r="O96" s="96"/>
      <c r="P96" s="261">
        <v>129810</v>
      </c>
      <c r="Q96" s="262">
        <v>7695159.1909999996</v>
      </c>
      <c r="R96" s="457">
        <v>112.49577523377039</v>
      </c>
      <c r="S96" s="458">
        <v>123.77283344233953</v>
      </c>
    </row>
    <row r="97" spans="1:19" ht="17.25" customHeight="1">
      <c r="A97" s="647"/>
      <c r="B97" s="540" t="s">
        <v>379</v>
      </c>
      <c r="C97" s="89"/>
      <c r="D97" s="93" t="s">
        <v>528</v>
      </c>
      <c r="E97" s="93"/>
      <c r="F97" s="258">
        <v>4739</v>
      </c>
      <c r="G97" s="259">
        <v>1422018.5819999999</v>
      </c>
      <c r="H97" s="453">
        <v>89.736792274190492</v>
      </c>
      <c r="I97" s="454">
        <v>90.227465760593063</v>
      </c>
      <c r="J97" s="266"/>
      <c r="K97" s="583" t="s">
        <v>145</v>
      </c>
      <c r="L97" s="584"/>
      <c r="M97" s="91"/>
      <c r="N97" s="97" t="s">
        <v>528</v>
      </c>
      <c r="O97" s="98"/>
      <c r="P97" s="258">
        <v>19458</v>
      </c>
      <c r="Q97" s="259">
        <v>93505.660999999993</v>
      </c>
      <c r="R97" s="453">
        <v>114.50597304772555</v>
      </c>
      <c r="S97" s="454">
        <v>114.07343151512919</v>
      </c>
    </row>
    <row r="98" spans="1:19" ht="17.25" customHeight="1">
      <c r="A98" s="647"/>
      <c r="B98" s="659"/>
      <c r="C98" s="263"/>
      <c r="D98" s="93" t="s">
        <v>186</v>
      </c>
      <c r="E98" s="93"/>
      <c r="F98" s="258">
        <v>4682</v>
      </c>
      <c r="G98" s="259">
        <v>1275928.8659999999</v>
      </c>
      <c r="H98" s="453">
        <v>89.693486590038319</v>
      </c>
      <c r="I98" s="454">
        <v>90.365002397320282</v>
      </c>
      <c r="J98" s="266"/>
      <c r="K98" s="633"/>
      <c r="L98" s="634"/>
      <c r="M98" s="33"/>
      <c r="N98" s="93" t="s">
        <v>186</v>
      </c>
      <c r="O98" s="94"/>
      <c r="P98" s="258">
        <v>19454</v>
      </c>
      <c r="Q98" s="259">
        <v>93501.554000000004</v>
      </c>
      <c r="R98" s="453">
        <v>114.49590959919958</v>
      </c>
      <c r="S98" s="454">
        <v>114.06338656886055</v>
      </c>
    </row>
    <row r="99" spans="1:19" ht="17.25" customHeight="1">
      <c r="A99" s="647"/>
      <c r="B99" s="659"/>
      <c r="C99" s="263"/>
      <c r="D99" s="93" t="s">
        <v>187</v>
      </c>
      <c r="E99" s="93"/>
      <c r="F99" s="258">
        <v>53</v>
      </c>
      <c r="G99" s="259">
        <v>329.40600000000001</v>
      </c>
      <c r="H99" s="453">
        <v>89.830508474576277</v>
      </c>
      <c r="I99" s="454">
        <v>75.22745957796657</v>
      </c>
      <c r="J99" s="266"/>
      <c r="K99" s="633"/>
      <c r="L99" s="634"/>
      <c r="M99" s="33"/>
      <c r="N99" s="93" t="s">
        <v>187</v>
      </c>
      <c r="O99" s="94"/>
      <c r="P99" s="258">
        <v>1</v>
      </c>
      <c r="Q99" s="259">
        <v>1.4219999999999999</v>
      </c>
      <c r="R99" s="453" t="s">
        <v>708</v>
      </c>
      <c r="S99" s="454" t="s">
        <v>708</v>
      </c>
    </row>
    <row r="100" spans="1:19" ht="17.25" customHeight="1">
      <c r="A100" s="647"/>
      <c r="B100" s="659"/>
      <c r="C100" s="263"/>
      <c r="D100" s="93" t="s">
        <v>188</v>
      </c>
      <c r="E100" s="93"/>
      <c r="F100" s="258">
        <v>4</v>
      </c>
      <c r="G100" s="259">
        <v>38.78</v>
      </c>
      <c r="H100" s="453">
        <v>200</v>
      </c>
      <c r="I100" s="454">
        <v>470.80247662984095</v>
      </c>
      <c r="J100" s="266"/>
      <c r="K100" s="633"/>
      <c r="L100" s="634"/>
      <c r="M100" s="33"/>
      <c r="N100" s="93" t="s">
        <v>188</v>
      </c>
      <c r="O100" s="94"/>
      <c r="P100" s="258">
        <v>3</v>
      </c>
      <c r="Q100" s="259">
        <v>2.6850000000000001</v>
      </c>
      <c r="R100" s="453">
        <v>150</v>
      </c>
      <c r="S100" s="454" t="s">
        <v>708</v>
      </c>
    </row>
    <row r="101" spans="1:19" ht="17.25" customHeight="1">
      <c r="A101" s="647"/>
      <c r="B101" s="659"/>
      <c r="C101" s="263"/>
      <c r="D101" s="408" t="s">
        <v>232</v>
      </c>
      <c r="E101" s="93"/>
      <c r="F101" s="258">
        <v>4528</v>
      </c>
      <c r="G101" s="259">
        <v>145721.53</v>
      </c>
      <c r="H101" s="453">
        <v>89.397828232971378</v>
      </c>
      <c r="I101" s="454">
        <v>89.061558033945062</v>
      </c>
      <c r="J101" s="266"/>
      <c r="K101" s="633"/>
      <c r="L101" s="634"/>
      <c r="M101" s="33"/>
      <c r="N101" s="408" t="s">
        <v>232</v>
      </c>
      <c r="O101" s="94"/>
      <c r="P101" s="258">
        <v>0</v>
      </c>
      <c r="Q101" s="259">
        <v>0</v>
      </c>
      <c r="R101" s="453" t="s">
        <v>708</v>
      </c>
      <c r="S101" s="454" t="s">
        <v>708</v>
      </c>
    </row>
    <row r="102" spans="1:19" ht="17.25" customHeight="1">
      <c r="A102" s="647"/>
      <c r="B102" s="614"/>
      <c r="C102" s="264"/>
      <c r="D102" s="95" t="s">
        <v>189</v>
      </c>
      <c r="E102" s="95"/>
      <c r="F102" s="261">
        <v>0</v>
      </c>
      <c r="G102" s="262">
        <v>0</v>
      </c>
      <c r="H102" s="457" t="s">
        <v>708</v>
      </c>
      <c r="I102" s="458" t="s">
        <v>708</v>
      </c>
      <c r="J102" s="266"/>
      <c r="K102" s="585"/>
      <c r="L102" s="586"/>
      <c r="M102" s="92"/>
      <c r="N102" s="95" t="s">
        <v>189</v>
      </c>
      <c r="O102" s="96"/>
      <c r="P102" s="261">
        <v>0</v>
      </c>
      <c r="Q102" s="262">
        <v>0</v>
      </c>
      <c r="R102" s="457" t="s">
        <v>708</v>
      </c>
      <c r="S102" s="458" t="s">
        <v>708</v>
      </c>
    </row>
    <row r="103" spans="1:19" ht="17.25" customHeight="1">
      <c r="A103" s="647"/>
      <c r="B103" s="656" t="s">
        <v>398</v>
      </c>
      <c r="C103" s="89"/>
      <c r="D103" s="93" t="s">
        <v>528</v>
      </c>
      <c r="E103" s="93"/>
      <c r="F103" s="258">
        <v>4459381</v>
      </c>
      <c r="G103" s="259">
        <v>35732579.729999997</v>
      </c>
      <c r="H103" s="453" t="s">
        <v>709</v>
      </c>
      <c r="I103" s="454" t="s">
        <v>709</v>
      </c>
      <c r="J103" s="267"/>
      <c r="K103" s="583" t="s">
        <v>177</v>
      </c>
      <c r="L103" s="584"/>
      <c r="M103" s="91"/>
      <c r="N103" s="97" t="s">
        <v>528</v>
      </c>
      <c r="O103" s="98"/>
      <c r="P103" s="258">
        <v>3954</v>
      </c>
      <c r="Q103" s="259">
        <v>135322.26999999999</v>
      </c>
      <c r="R103" s="453">
        <v>84.541372674791532</v>
      </c>
      <c r="S103" s="454">
        <v>80.922013495127999</v>
      </c>
    </row>
    <row r="104" spans="1:19" ht="17.25" customHeight="1">
      <c r="A104" s="647"/>
      <c r="B104" s="657"/>
      <c r="C104" s="263"/>
      <c r="D104" s="93" t="s">
        <v>186</v>
      </c>
      <c r="E104" s="93"/>
      <c r="F104" s="258">
        <v>4430444</v>
      </c>
      <c r="G104" s="259">
        <v>34798405.259000003</v>
      </c>
      <c r="H104" s="453" t="s">
        <v>709</v>
      </c>
      <c r="I104" s="454" t="s">
        <v>709</v>
      </c>
      <c r="J104" s="267"/>
      <c r="K104" s="633"/>
      <c r="L104" s="634"/>
      <c r="M104" s="33"/>
      <c r="N104" s="93" t="s">
        <v>186</v>
      </c>
      <c r="O104" s="94"/>
      <c r="P104" s="258">
        <v>2548</v>
      </c>
      <c r="Q104" s="259">
        <v>117754.719</v>
      </c>
      <c r="R104" s="453">
        <v>84.707446808510639</v>
      </c>
      <c r="S104" s="454">
        <v>80.382502300878258</v>
      </c>
    </row>
    <row r="105" spans="1:19" ht="17.25" customHeight="1">
      <c r="A105" s="647"/>
      <c r="B105" s="657"/>
      <c r="C105" s="263"/>
      <c r="D105" s="93" t="s">
        <v>187</v>
      </c>
      <c r="E105" s="93"/>
      <c r="F105" s="258">
        <v>22488</v>
      </c>
      <c r="G105" s="259">
        <v>111305.304</v>
      </c>
      <c r="H105" s="453" t="s">
        <v>708</v>
      </c>
      <c r="I105" s="454" t="s">
        <v>708</v>
      </c>
      <c r="J105" s="267"/>
      <c r="K105" s="633"/>
      <c r="L105" s="634"/>
      <c r="M105" s="33"/>
      <c r="N105" s="93" t="s">
        <v>187</v>
      </c>
      <c r="O105" s="94"/>
      <c r="P105" s="258">
        <v>6</v>
      </c>
      <c r="Q105" s="259">
        <v>32.082000000000001</v>
      </c>
      <c r="R105" s="453">
        <v>24</v>
      </c>
      <c r="S105" s="454">
        <v>58.482964799387496</v>
      </c>
    </row>
    <row r="106" spans="1:19" ht="17.25" customHeight="1">
      <c r="A106" s="647"/>
      <c r="B106" s="657"/>
      <c r="C106" s="263"/>
      <c r="D106" s="93" t="s">
        <v>188</v>
      </c>
      <c r="E106" s="93"/>
      <c r="F106" s="258">
        <v>6449</v>
      </c>
      <c r="G106" s="259">
        <v>6808.4279999999999</v>
      </c>
      <c r="H106" s="453" t="s">
        <v>708</v>
      </c>
      <c r="I106" s="454" t="s">
        <v>708</v>
      </c>
      <c r="J106" s="267"/>
      <c r="K106" s="633"/>
      <c r="L106" s="634"/>
      <c r="M106" s="33"/>
      <c r="N106" s="93" t="s">
        <v>188</v>
      </c>
      <c r="O106" s="94"/>
      <c r="P106" s="258">
        <v>1273</v>
      </c>
      <c r="Q106" s="259">
        <v>8054.0460000000003</v>
      </c>
      <c r="R106" s="453">
        <v>83.915622940013179</v>
      </c>
      <c r="S106" s="454">
        <v>81.273219345620106</v>
      </c>
    </row>
    <row r="107" spans="1:19" ht="17.25" customHeight="1">
      <c r="A107" s="647"/>
      <c r="B107" s="657"/>
      <c r="C107" s="263"/>
      <c r="D107" s="408" t="s">
        <v>232</v>
      </c>
      <c r="E107" s="93"/>
      <c r="F107" s="258">
        <v>79277</v>
      </c>
      <c r="G107" s="259">
        <v>816060.73899999994</v>
      </c>
      <c r="H107" s="453" t="s">
        <v>709</v>
      </c>
      <c r="I107" s="454" t="s">
        <v>709</v>
      </c>
      <c r="J107" s="267"/>
      <c r="K107" s="633"/>
      <c r="L107" s="634"/>
      <c r="M107" s="33"/>
      <c r="N107" s="408" t="s">
        <v>232</v>
      </c>
      <c r="O107" s="94"/>
      <c r="P107" s="258">
        <v>398</v>
      </c>
      <c r="Q107" s="259">
        <v>4876.0519999999997</v>
      </c>
      <c r="R107" s="453">
        <v>74.812030075187977</v>
      </c>
      <c r="S107" s="454">
        <v>72.821088140952412</v>
      </c>
    </row>
    <row r="108" spans="1:19" ht="17.25" customHeight="1">
      <c r="A108" s="648"/>
      <c r="B108" s="658"/>
      <c r="C108" s="264"/>
      <c r="D108" s="95" t="s">
        <v>189</v>
      </c>
      <c r="E108" s="95"/>
      <c r="F108" s="261">
        <v>0</v>
      </c>
      <c r="G108" s="262">
        <v>0</v>
      </c>
      <c r="H108" s="457" t="s">
        <v>708</v>
      </c>
      <c r="I108" s="458" t="s">
        <v>708</v>
      </c>
      <c r="J108" s="267"/>
      <c r="K108" s="585"/>
      <c r="L108" s="586"/>
      <c r="M108" s="92"/>
      <c r="N108" s="95" t="s">
        <v>189</v>
      </c>
      <c r="O108" s="96"/>
      <c r="P108" s="261">
        <v>127</v>
      </c>
      <c r="Q108" s="262">
        <v>4605.3710000000001</v>
      </c>
      <c r="R108" s="457">
        <v>100</v>
      </c>
      <c r="S108" s="458">
        <v>113.10047400138853</v>
      </c>
    </row>
    <row r="109" spans="1:19" ht="17.25" customHeight="1">
      <c r="A109" s="583" t="s">
        <v>175</v>
      </c>
      <c r="B109" s="584"/>
      <c r="C109" s="89"/>
      <c r="D109" s="93" t="s">
        <v>528</v>
      </c>
      <c r="E109" s="93"/>
      <c r="F109" s="258">
        <v>23066</v>
      </c>
      <c r="G109" s="259">
        <v>16676398.960000001</v>
      </c>
      <c r="H109" s="453">
        <v>102.32001064632037</v>
      </c>
      <c r="I109" s="454">
        <v>105.32758223207352</v>
      </c>
      <c r="J109" s="255"/>
      <c r="K109" s="583" t="s">
        <v>190</v>
      </c>
      <c r="L109" s="584"/>
      <c r="M109" s="91"/>
      <c r="N109" s="97" t="s">
        <v>528</v>
      </c>
      <c r="O109" s="98"/>
      <c r="P109" s="258">
        <v>115468487</v>
      </c>
      <c r="Q109" s="259">
        <v>253182409.31</v>
      </c>
      <c r="R109" s="453">
        <v>81.085847330083055</v>
      </c>
      <c r="S109" s="454">
        <v>86.868649997760031</v>
      </c>
    </row>
    <row r="110" spans="1:19" ht="17.25" customHeight="1">
      <c r="A110" s="633"/>
      <c r="B110" s="634"/>
      <c r="C110" s="89"/>
      <c r="D110" s="93" t="s">
        <v>186</v>
      </c>
      <c r="E110" s="93"/>
      <c r="F110" s="258">
        <v>16849</v>
      </c>
      <c r="G110" s="259">
        <v>16416305.439999999</v>
      </c>
      <c r="H110" s="453">
        <v>100.77153110047847</v>
      </c>
      <c r="I110" s="454">
        <v>105.18562977434223</v>
      </c>
      <c r="J110" s="255"/>
      <c r="K110" s="633"/>
      <c r="L110" s="634"/>
      <c r="M110" s="33"/>
      <c r="N110" s="93" t="s">
        <v>186</v>
      </c>
      <c r="O110" s="94"/>
      <c r="P110" s="258">
        <v>58791079</v>
      </c>
      <c r="Q110" s="259">
        <v>142735480.69999999</v>
      </c>
      <c r="R110" s="453">
        <v>79.042286699383496</v>
      </c>
      <c r="S110" s="454">
        <v>82.173120125093774</v>
      </c>
    </row>
    <row r="111" spans="1:19" ht="17.25" customHeight="1">
      <c r="A111" s="633"/>
      <c r="B111" s="634"/>
      <c r="C111" s="89"/>
      <c r="D111" s="93" t="s">
        <v>187</v>
      </c>
      <c r="E111" s="93"/>
      <c r="F111" s="258">
        <v>0</v>
      </c>
      <c r="G111" s="259">
        <v>0</v>
      </c>
      <c r="H111" s="453" t="s">
        <v>708</v>
      </c>
      <c r="I111" s="454" t="s">
        <v>708</v>
      </c>
      <c r="K111" s="633"/>
      <c r="L111" s="634"/>
      <c r="M111" s="33"/>
      <c r="N111" s="93" t="s">
        <v>187</v>
      </c>
      <c r="O111" s="94"/>
      <c r="P111" s="258">
        <v>16374407</v>
      </c>
      <c r="Q111" s="259">
        <v>39622351.744999997</v>
      </c>
      <c r="R111" s="453">
        <v>97.583995001611456</v>
      </c>
      <c r="S111" s="454">
        <v>102.68292322017543</v>
      </c>
    </row>
    <row r="112" spans="1:19" ht="17.25" customHeight="1">
      <c r="A112" s="633"/>
      <c r="B112" s="634"/>
      <c r="C112" s="89"/>
      <c r="D112" s="93" t="s">
        <v>188</v>
      </c>
      <c r="E112" s="93"/>
      <c r="F112" s="258">
        <v>2953</v>
      </c>
      <c r="G112" s="259">
        <v>61128.95</v>
      </c>
      <c r="H112" s="453">
        <v>99.797228793511323</v>
      </c>
      <c r="I112" s="454">
        <v>99.727193395606946</v>
      </c>
      <c r="K112" s="633"/>
      <c r="L112" s="634"/>
      <c r="M112" s="33"/>
      <c r="N112" s="93" t="s">
        <v>188</v>
      </c>
      <c r="O112" s="94"/>
      <c r="P112" s="258">
        <v>40106411</v>
      </c>
      <c r="Q112" s="259">
        <v>67296194.941</v>
      </c>
      <c r="R112" s="453">
        <v>78.515342284113316</v>
      </c>
      <c r="S112" s="454">
        <v>88.464348627158742</v>
      </c>
    </row>
    <row r="113" spans="1:19" ht="17.25" customHeight="1">
      <c r="A113" s="633"/>
      <c r="B113" s="634"/>
      <c r="C113" s="89"/>
      <c r="D113" s="408" t="s">
        <v>232</v>
      </c>
      <c r="E113" s="93"/>
      <c r="F113" s="258">
        <v>0</v>
      </c>
      <c r="G113" s="259">
        <v>0.64</v>
      </c>
      <c r="H113" s="453" t="s">
        <v>708</v>
      </c>
      <c r="I113" s="454">
        <v>50</v>
      </c>
      <c r="K113" s="633"/>
      <c r="L113" s="634"/>
      <c r="M113" s="33"/>
      <c r="N113" s="408" t="s">
        <v>232</v>
      </c>
      <c r="O113" s="94"/>
      <c r="P113" s="258">
        <v>68412</v>
      </c>
      <c r="Q113" s="259">
        <v>477301.11900000001</v>
      </c>
      <c r="R113" s="453">
        <v>69.672373231762592</v>
      </c>
      <c r="S113" s="454">
        <v>75.475615043462611</v>
      </c>
    </row>
    <row r="114" spans="1:19" ht="17.25" customHeight="1">
      <c r="A114" s="585"/>
      <c r="B114" s="586"/>
      <c r="C114" s="90"/>
      <c r="D114" s="95" t="s">
        <v>189</v>
      </c>
      <c r="E114" s="95"/>
      <c r="F114" s="261">
        <v>3264</v>
      </c>
      <c r="G114" s="262">
        <v>198963.93</v>
      </c>
      <c r="H114" s="457">
        <v>113.96648044692736</v>
      </c>
      <c r="I114" s="458">
        <v>120.87256531278621</v>
      </c>
      <c r="K114" s="585"/>
      <c r="L114" s="586"/>
      <c r="M114" s="92"/>
      <c r="N114" s="95" t="s">
        <v>189</v>
      </c>
      <c r="O114" s="96"/>
      <c r="P114" s="261">
        <v>196590</v>
      </c>
      <c r="Q114" s="262">
        <v>3051080.8050000002</v>
      </c>
      <c r="R114" s="457">
        <v>120.83346138479978</v>
      </c>
      <c r="S114" s="458">
        <v>123.91029241260578</v>
      </c>
    </row>
    <row r="115" spans="1:19" ht="17.25" customHeight="1">
      <c r="A115" s="583" t="s">
        <v>688</v>
      </c>
      <c r="B115" s="584"/>
      <c r="C115" s="91"/>
      <c r="D115" s="97" t="s">
        <v>528</v>
      </c>
      <c r="E115" s="98"/>
      <c r="F115" s="258">
        <v>208858</v>
      </c>
      <c r="G115" s="259">
        <v>3686562.1510000001</v>
      </c>
      <c r="H115" s="453">
        <v>93.583177628719554</v>
      </c>
      <c r="I115" s="454">
        <v>89.139409796453478</v>
      </c>
      <c r="K115" s="254"/>
      <c r="L115" s="254"/>
      <c r="M115" s="254"/>
      <c r="N115" s="254"/>
      <c r="O115" s="254"/>
      <c r="P115" s="254"/>
      <c r="Q115" s="254"/>
      <c r="R115" s="254"/>
      <c r="S115" s="254"/>
    </row>
    <row r="116" spans="1:19" ht="17.25" customHeight="1">
      <c r="A116" s="633"/>
      <c r="B116" s="634"/>
      <c r="C116" s="33"/>
      <c r="D116" s="93" t="s">
        <v>186</v>
      </c>
      <c r="E116" s="94"/>
      <c r="F116" s="258">
        <v>57846</v>
      </c>
      <c r="G116" s="259">
        <v>915947.071</v>
      </c>
      <c r="H116" s="453">
        <v>88.80121582413534</v>
      </c>
      <c r="I116" s="454">
        <v>81.828686350355156</v>
      </c>
      <c r="K116" s="255"/>
      <c r="L116" s="255"/>
      <c r="M116" s="255"/>
      <c r="N116" s="255"/>
      <c r="O116" s="255"/>
      <c r="P116" s="255"/>
      <c r="Q116" s="255"/>
      <c r="R116" s="255"/>
      <c r="S116" s="255"/>
    </row>
    <row r="117" spans="1:19" ht="17.25" customHeight="1">
      <c r="A117" s="633"/>
      <c r="B117" s="634"/>
      <c r="C117" s="33"/>
      <c r="D117" s="93" t="s">
        <v>187</v>
      </c>
      <c r="E117" s="94"/>
      <c r="F117" s="258">
        <v>0</v>
      </c>
      <c r="G117" s="259">
        <v>0</v>
      </c>
      <c r="H117" s="453" t="s">
        <v>708</v>
      </c>
      <c r="I117" s="454" t="s">
        <v>708</v>
      </c>
    </row>
    <row r="118" spans="1:19" ht="17.25" customHeight="1">
      <c r="A118" s="633"/>
      <c r="B118" s="634"/>
      <c r="C118" s="33"/>
      <c r="D118" s="93" t="s">
        <v>188</v>
      </c>
      <c r="E118" s="94"/>
      <c r="F118" s="258">
        <v>150988</v>
      </c>
      <c r="G118" s="259">
        <v>2770206.4750000001</v>
      </c>
      <c r="H118" s="453">
        <v>95.543279483139386</v>
      </c>
      <c r="I118" s="454">
        <v>91.844825996831347</v>
      </c>
    </row>
    <row r="119" spans="1:19" ht="17.25" customHeight="1">
      <c r="A119" s="633"/>
      <c r="B119" s="634"/>
      <c r="C119" s="33"/>
      <c r="D119" s="408" t="s">
        <v>232</v>
      </c>
      <c r="E119" s="94"/>
      <c r="F119" s="258">
        <v>1</v>
      </c>
      <c r="G119" s="259">
        <v>-13.34</v>
      </c>
      <c r="H119" s="453">
        <v>100</v>
      </c>
      <c r="I119" s="454" t="s">
        <v>708</v>
      </c>
    </row>
    <row r="120" spans="1:19" ht="17.25" customHeight="1">
      <c r="A120" s="585"/>
      <c r="B120" s="586"/>
      <c r="C120" s="92"/>
      <c r="D120" s="95" t="s">
        <v>189</v>
      </c>
      <c r="E120" s="96"/>
      <c r="F120" s="261">
        <v>24</v>
      </c>
      <c r="G120" s="262">
        <v>421.94499999999999</v>
      </c>
      <c r="H120" s="457">
        <v>480</v>
      </c>
      <c r="I120" s="458">
        <v>403.7558011578393</v>
      </c>
    </row>
    <row r="121" spans="1:19">
      <c r="A121" s="5"/>
      <c r="B121" s="5"/>
      <c r="C121" s="5"/>
    </row>
    <row r="122" spans="1:19">
      <c r="A122" s="5"/>
      <c r="B122" s="5"/>
      <c r="C122" s="5"/>
    </row>
    <row r="123" spans="1:19">
      <c r="A123" s="5"/>
      <c r="B123" s="5"/>
      <c r="C123" s="5"/>
    </row>
    <row r="124" spans="1:19">
      <c r="A124" s="5"/>
      <c r="B124" s="5"/>
      <c r="C124" s="5"/>
    </row>
    <row r="125" spans="1:19">
      <c r="A125" s="5"/>
      <c r="B125" s="5"/>
      <c r="C125" s="5"/>
    </row>
    <row r="126" spans="1:19">
      <c r="A126" s="5"/>
      <c r="B126" s="5"/>
      <c r="C126" s="5"/>
    </row>
    <row r="127" spans="1:19">
      <c r="A127" s="5"/>
      <c r="B127" s="5"/>
      <c r="C127" s="5"/>
    </row>
    <row r="128" spans="1:19">
      <c r="A128" s="5"/>
      <c r="B128" s="5"/>
      <c r="C128" s="5"/>
    </row>
    <row r="129" spans="1:3">
      <c r="A129" s="5"/>
      <c r="B129" s="5"/>
      <c r="C129" s="5"/>
    </row>
    <row r="130" spans="1:3">
      <c r="A130" s="5"/>
      <c r="B130" s="5"/>
      <c r="C130" s="5"/>
    </row>
    <row r="131" spans="1:3">
      <c r="A131" s="5"/>
      <c r="B131" s="5"/>
      <c r="C131" s="5"/>
    </row>
    <row r="132" spans="1:3">
      <c r="A132" s="5"/>
      <c r="B132" s="5"/>
      <c r="C132" s="5"/>
    </row>
    <row r="133" spans="1:3">
      <c r="A133" s="5"/>
      <c r="B133" s="5"/>
      <c r="C133" s="5"/>
    </row>
    <row r="134" spans="1:3">
      <c r="A134" s="5"/>
      <c r="B134" s="5"/>
      <c r="C134" s="5"/>
    </row>
    <row r="135" spans="1:3">
      <c r="A135" s="5"/>
      <c r="B135" s="5"/>
      <c r="C135" s="5"/>
    </row>
    <row r="136" spans="1:3">
      <c r="A136" s="5"/>
      <c r="B136" s="5"/>
      <c r="C136" s="5"/>
    </row>
    <row r="137" spans="1:3">
      <c r="A137" s="5"/>
      <c r="B137" s="5"/>
      <c r="C137" s="5"/>
    </row>
    <row r="138" spans="1:3">
      <c r="A138" s="5"/>
      <c r="B138" s="5"/>
      <c r="C138" s="5"/>
    </row>
    <row r="139" spans="1:3">
      <c r="A139" s="5"/>
      <c r="B139" s="5"/>
      <c r="C139" s="5"/>
    </row>
    <row r="140" spans="1:3">
      <c r="A140" s="5"/>
      <c r="B140" s="5"/>
      <c r="C140" s="5"/>
    </row>
    <row r="141" spans="1:3">
      <c r="A141" s="5"/>
      <c r="B141" s="5"/>
      <c r="C141" s="5"/>
    </row>
    <row r="142" spans="1:3">
      <c r="A142" s="5"/>
      <c r="B142" s="5"/>
      <c r="C142" s="5"/>
    </row>
    <row r="143" spans="1:3">
      <c r="A143" s="5"/>
      <c r="B143" s="5"/>
      <c r="C143" s="5"/>
    </row>
    <row r="144" spans="1:3">
      <c r="A144" s="5"/>
      <c r="B144" s="5"/>
      <c r="C144" s="5"/>
    </row>
    <row r="145" spans="1:3">
      <c r="A145" s="5"/>
      <c r="B145" s="5"/>
      <c r="C145" s="5"/>
    </row>
    <row r="146" spans="1:3">
      <c r="A146" s="5"/>
      <c r="B146" s="5"/>
      <c r="C146" s="5"/>
    </row>
    <row r="147" spans="1:3">
      <c r="A147" s="5"/>
      <c r="B147" s="5"/>
      <c r="C147" s="5"/>
    </row>
    <row r="148" spans="1:3">
      <c r="A148" s="5"/>
      <c r="B148" s="5"/>
      <c r="C148" s="5"/>
    </row>
    <row r="149" spans="1:3">
      <c r="A149" s="5"/>
      <c r="B149" s="5"/>
      <c r="C149" s="5"/>
    </row>
    <row r="150" spans="1:3">
      <c r="A150" s="5"/>
      <c r="B150" s="5"/>
      <c r="C150" s="5"/>
    </row>
    <row r="151" spans="1:3">
      <c r="A151" s="5"/>
      <c r="B151" s="5"/>
      <c r="C151" s="5"/>
    </row>
    <row r="152" spans="1:3">
      <c r="A152" s="5"/>
      <c r="B152" s="5"/>
      <c r="C152" s="5"/>
    </row>
    <row r="153" spans="1:3">
      <c r="A153" s="5"/>
      <c r="B153" s="5"/>
      <c r="C153" s="5"/>
    </row>
    <row r="154" spans="1:3">
      <c r="A154" s="5"/>
      <c r="B154" s="5"/>
      <c r="C154" s="5"/>
    </row>
    <row r="155" spans="1:3">
      <c r="A155" s="5"/>
      <c r="B155" s="5"/>
      <c r="C155" s="5"/>
    </row>
    <row r="156" spans="1:3">
      <c r="A156" s="5"/>
      <c r="B156" s="5"/>
      <c r="C156" s="5"/>
    </row>
    <row r="157" spans="1:3">
      <c r="A157" s="5"/>
      <c r="B157" s="5"/>
      <c r="C157" s="5"/>
    </row>
    <row r="158" spans="1:3">
      <c r="A158" s="5"/>
      <c r="B158" s="5"/>
      <c r="C158" s="5"/>
    </row>
    <row r="159" spans="1:3">
      <c r="A159" s="5"/>
      <c r="B159" s="5"/>
      <c r="C159" s="5"/>
    </row>
    <row r="160" spans="1:3">
      <c r="A160" s="5"/>
      <c r="B160" s="5"/>
      <c r="C160" s="5"/>
    </row>
    <row r="161" spans="1:3">
      <c r="A161" s="5"/>
      <c r="B161" s="5"/>
      <c r="C161" s="5"/>
    </row>
    <row r="162" spans="1:3">
      <c r="A162" s="5"/>
      <c r="B162" s="5"/>
      <c r="C162" s="5"/>
    </row>
    <row r="163" spans="1:3">
      <c r="A163" s="5"/>
      <c r="B163" s="5"/>
      <c r="C163" s="5"/>
    </row>
    <row r="164" spans="1:3">
      <c r="A164" s="5"/>
      <c r="B164" s="5"/>
      <c r="C164" s="5"/>
    </row>
    <row r="165" spans="1:3">
      <c r="A165" s="5"/>
      <c r="B165" s="5"/>
      <c r="C165" s="5"/>
    </row>
    <row r="166" spans="1:3">
      <c r="A166" s="5"/>
      <c r="B166" s="5"/>
      <c r="C166" s="5"/>
    </row>
    <row r="167" spans="1:3">
      <c r="A167" s="5"/>
      <c r="B167" s="5"/>
      <c r="C167" s="5"/>
    </row>
    <row r="168" spans="1:3">
      <c r="A168" s="5"/>
      <c r="B168" s="5"/>
      <c r="C168" s="5"/>
    </row>
    <row r="169" spans="1:3">
      <c r="A169" s="5"/>
      <c r="B169" s="5"/>
      <c r="C169" s="5"/>
    </row>
    <row r="170" spans="1:3">
      <c r="A170" s="5"/>
      <c r="B170" s="5"/>
      <c r="C170" s="5"/>
    </row>
    <row r="171" spans="1:3">
      <c r="A171" s="5"/>
      <c r="B171" s="5"/>
      <c r="C171" s="5"/>
    </row>
    <row r="172" spans="1:3">
      <c r="A172" s="5"/>
      <c r="B172" s="5"/>
      <c r="C172" s="5"/>
    </row>
    <row r="173" spans="1:3">
      <c r="A173" s="5"/>
      <c r="B173" s="5"/>
      <c r="C173" s="5"/>
    </row>
    <row r="174" spans="1:3">
      <c r="A174" s="5"/>
      <c r="B174" s="5"/>
      <c r="C174" s="5"/>
    </row>
    <row r="175" spans="1:3">
      <c r="A175" s="5"/>
      <c r="B175" s="5"/>
      <c r="C175" s="5"/>
    </row>
    <row r="176" spans="1:3">
      <c r="A176" s="5"/>
      <c r="B176" s="5"/>
      <c r="C176" s="5"/>
    </row>
    <row r="177" spans="1:3">
      <c r="A177" s="5"/>
      <c r="B177" s="5"/>
      <c r="C177" s="5"/>
    </row>
    <row r="178" spans="1:3">
      <c r="A178" s="5"/>
      <c r="B178" s="5"/>
      <c r="C178" s="5"/>
    </row>
    <row r="179" spans="1:3">
      <c r="A179" s="5"/>
      <c r="B179" s="5"/>
      <c r="C179" s="5"/>
    </row>
    <row r="180" spans="1:3">
      <c r="A180" s="5"/>
      <c r="B180" s="5"/>
      <c r="C180" s="5"/>
    </row>
    <row r="181" spans="1:3">
      <c r="A181" s="5"/>
      <c r="B181" s="5"/>
      <c r="C181" s="5"/>
    </row>
    <row r="182" spans="1:3">
      <c r="A182" s="5"/>
      <c r="B182" s="5"/>
      <c r="C182" s="5"/>
    </row>
    <row r="183" spans="1:3">
      <c r="A183" s="5"/>
      <c r="B183" s="5"/>
      <c r="C183" s="5"/>
    </row>
    <row r="184" spans="1:3">
      <c r="A184" s="5"/>
      <c r="B184" s="5"/>
      <c r="C184" s="5"/>
    </row>
    <row r="185" spans="1:3">
      <c r="A185" s="5"/>
      <c r="B185" s="5"/>
      <c r="C185" s="5"/>
    </row>
    <row r="186" spans="1:3">
      <c r="A186" s="5"/>
      <c r="B186" s="5"/>
      <c r="C186" s="5"/>
    </row>
    <row r="187" spans="1:3">
      <c r="A187" s="5"/>
      <c r="B187" s="5"/>
      <c r="C187" s="5"/>
    </row>
    <row r="188" spans="1:3">
      <c r="A188" s="5"/>
      <c r="B188" s="5"/>
      <c r="C188" s="5"/>
    </row>
    <row r="189" spans="1:3">
      <c r="A189" s="5"/>
      <c r="B189" s="5"/>
      <c r="C189" s="5"/>
    </row>
    <row r="190" spans="1:3">
      <c r="A190" s="5"/>
      <c r="B190" s="5"/>
      <c r="C190" s="5"/>
    </row>
    <row r="191" spans="1:3">
      <c r="A191" s="5"/>
      <c r="B191" s="5"/>
      <c r="C191" s="5"/>
    </row>
    <row r="192" spans="1:3">
      <c r="A192" s="5"/>
      <c r="B192" s="5"/>
      <c r="C192" s="5"/>
    </row>
    <row r="193" spans="1:19">
      <c r="A193" s="5"/>
      <c r="B193" s="5"/>
      <c r="C193" s="5"/>
    </row>
    <row r="194" spans="1:19">
      <c r="A194" s="5"/>
      <c r="B194" s="5"/>
      <c r="C194" s="5"/>
    </row>
    <row r="195" spans="1:19">
      <c r="A195" s="5"/>
      <c r="B195" s="5"/>
      <c r="C195" s="5"/>
    </row>
    <row r="201" spans="1:19">
      <c r="K201" s="34"/>
      <c r="L201" s="34"/>
      <c r="M201" s="34"/>
      <c r="N201" s="34"/>
      <c r="O201" s="34"/>
      <c r="P201" s="34"/>
      <c r="Q201" s="34"/>
      <c r="R201" s="34"/>
      <c r="S201" s="34"/>
    </row>
    <row r="214" spans="11:19">
      <c r="K214" s="34"/>
      <c r="L214" s="34"/>
      <c r="M214" s="34"/>
      <c r="N214" s="34"/>
      <c r="O214" s="34"/>
      <c r="P214" s="34"/>
      <c r="Q214" s="34"/>
      <c r="R214" s="34"/>
      <c r="S214" s="34"/>
    </row>
    <row r="215" spans="11:19">
      <c r="K215" s="34"/>
      <c r="L215" s="34"/>
      <c r="M215" s="34"/>
      <c r="N215" s="34"/>
      <c r="O215" s="34"/>
      <c r="P215" s="34"/>
      <c r="Q215" s="34"/>
      <c r="R215" s="34"/>
      <c r="S215" s="34"/>
    </row>
    <row r="216" spans="11:19">
      <c r="K216" s="34"/>
      <c r="L216" s="34"/>
      <c r="M216" s="34"/>
      <c r="N216" s="34"/>
      <c r="O216" s="34"/>
      <c r="P216" s="34"/>
      <c r="Q216" s="34"/>
      <c r="R216" s="34"/>
      <c r="S216" s="34"/>
    </row>
    <row r="217" spans="11:19">
      <c r="K217" s="34"/>
      <c r="L217" s="34"/>
      <c r="M217" s="34"/>
      <c r="N217" s="34"/>
      <c r="O217" s="34"/>
      <c r="P217" s="34"/>
      <c r="Q217" s="34"/>
      <c r="R217" s="34"/>
      <c r="S217" s="34"/>
    </row>
    <row r="218" spans="11:19">
      <c r="K218" s="34"/>
      <c r="L218" s="34"/>
      <c r="M218" s="34"/>
      <c r="N218" s="34"/>
      <c r="O218" s="34"/>
      <c r="P218" s="34"/>
      <c r="Q218" s="34"/>
      <c r="R218" s="34"/>
      <c r="S218" s="34"/>
    </row>
    <row r="219" spans="11:19">
      <c r="K219" s="34"/>
      <c r="L219" s="34"/>
      <c r="M219" s="34"/>
      <c r="N219" s="34"/>
      <c r="O219" s="34"/>
      <c r="P219" s="34"/>
      <c r="Q219" s="34"/>
      <c r="R219" s="34"/>
      <c r="S219" s="34"/>
    </row>
  </sheetData>
  <customSheetViews>
    <customSheetView guid="{6F28069D-A7F4-41D2-AA1B-4487F97E36F1}" scale="70" showPageBreaks="1" printArea="1" showRuler="0" topLeftCell="A80">
      <selection activeCell="F109" sqref="F109:I114"/>
      <rowBreaks count="1" manualBreakCount="1">
        <brk id="54" max="18" man="1"/>
      </rowBreaks>
      <pageMargins left="0.59055118110236227" right="0.59055118110236227" top="0.59055118110236227" bottom="0" header="0.51181102362204722" footer="0.51181102362204722"/>
      <printOptions horizontalCentered="1"/>
      <pageSetup paperSize="8" scale="84" orientation="landscape" horizontalDpi="4294967292" r:id="rId1"/>
      <headerFooter alignWithMargins="0"/>
    </customSheetView>
  </customSheetViews>
  <mergeCells count="56">
    <mergeCell ref="B66:B72"/>
    <mergeCell ref="A62:S62"/>
    <mergeCell ref="K66:L72"/>
    <mergeCell ref="L24:L29"/>
    <mergeCell ref="R63:S63"/>
    <mergeCell ref="K64:O65"/>
    <mergeCell ref="A54:B59"/>
    <mergeCell ref="L42:L47"/>
    <mergeCell ref="P64:Q64"/>
    <mergeCell ref="K48:K59"/>
    <mergeCell ref="L48:L53"/>
    <mergeCell ref="A66:A72"/>
    <mergeCell ref="A115:B120"/>
    <mergeCell ref="A79:B84"/>
    <mergeCell ref="K73:L78"/>
    <mergeCell ref="A73:B78"/>
    <mergeCell ref="A109:B114"/>
    <mergeCell ref="K97:L102"/>
    <mergeCell ref="K109:L114"/>
    <mergeCell ref="K85:L90"/>
    <mergeCell ref="K79:L84"/>
    <mergeCell ref="B91:B96"/>
    <mergeCell ref="B103:B108"/>
    <mergeCell ref="A85:B90"/>
    <mergeCell ref="K91:L96"/>
    <mergeCell ref="B97:B102"/>
    <mergeCell ref="A91:A108"/>
    <mergeCell ref="K103:L108"/>
    <mergeCell ref="A1:S1"/>
    <mergeCell ref="P3:Q3"/>
    <mergeCell ref="F64:G64"/>
    <mergeCell ref="H64:I64"/>
    <mergeCell ref="R3:S3"/>
    <mergeCell ref="K3:O4"/>
    <mergeCell ref="L18:L23"/>
    <mergeCell ref="A24:B29"/>
    <mergeCell ref="H3:I3"/>
    <mergeCell ref="A3:E4"/>
    <mergeCell ref="F3:G3"/>
    <mergeCell ref="A6:B11"/>
    <mergeCell ref="R2:S2"/>
    <mergeCell ref="R64:S64"/>
    <mergeCell ref="A48:B53"/>
    <mergeCell ref="K12:K35"/>
    <mergeCell ref="K6:L11"/>
    <mergeCell ref="L12:L17"/>
    <mergeCell ref="L36:L41"/>
    <mergeCell ref="A18:B23"/>
    <mergeCell ref="A64:E65"/>
    <mergeCell ref="A12:B17"/>
    <mergeCell ref="A36:B41"/>
    <mergeCell ref="A30:B35"/>
    <mergeCell ref="A42:B47"/>
    <mergeCell ref="L54:L59"/>
    <mergeCell ref="L30:L35"/>
    <mergeCell ref="K36:K47"/>
  </mergeCells>
  <phoneticPr fontId="2"/>
  <printOptions horizontalCentered="1"/>
  <pageMargins left="0.59055118110236227" right="0.59055118110236227" top="0.59055118110236227" bottom="0" header="0.51181102362204722" footer="0.51181102362204722"/>
  <pageSetup paperSize="9" scale="57" orientation="landscape" horizontalDpi="4294967292" r:id="rId2"/>
  <headerFooter alignWithMargins="0"/>
  <rowBreaks count="1" manualBreakCount="1">
    <brk id="60" max="18"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27"/>
  <dimension ref="A1:AG75"/>
  <sheetViews>
    <sheetView zoomScale="85" zoomScaleNormal="85" workbookViewId="0">
      <pane xSplit="2" ySplit="9" topLeftCell="C10" activePane="bottomRight" state="frozen"/>
      <selection pane="topRight"/>
      <selection pane="bottomLeft"/>
      <selection pane="bottomRight"/>
    </sheetView>
  </sheetViews>
  <sheetFormatPr defaultRowHeight="13.5"/>
  <cols>
    <col min="1" max="1" width="11.75" style="6" customWidth="1"/>
    <col min="2" max="2" width="9.625" style="6" customWidth="1"/>
    <col min="3" max="3" width="16.125" style="5" customWidth="1"/>
    <col min="4" max="4" width="16.125" style="5" bestFit="1" customWidth="1"/>
    <col min="5" max="5" width="11.25" style="5" customWidth="1"/>
    <col min="6" max="6" width="16.125" style="5" customWidth="1"/>
    <col min="7" max="7" width="16.125" style="5" bestFit="1" customWidth="1"/>
    <col min="8" max="8" width="11.25" style="5" customWidth="1"/>
    <col min="9" max="10" width="13.875" style="5" bestFit="1" customWidth="1"/>
    <col min="11" max="11" width="11.25" style="5" customWidth="1"/>
    <col min="12" max="13" width="13.875" style="5" bestFit="1" customWidth="1"/>
    <col min="14" max="14" width="11.25" style="5" customWidth="1"/>
    <col min="15" max="15" width="13.875" style="5" bestFit="1" customWidth="1"/>
    <col min="16" max="16" width="13.875" style="6" bestFit="1" customWidth="1"/>
    <col min="17" max="17" width="11.25" style="6" customWidth="1"/>
    <col min="18" max="19" width="15.625" style="5" customWidth="1"/>
    <col min="20" max="20" width="11.75" style="5" customWidth="1"/>
    <col min="21" max="22" width="15.625" style="5" customWidth="1"/>
    <col min="23" max="23" width="11.75" style="5" customWidth="1"/>
    <col min="24" max="25" width="15.625" style="5" customWidth="1"/>
    <col min="26" max="26" width="11.75" style="5" customWidth="1"/>
    <col min="27" max="27" width="4.125" style="5" customWidth="1"/>
    <col min="28" max="29" width="7.375" style="5" customWidth="1"/>
    <col min="30" max="16384" width="9" style="5"/>
  </cols>
  <sheetData>
    <row r="1" spans="1:33" ht="18.75">
      <c r="C1" s="3" t="s">
        <v>191</v>
      </c>
      <c r="D1" s="3"/>
      <c r="E1" s="3"/>
      <c r="F1" s="3"/>
      <c r="G1" s="3"/>
      <c r="H1" s="3"/>
      <c r="I1" s="3"/>
      <c r="J1" s="3"/>
      <c r="K1" s="3"/>
      <c r="L1" s="3"/>
      <c r="M1" s="3"/>
      <c r="N1" s="3"/>
      <c r="O1" s="176"/>
      <c r="P1" s="3"/>
      <c r="Q1" s="3"/>
      <c r="S1" s="499" t="s">
        <v>192</v>
      </c>
      <c r="T1" s="499"/>
      <c r="U1" s="499"/>
      <c r="V1" s="499"/>
      <c r="W1" s="499"/>
      <c r="X1" s="499"/>
      <c r="Y1" s="3"/>
      <c r="Z1" s="3"/>
      <c r="AA1" s="176"/>
      <c r="AB1" s="176"/>
      <c r="AC1" s="176"/>
      <c r="AD1" s="176"/>
    </row>
    <row r="2" spans="1:33">
      <c r="Q2" s="8" t="s">
        <v>704</v>
      </c>
      <c r="R2" s="146"/>
      <c r="Z2" s="8" t="s">
        <v>704</v>
      </c>
      <c r="AG2" s="8"/>
    </row>
    <row r="3" spans="1:33" s="366" customFormat="1" ht="12">
      <c r="A3" s="559" t="s">
        <v>556</v>
      </c>
      <c r="B3" s="560"/>
      <c r="C3" s="565" t="s">
        <v>622</v>
      </c>
      <c r="D3" s="669"/>
      <c r="E3" s="566"/>
      <c r="F3" s="543" t="s">
        <v>544</v>
      </c>
      <c r="G3" s="544"/>
      <c r="H3" s="544"/>
      <c r="I3" s="544"/>
      <c r="J3" s="544"/>
      <c r="K3" s="544"/>
      <c r="L3" s="544"/>
      <c r="M3" s="544"/>
      <c r="N3" s="545"/>
      <c r="O3" s="565" t="s">
        <v>557</v>
      </c>
      <c r="P3" s="669"/>
      <c r="Q3" s="566"/>
      <c r="R3" s="565" t="s">
        <v>463</v>
      </c>
      <c r="S3" s="669"/>
      <c r="T3" s="566"/>
      <c r="U3" s="565" t="s">
        <v>229</v>
      </c>
      <c r="V3" s="669"/>
      <c r="W3" s="566"/>
      <c r="X3" s="565" t="s">
        <v>553</v>
      </c>
      <c r="Y3" s="669"/>
      <c r="Z3" s="566"/>
      <c r="AB3" s="502"/>
      <c r="AC3" s="502"/>
      <c r="AD3" s="503"/>
      <c r="AE3" s="503"/>
      <c r="AF3" s="503"/>
      <c r="AG3" s="503"/>
    </row>
    <row r="4" spans="1:33" s="366" customFormat="1" ht="12">
      <c r="A4" s="561"/>
      <c r="B4" s="562"/>
      <c r="C4" s="567"/>
      <c r="D4" s="670"/>
      <c r="E4" s="568"/>
      <c r="F4" s="543" t="s">
        <v>528</v>
      </c>
      <c r="G4" s="544"/>
      <c r="H4" s="545"/>
      <c r="I4" s="543" t="s">
        <v>549</v>
      </c>
      <c r="J4" s="544"/>
      <c r="K4" s="545"/>
      <c r="L4" s="543" t="s">
        <v>550</v>
      </c>
      <c r="M4" s="544"/>
      <c r="N4" s="545"/>
      <c r="O4" s="567"/>
      <c r="P4" s="670"/>
      <c r="Q4" s="568"/>
      <c r="R4" s="567"/>
      <c r="S4" s="670"/>
      <c r="T4" s="568"/>
      <c r="U4" s="567"/>
      <c r="V4" s="670"/>
      <c r="W4" s="568"/>
      <c r="X4" s="567"/>
      <c r="Y4" s="670"/>
      <c r="Z4" s="568"/>
      <c r="AB4" s="502"/>
      <c r="AC4" s="502"/>
      <c r="AD4" s="503"/>
      <c r="AE4" s="503"/>
      <c r="AF4" s="503"/>
      <c r="AG4" s="503"/>
    </row>
    <row r="5" spans="1:33" s="366" customFormat="1" ht="12">
      <c r="A5" s="563"/>
      <c r="B5" s="564"/>
      <c r="C5" s="390" t="s">
        <v>623</v>
      </c>
      <c r="D5" s="390" t="s">
        <v>624</v>
      </c>
      <c r="E5" s="390" t="s">
        <v>55</v>
      </c>
      <c r="F5" s="390" t="s">
        <v>623</v>
      </c>
      <c r="G5" s="388" t="s">
        <v>624</v>
      </c>
      <c r="H5" s="390" t="s">
        <v>55</v>
      </c>
      <c r="I5" s="390" t="s">
        <v>623</v>
      </c>
      <c r="J5" s="387" t="s">
        <v>624</v>
      </c>
      <c r="K5" s="390" t="s">
        <v>55</v>
      </c>
      <c r="L5" s="390" t="s">
        <v>623</v>
      </c>
      <c r="M5" s="387" t="s">
        <v>624</v>
      </c>
      <c r="N5" s="390" t="s">
        <v>55</v>
      </c>
      <c r="O5" s="390" t="s">
        <v>623</v>
      </c>
      <c r="P5" s="387" t="s">
        <v>624</v>
      </c>
      <c r="Q5" s="390" t="s">
        <v>55</v>
      </c>
      <c r="R5" s="390" t="s">
        <v>623</v>
      </c>
      <c r="S5" s="387" t="s">
        <v>624</v>
      </c>
      <c r="T5" s="390" t="s">
        <v>55</v>
      </c>
      <c r="U5" s="390" t="s">
        <v>626</v>
      </c>
      <c r="V5" s="387" t="s">
        <v>627</v>
      </c>
      <c r="W5" s="390" t="s">
        <v>55</v>
      </c>
      <c r="X5" s="390" t="s">
        <v>628</v>
      </c>
      <c r="Y5" s="387" t="s">
        <v>629</v>
      </c>
      <c r="Z5" s="390" t="s">
        <v>55</v>
      </c>
      <c r="AB5" s="504"/>
      <c r="AC5" s="504"/>
      <c r="AD5" s="500"/>
      <c r="AE5" s="500"/>
      <c r="AF5" s="500"/>
      <c r="AG5" s="500"/>
    </row>
    <row r="6" spans="1:33">
      <c r="A6" s="9"/>
      <c r="B6" s="10"/>
      <c r="C6" s="14" t="s">
        <v>625</v>
      </c>
      <c r="D6" s="14" t="s">
        <v>625</v>
      </c>
      <c r="E6" s="15"/>
      <c r="F6" s="14" t="s">
        <v>625</v>
      </c>
      <c r="G6" s="15" t="s">
        <v>625</v>
      </c>
      <c r="H6" s="16"/>
      <c r="I6" s="14" t="s">
        <v>625</v>
      </c>
      <c r="J6" s="15" t="s">
        <v>625</v>
      </c>
      <c r="K6" s="14"/>
      <c r="L6" s="14" t="s">
        <v>625</v>
      </c>
      <c r="M6" s="15" t="s">
        <v>625</v>
      </c>
      <c r="N6" s="14"/>
      <c r="O6" s="14" t="s">
        <v>625</v>
      </c>
      <c r="P6" s="226" t="s">
        <v>625</v>
      </c>
      <c r="Q6" s="14"/>
      <c r="R6" s="14" t="s">
        <v>625</v>
      </c>
      <c r="S6" s="15" t="s">
        <v>625</v>
      </c>
      <c r="T6" s="14"/>
      <c r="U6" s="14" t="s">
        <v>526</v>
      </c>
      <c r="V6" s="15" t="s">
        <v>526</v>
      </c>
      <c r="W6" s="14"/>
      <c r="X6" s="14" t="s">
        <v>526</v>
      </c>
      <c r="Y6" s="226" t="s">
        <v>526</v>
      </c>
      <c r="Z6" s="14"/>
      <c r="AB6" s="253"/>
      <c r="AC6" s="253"/>
      <c r="AD6" s="226"/>
      <c r="AE6" s="226"/>
      <c r="AF6" s="226"/>
      <c r="AG6" s="255"/>
    </row>
    <row r="7" spans="1:33" s="19" customFormat="1" ht="13.5" customHeight="1">
      <c r="A7" s="17" t="s">
        <v>705</v>
      </c>
      <c r="B7" s="18"/>
      <c r="C7" s="154">
        <v>1417512458.7259998</v>
      </c>
      <c r="D7" s="154">
        <v>1398962499.3829999</v>
      </c>
      <c r="E7" s="227">
        <v>0.98691372394732113</v>
      </c>
      <c r="F7" s="154">
        <v>1245807367.3099999</v>
      </c>
      <c r="G7" s="154">
        <v>1228172085.777</v>
      </c>
      <c r="H7" s="227">
        <v>0.98584429503649607</v>
      </c>
      <c r="I7" s="154">
        <v>531142254.09600002</v>
      </c>
      <c r="J7" s="154">
        <v>519036989.38099998</v>
      </c>
      <c r="K7" s="227">
        <v>0.97720899698405073</v>
      </c>
      <c r="L7" s="154">
        <v>714665113.21399999</v>
      </c>
      <c r="M7" s="154">
        <v>709135096.39600003</v>
      </c>
      <c r="N7" s="227">
        <v>0.99226208651331771</v>
      </c>
      <c r="O7" s="154">
        <v>171705091.41600001</v>
      </c>
      <c r="P7" s="154">
        <v>170790413.60600001</v>
      </c>
      <c r="Q7" s="228">
        <v>0.99467297211482242</v>
      </c>
      <c r="R7" s="154">
        <v>360768342.14099997</v>
      </c>
      <c r="S7" s="154">
        <v>358197045.91799998</v>
      </c>
      <c r="T7" s="227">
        <v>0.99287272212483924</v>
      </c>
      <c r="U7" s="154">
        <v>174401746.31099999</v>
      </c>
      <c r="V7" s="154">
        <v>171500570.02399999</v>
      </c>
      <c r="W7" s="227">
        <v>0.98336498143873796</v>
      </c>
      <c r="X7" s="154">
        <v>116634974.69499999</v>
      </c>
      <c r="Y7" s="154">
        <v>113728105.11300001</v>
      </c>
      <c r="Z7" s="228">
        <v>0.97507720484699001</v>
      </c>
      <c r="AB7" s="505"/>
      <c r="AC7" s="505"/>
      <c r="AD7" s="501"/>
      <c r="AE7" s="501"/>
      <c r="AF7" s="501"/>
      <c r="AG7" s="236"/>
    </row>
    <row r="8" spans="1:33" s="19" customFormat="1" ht="13.5" customHeight="1">
      <c r="A8" s="17" t="s">
        <v>706</v>
      </c>
      <c r="B8" s="18"/>
      <c r="C8" s="154">
        <v>1467984865.6560001</v>
      </c>
      <c r="D8" s="154">
        <v>1449971624.3</v>
      </c>
      <c r="E8" s="227">
        <v>0.98772927311621117</v>
      </c>
      <c r="F8" s="154">
        <v>1289480974.2650001</v>
      </c>
      <c r="G8" s="154">
        <v>1272367306.438</v>
      </c>
      <c r="H8" s="227">
        <v>0.98672825100288519</v>
      </c>
      <c r="I8" s="154">
        <v>546516220.58399999</v>
      </c>
      <c r="J8" s="154">
        <v>534857019.61799997</v>
      </c>
      <c r="K8" s="227">
        <v>0.97866632219343619</v>
      </c>
      <c r="L8" s="154">
        <v>742964753.68099999</v>
      </c>
      <c r="M8" s="154">
        <v>737510286.82000005</v>
      </c>
      <c r="N8" s="227">
        <v>0.99265851194962351</v>
      </c>
      <c r="O8" s="154">
        <v>178503891.391</v>
      </c>
      <c r="P8" s="154">
        <v>177604317.86199999</v>
      </c>
      <c r="Q8" s="228">
        <v>0.99496048225061062</v>
      </c>
      <c r="R8" s="154">
        <v>380773980.23400003</v>
      </c>
      <c r="S8" s="154">
        <v>378223652.58600003</v>
      </c>
      <c r="T8" s="227">
        <v>0.99330225335661659</v>
      </c>
      <c r="U8" s="154">
        <v>173366670.45699999</v>
      </c>
      <c r="V8" s="154">
        <v>170585435.683</v>
      </c>
      <c r="W8" s="227">
        <v>0.98395750021230399</v>
      </c>
      <c r="X8" s="154">
        <v>136085683.78999999</v>
      </c>
      <c r="Y8" s="154">
        <v>132879065.295</v>
      </c>
      <c r="Z8" s="228">
        <v>0.97643676832349047</v>
      </c>
    </row>
    <row r="9" spans="1:33" s="19" customFormat="1" ht="13.5" customHeight="1">
      <c r="A9" s="20" t="s">
        <v>707</v>
      </c>
      <c r="B9" s="21"/>
      <c r="C9" s="159">
        <v>1420328572.2810001</v>
      </c>
      <c r="D9" s="159">
        <v>1402668356.21</v>
      </c>
      <c r="E9" s="230">
        <v>0.98756610518463461</v>
      </c>
      <c r="F9" s="159">
        <v>1238892815.796</v>
      </c>
      <c r="G9" s="159">
        <v>1222121144.24</v>
      </c>
      <c r="H9" s="230">
        <v>0.98646237080225219</v>
      </c>
      <c r="I9" s="159">
        <v>530037470.602</v>
      </c>
      <c r="J9" s="159">
        <v>518461367.43900001</v>
      </c>
      <c r="K9" s="230">
        <v>0.97815984000177914</v>
      </c>
      <c r="L9" s="159">
        <v>708855345.19400001</v>
      </c>
      <c r="M9" s="159">
        <v>703659776.801</v>
      </c>
      <c r="N9" s="230">
        <v>0.99267048146250758</v>
      </c>
      <c r="O9" s="159">
        <v>181435756.48500001</v>
      </c>
      <c r="P9" s="159">
        <v>180547211.97</v>
      </c>
      <c r="Q9" s="231">
        <v>0.99510270449323768</v>
      </c>
      <c r="R9" s="159">
        <v>371473506.00700003</v>
      </c>
      <c r="S9" s="159">
        <v>368823735.227</v>
      </c>
      <c r="T9" s="230">
        <v>0.99286686469653618</v>
      </c>
      <c r="U9" s="159">
        <v>163984262.56799999</v>
      </c>
      <c r="V9" s="159">
        <v>161306391.08500001</v>
      </c>
      <c r="W9" s="230">
        <v>0.98366994831659815</v>
      </c>
      <c r="X9" s="159">
        <v>165784458.505</v>
      </c>
      <c r="Y9" s="159">
        <v>162004006.64199999</v>
      </c>
      <c r="Z9" s="231">
        <v>0.97719658466727755</v>
      </c>
    </row>
    <row r="10" spans="1:33" ht="13.5" customHeight="1">
      <c r="A10" s="540" t="s">
        <v>527</v>
      </c>
      <c r="B10" s="23" t="s">
        <v>528</v>
      </c>
      <c r="C10" s="232">
        <v>1025300775.5480001</v>
      </c>
      <c r="D10" s="233">
        <v>1013550604.735</v>
      </c>
      <c r="E10" s="247">
        <v>0.98899999999999999</v>
      </c>
      <c r="F10" s="232">
        <v>868050082.65900004</v>
      </c>
      <c r="G10" s="233">
        <v>856991476.38100004</v>
      </c>
      <c r="H10" s="234">
        <v>0.98699999999999999</v>
      </c>
      <c r="I10" s="232">
        <v>348603053.47399998</v>
      </c>
      <c r="J10" s="233">
        <v>340971360.17199999</v>
      </c>
      <c r="K10" s="234">
        <v>0.97799999999999998</v>
      </c>
      <c r="L10" s="232">
        <v>519447029.185</v>
      </c>
      <c r="M10" s="233">
        <v>516020116.20899999</v>
      </c>
      <c r="N10" s="234">
        <v>0.99299999999999999</v>
      </c>
      <c r="O10" s="232">
        <v>157250692.889</v>
      </c>
      <c r="P10" s="233">
        <v>156559128.354</v>
      </c>
      <c r="Q10" s="235">
        <v>0.996</v>
      </c>
      <c r="R10" s="232">
        <v>262852544.803</v>
      </c>
      <c r="S10" s="233">
        <v>261209420.37599999</v>
      </c>
      <c r="T10" s="234">
        <v>0.99399999999999999</v>
      </c>
      <c r="U10" s="232">
        <v>90008778.958000004</v>
      </c>
      <c r="V10" s="233">
        <v>88367910.099999994</v>
      </c>
      <c r="W10" s="234">
        <v>0.98199999999999998</v>
      </c>
      <c r="X10" s="232">
        <v>53859425.189999998</v>
      </c>
      <c r="Y10" s="233">
        <v>52199041.975000001</v>
      </c>
      <c r="Z10" s="235">
        <v>0.96899999999999997</v>
      </c>
    </row>
    <row r="11" spans="1:33" ht="13.5" customHeight="1">
      <c r="A11" s="541"/>
      <c r="B11" s="25" t="s">
        <v>46</v>
      </c>
      <c r="C11" s="232">
        <v>576408015.16499996</v>
      </c>
      <c r="D11" s="233">
        <v>570165292.66999996</v>
      </c>
      <c r="E11" s="410">
        <v>0.98899999999999999</v>
      </c>
      <c r="F11" s="232">
        <v>481497415.36900002</v>
      </c>
      <c r="G11" s="233">
        <v>475624194.89300001</v>
      </c>
      <c r="H11" s="234">
        <v>0.98799999999999999</v>
      </c>
      <c r="I11" s="232">
        <v>183750898.85299999</v>
      </c>
      <c r="J11" s="233">
        <v>179746989.60299999</v>
      </c>
      <c r="K11" s="234">
        <v>0.97799999999999998</v>
      </c>
      <c r="L11" s="232">
        <v>297746516.51599997</v>
      </c>
      <c r="M11" s="233">
        <v>295877205.29000002</v>
      </c>
      <c r="N11" s="234">
        <v>0.99399999999999999</v>
      </c>
      <c r="O11" s="232">
        <v>94910599.796000004</v>
      </c>
      <c r="P11" s="233">
        <v>94541097.776999995</v>
      </c>
      <c r="Q11" s="235">
        <v>0.996</v>
      </c>
      <c r="R11" s="232">
        <v>151078217.93399999</v>
      </c>
      <c r="S11" s="233">
        <v>150169340.292</v>
      </c>
      <c r="T11" s="234">
        <v>0.99399999999999999</v>
      </c>
      <c r="U11" s="232">
        <v>42681454.049999997</v>
      </c>
      <c r="V11" s="233">
        <v>41886573.528999999</v>
      </c>
      <c r="W11" s="234">
        <v>0.98099999999999998</v>
      </c>
      <c r="X11" s="232">
        <v>9706638.4700000007</v>
      </c>
      <c r="Y11" s="233">
        <v>9193589.2149999999</v>
      </c>
      <c r="Z11" s="235">
        <v>0.94699999999999995</v>
      </c>
    </row>
    <row r="12" spans="1:33" ht="13.5" customHeight="1">
      <c r="A12" s="541"/>
      <c r="B12" s="26" t="s">
        <v>430</v>
      </c>
      <c r="C12" s="233">
        <v>297566853.48199999</v>
      </c>
      <c r="D12" s="233">
        <v>294150325.22899997</v>
      </c>
      <c r="E12" s="236">
        <v>0.98899999999999999</v>
      </c>
      <c r="F12" s="233">
        <v>248005640.34200001</v>
      </c>
      <c r="G12" s="233">
        <v>244825065.47</v>
      </c>
      <c r="H12" s="236">
        <v>0.98699999999999999</v>
      </c>
      <c r="I12" s="233">
        <v>97506626.729000002</v>
      </c>
      <c r="J12" s="233">
        <v>95389277.906000003</v>
      </c>
      <c r="K12" s="236">
        <v>0.97799999999999998</v>
      </c>
      <c r="L12" s="233">
        <v>150499013.61300001</v>
      </c>
      <c r="M12" s="233">
        <v>149435787.56400001</v>
      </c>
      <c r="N12" s="236">
        <v>0.99299999999999999</v>
      </c>
      <c r="O12" s="233">
        <v>49561213.140000001</v>
      </c>
      <c r="P12" s="233">
        <v>49325259.759000003</v>
      </c>
      <c r="Q12" s="235">
        <v>0.995</v>
      </c>
      <c r="R12" s="233">
        <v>80530830.547999993</v>
      </c>
      <c r="S12" s="233">
        <v>79997477.909999996</v>
      </c>
      <c r="T12" s="236">
        <v>0.99299999999999999</v>
      </c>
      <c r="U12" s="233">
        <v>32686704.478</v>
      </c>
      <c r="V12" s="233">
        <v>32115928.502</v>
      </c>
      <c r="W12" s="236">
        <v>0.98299999999999998</v>
      </c>
      <c r="X12" s="233">
        <v>30340397.75</v>
      </c>
      <c r="Y12" s="233">
        <v>29560475.690000001</v>
      </c>
      <c r="Z12" s="235">
        <v>0.97399999999999998</v>
      </c>
    </row>
    <row r="13" spans="1:33" ht="13.5" customHeight="1">
      <c r="A13" s="541"/>
      <c r="B13" s="26" t="s">
        <v>421</v>
      </c>
      <c r="C13" s="232">
        <v>82642624.030000001</v>
      </c>
      <c r="D13" s="233">
        <v>81566440.026000008</v>
      </c>
      <c r="E13" s="236">
        <v>0.98699999999999999</v>
      </c>
      <c r="F13" s="232">
        <v>75410693.104000002</v>
      </c>
      <c r="G13" s="233">
        <v>74363405.208000004</v>
      </c>
      <c r="H13" s="236">
        <v>0.98599999999999999</v>
      </c>
      <c r="I13" s="232">
        <v>36525090.501999997</v>
      </c>
      <c r="J13" s="233">
        <v>35669739.424000002</v>
      </c>
      <c r="K13" s="236">
        <v>0.97699999999999998</v>
      </c>
      <c r="L13" s="232">
        <v>38885602.601999998</v>
      </c>
      <c r="M13" s="233">
        <v>38693665.784000002</v>
      </c>
      <c r="N13" s="236">
        <v>0.995</v>
      </c>
      <c r="O13" s="232">
        <v>7231930.926</v>
      </c>
      <c r="P13" s="233">
        <v>7203034.818</v>
      </c>
      <c r="Q13" s="235">
        <v>0.996</v>
      </c>
      <c r="R13" s="232">
        <v>14634876.785</v>
      </c>
      <c r="S13" s="233">
        <v>14577819.017999999</v>
      </c>
      <c r="T13" s="236">
        <v>0.996</v>
      </c>
      <c r="U13" s="232">
        <v>5470488.284</v>
      </c>
      <c r="V13" s="233">
        <v>5360123.2690000003</v>
      </c>
      <c r="W13" s="236">
        <v>0.98</v>
      </c>
      <c r="X13" s="232">
        <v>10229611.484999999</v>
      </c>
      <c r="Y13" s="233">
        <v>9979904.2650000006</v>
      </c>
      <c r="Z13" s="235">
        <v>0.97599999999999998</v>
      </c>
    </row>
    <row r="14" spans="1:33" ht="13.5" customHeight="1">
      <c r="A14" s="541"/>
      <c r="B14" s="355" t="s">
        <v>237</v>
      </c>
      <c r="C14" s="232">
        <v>15713559.163000001</v>
      </c>
      <c r="D14" s="233">
        <v>15498138.663000001</v>
      </c>
      <c r="E14" s="236">
        <v>0.98599999999999999</v>
      </c>
      <c r="F14" s="232">
        <v>14406199.261</v>
      </c>
      <c r="G14" s="233">
        <v>14199814.139</v>
      </c>
      <c r="H14" s="236">
        <v>0.98599999999999999</v>
      </c>
      <c r="I14" s="232">
        <v>6765609.5300000003</v>
      </c>
      <c r="J14" s="233">
        <v>6626214.4440000001</v>
      </c>
      <c r="K14" s="236">
        <v>0.97899999999999998</v>
      </c>
      <c r="L14" s="232">
        <v>7640589.7309999997</v>
      </c>
      <c r="M14" s="233">
        <v>7573599.6950000003</v>
      </c>
      <c r="N14" s="236">
        <v>0.99099999999999999</v>
      </c>
      <c r="O14" s="232">
        <v>1307359.902</v>
      </c>
      <c r="P14" s="233">
        <v>1298324.524</v>
      </c>
      <c r="Q14" s="235">
        <v>0.99299999999999999</v>
      </c>
      <c r="R14" s="232">
        <v>3941785.1039999998</v>
      </c>
      <c r="S14" s="233">
        <v>3908049.59</v>
      </c>
      <c r="T14" s="236">
        <v>0.99099999999999999</v>
      </c>
      <c r="U14" s="232">
        <v>1664193.9779999999</v>
      </c>
      <c r="V14" s="233">
        <v>1633358.4269999999</v>
      </c>
      <c r="W14" s="236">
        <v>0.98099999999999998</v>
      </c>
      <c r="X14" s="232">
        <v>720678.90500000003</v>
      </c>
      <c r="Y14" s="233">
        <v>691525.44499999995</v>
      </c>
      <c r="Z14" s="235">
        <v>0.96</v>
      </c>
    </row>
    <row r="15" spans="1:33" ht="13.5" customHeight="1">
      <c r="A15" s="542"/>
      <c r="B15" s="409" t="s">
        <v>406</v>
      </c>
      <c r="C15" s="237">
        <v>52969723.707999997</v>
      </c>
      <c r="D15" s="238">
        <v>52170408.147</v>
      </c>
      <c r="E15" s="239">
        <v>0.98499999999999999</v>
      </c>
      <c r="F15" s="237">
        <v>48730134.582999997</v>
      </c>
      <c r="G15" s="238">
        <v>47978996.670999996</v>
      </c>
      <c r="H15" s="239">
        <v>0.98499999999999999</v>
      </c>
      <c r="I15" s="237">
        <v>24054827.859999999</v>
      </c>
      <c r="J15" s="238">
        <v>23539138.795000002</v>
      </c>
      <c r="K15" s="239">
        <v>0.97899999999999998</v>
      </c>
      <c r="L15" s="237">
        <v>24675306.723000001</v>
      </c>
      <c r="M15" s="238">
        <v>24439857.875999998</v>
      </c>
      <c r="N15" s="239">
        <v>0.99</v>
      </c>
      <c r="O15" s="237">
        <v>4239589.125</v>
      </c>
      <c r="P15" s="238">
        <v>4191411.4759999998</v>
      </c>
      <c r="Q15" s="229">
        <v>0.98899999999999999</v>
      </c>
      <c r="R15" s="237">
        <v>12666834.432</v>
      </c>
      <c r="S15" s="238">
        <v>12556733.566</v>
      </c>
      <c r="T15" s="239">
        <v>0.99099999999999999</v>
      </c>
      <c r="U15" s="237">
        <v>7505938.1679999996</v>
      </c>
      <c r="V15" s="238">
        <v>7371926.3729999997</v>
      </c>
      <c r="W15" s="239">
        <v>0.98199999999999998</v>
      </c>
      <c r="X15" s="237">
        <v>2862098.58</v>
      </c>
      <c r="Y15" s="238">
        <v>2773547.36</v>
      </c>
      <c r="Z15" s="229">
        <v>0.96899999999999997</v>
      </c>
    </row>
    <row r="16" spans="1:33" ht="13.5" customHeight="1">
      <c r="A16" s="537" t="s">
        <v>441</v>
      </c>
      <c r="B16" s="23" t="s">
        <v>528</v>
      </c>
      <c r="C16" s="232">
        <v>570353516.10399997</v>
      </c>
      <c r="D16" s="233">
        <v>563467466.84899998</v>
      </c>
      <c r="E16" s="234">
        <v>0.98799999999999999</v>
      </c>
      <c r="F16" s="232">
        <v>487003461.71700001</v>
      </c>
      <c r="G16" s="233">
        <v>480514861.74699998</v>
      </c>
      <c r="H16" s="234">
        <v>0.98699999999999999</v>
      </c>
      <c r="I16" s="232">
        <v>203322998.51499999</v>
      </c>
      <c r="J16" s="233">
        <v>198773001.51100001</v>
      </c>
      <c r="K16" s="234">
        <v>0.97799999999999998</v>
      </c>
      <c r="L16" s="232">
        <v>283680463.20200002</v>
      </c>
      <c r="M16" s="233">
        <v>281741860.236</v>
      </c>
      <c r="N16" s="234">
        <v>0.99299999999999999</v>
      </c>
      <c r="O16" s="232">
        <v>83350054.386999995</v>
      </c>
      <c r="P16" s="233">
        <v>82952605.101999998</v>
      </c>
      <c r="Q16" s="235">
        <v>0.995</v>
      </c>
      <c r="R16" s="232">
        <v>144378331.053</v>
      </c>
      <c r="S16" s="233">
        <v>143443099.861</v>
      </c>
      <c r="T16" s="234">
        <v>0.99399999999999999</v>
      </c>
      <c r="U16" s="232">
        <v>54906928.335000001</v>
      </c>
      <c r="V16" s="233">
        <v>53885743.104999997</v>
      </c>
      <c r="W16" s="234">
        <v>0.98099999999999998</v>
      </c>
      <c r="X16" s="232">
        <v>29517921.425000001</v>
      </c>
      <c r="Y16" s="233">
        <v>28506802.359999999</v>
      </c>
      <c r="Z16" s="235">
        <v>0.96599999999999997</v>
      </c>
    </row>
    <row r="17" spans="1:26" ht="13.5" customHeight="1">
      <c r="A17" s="538"/>
      <c r="B17" s="25" t="s">
        <v>46</v>
      </c>
      <c r="C17" s="233">
        <v>323657624.347</v>
      </c>
      <c r="D17" s="233">
        <v>319985644.81699997</v>
      </c>
      <c r="E17" s="234">
        <v>0.98899999999999999</v>
      </c>
      <c r="F17" s="233">
        <v>271816160.04299998</v>
      </c>
      <c r="G17" s="233">
        <v>268358100.01199999</v>
      </c>
      <c r="H17" s="234">
        <v>0.98699999999999999</v>
      </c>
      <c r="I17" s="233">
        <v>107611793.40899999</v>
      </c>
      <c r="J17" s="233">
        <v>105197851.729</v>
      </c>
      <c r="K17" s="234">
        <v>0.97799999999999998</v>
      </c>
      <c r="L17" s="233">
        <v>164204366.634</v>
      </c>
      <c r="M17" s="233">
        <v>163160248.28299999</v>
      </c>
      <c r="N17" s="234">
        <v>0.99399999999999999</v>
      </c>
      <c r="O17" s="233">
        <v>51841464.303999998</v>
      </c>
      <c r="P17" s="233">
        <v>51627544.805</v>
      </c>
      <c r="Q17" s="235">
        <v>0.996</v>
      </c>
      <c r="R17" s="233">
        <v>83921766.516000003</v>
      </c>
      <c r="S17" s="233">
        <v>83412142.309</v>
      </c>
      <c r="T17" s="234">
        <v>0.99399999999999999</v>
      </c>
      <c r="U17" s="233">
        <v>25585694.491999999</v>
      </c>
      <c r="V17" s="233">
        <v>25098046.09</v>
      </c>
      <c r="W17" s="234">
        <v>0.98099999999999998</v>
      </c>
      <c r="X17" s="233">
        <v>5367726.16</v>
      </c>
      <c r="Y17" s="233">
        <v>5057091.4749999996</v>
      </c>
      <c r="Z17" s="235">
        <v>0.94199999999999995</v>
      </c>
    </row>
    <row r="18" spans="1:26" ht="13.5" customHeight="1">
      <c r="A18" s="538"/>
      <c r="B18" s="26" t="s">
        <v>430</v>
      </c>
      <c r="C18" s="233">
        <v>155956655.87199998</v>
      </c>
      <c r="D18" s="233">
        <v>154029526.24200001</v>
      </c>
      <c r="E18" s="236">
        <v>0.98799999999999999</v>
      </c>
      <c r="F18" s="233">
        <v>131938248.04099999</v>
      </c>
      <c r="G18" s="233">
        <v>130136660.29000001</v>
      </c>
      <c r="H18" s="236">
        <v>0.98599999999999999</v>
      </c>
      <c r="I18" s="233">
        <v>54906070.504000001</v>
      </c>
      <c r="J18" s="233">
        <v>53678723.711999997</v>
      </c>
      <c r="K18" s="236">
        <v>0.97799999999999998</v>
      </c>
      <c r="L18" s="233">
        <v>77032177.537</v>
      </c>
      <c r="M18" s="233">
        <v>76457936.577999994</v>
      </c>
      <c r="N18" s="236">
        <v>0.99299999999999999</v>
      </c>
      <c r="O18" s="233">
        <v>24018407.831</v>
      </c>
      <c r="P18" s="233">
        <v>23892865.952</v>
      </c>
      <c r="Q18" s="235">
        <v>0.995</v>
      </c>
      <c r="R18" s="233">
        <v>41093521.281999998</v>
      </c>
      <c r="S18" s="233">
        <v>40806820.082000002</v>
      </c>
      <c r="T18" s="236">
        <v>0.99299999999999999</v>
      </c>
      <c r="U18" s="233">
        <v>19659850.311999999</v>
      </c>
      <c r="V18" s="233">
        <v>19305926.977000002</v>
      </c>
      <c r="W18" s="236">
        <v>0.98199999999999998</v>
      </c>
      <c r="X18" s="233">
        <v>17070716.09</v>
      </c>
      <c r="Y18" s="233">
        <v>16587989.68</v>
      </c>
      <c r="Z18" s="235">
        <v>0.97199999999999998</v>
      </c>
    </row>
    <row r="19" spans="1:26" ht="13.5" customHeight="1">
      <c r="A19" s="538"/>
      <c r="B19" s="26" t="s">
        <v>421</v>
      </c>
      <c r="C19" s="232">
        <v>38179593.158</v>
      </c>
      <c r="D19" s="233">
        <v>37674757.654999994</v>
      </c>
      <c r="E19" s="236">
        <v>0.98699999999999999</v>
      </c>
      <c r="F19" s="232">
        <v>34871751.866999999</v>
      </c>
      <c r="G19" s="233">
        <v>34381602.534999996</v>
      </c>
      <c r="H19" s="236">
        <v>0.98599999999999999</v>
      </c>
      <c r="I19" s="232">
        <v>17040173.151999999</v>
      </c>
      <c r="J19" s="233">
        <v>16641722.192</v>
      </c>
      <c r="K19" s="236">
        <v>0.97699999999999998</v>
      </c>
      <c r="L19" s="232">
        <v>17831578.715</v>
      </c>
      <c r="M19" s="233">
        <v>17739880.342999998</v>
      </c>
      <c r="N19" s="236">
        <v>0.995</v>
      </c>
      <c r="O19" s="232">
        <v>3307841.2910000002</v>
      </c>
      <c r="P19" s="233">
        <v>3293155.12</v>
      </c>
      <c r="Q19" s="235">
        <v>0.996</v>
      </c>
      <c r="R19" s="232">
        <v>6675764.9869999997</v>
      </c>
      <c r="S19" s="233">
        <v>6649398.8229999999</v>
      </c>
      <c r="T19" s="236">
        <v>0.996</v>
      </c>
      <c r="U19" s="232">
        <v>2589127.9070000001</v>
      </c>
      <c r="V19" s="233">
        <v>2538613.679</v>
      </c>
      <c r="W19" s="236">
        <v>0.98</v>
      </c>
      <c r="X19" s="232">
        <v>4508109.6100000003</v>
      </c>
      <c r="Y19" s="233">
        <v>4375390.32</v>
      </c>
      <c r="Z19" s="235">
        <v>0.97099999999999997</v>
      </c>
    </row>
    <row r="20" spans="1:26" ht="13.5" customHeight="1">
      <c r="A20" s="538"/>
      <c r="B20" s="355" t="s">
        <v>237</v>
      </c>
      <c r="C20" s="232">
        <v>11102438.962000001</v>
      </c>
      <c r="D20" s="233">
        <v>10951283.510000002</v>
      </c>
      <c r="E20" s="236">
        <v>0.98599999999999999</v>
      </c>
      <c r="F20" s="232">
        <v>10204041.754000001</v>
      </c>
      <c r="G20" s="233">
        <v>10057979.129000001</v>
      </c>
      <c r="H20" s="236">
        <v>0.98599999999999999</v>
      </c>
      <c r="I20" s="232">
        <v>4806654.6140000001</v>
      </c>
      <c r="J20" s="233">
        <v>4704388.8600000003</v>
      </c>
      <c r="K20" s="236">
        <v>0.97899999999999998</v>
      </c>
      <c r="L20" s="232">
        <v>5397387.1399999997</v>
      </c>
      <c r="M20" s="233">
        <v>5353590.2690000003</v>
      </c>
      <c r="N20" s="236">
        <v>0.99199999999999999</v>
      </c>
      <c r="O20" s="232">
        <v>898397.20799999998</v>
      </c>
      <c r="P20" s="233">
        <v>893304.38100000005</v>
      </c>
      <c r="Q20" s="235">
        <v>0.99399999999999999</v>
      </c>
      <c r="R20" s="232">
        <v>2817415.1839999999</v>
      </c>
      <c r="S20" s="233">
        <v>2794419.2310000001</v>
      </c>
      <c r="T20" s="236">
        <v>0.99199999999999999</v>
      </c>
      <c r="U20" s="232">
        <v>1187120.696</v>
      </c>
      <c r="V20" s="233">
        <v>1163832.625</v>
      </c>
      <c r="W20" s="236">
        <v>0.98</v>
      </c>
      <c r="X20" s="232">
        <v>488324.52500000002</v>
      </c>
      <c r="Y20" s="233">
        <v>470120.92499999999</v>
      </c>
      <c r="Z20" s="235">
        <v>0.96299999999999997</v>
      </c>
    </row>
    <row r="21" spans="1:26" ht="13.5" customHeight="1">
      <c r="A21" s="539"/>
      <c r="B21" s="409" t="s">
        <v>406</v>
      </c>
      <c r="C21" s="237">
        <v>41457203.765000001</v>
      </c>
      <c r="D21" s="238">
        <v>40826254.625</v>
      </c>
      <c r="E21" s="239">
        <v>0.98499999999999999</v>
      </c>
      <c r="F21" s="237">
        <v>38173260.012000002</v>
      </c>
      <c r="G21" s="238">
        <v>37580519.781000003</v>
      </c>
      <c r="H21" s="239">
        <v>0.98399999999999999</v>
      </c>
      <c r="I21" s="237">
        <v>18958306.835999999</v>
      </c>
      <c r="J21" s="238">
        <v>18550315.017999999</v>
      </c>
      <c r="K21" s="239">
        <v>0.97799999999999998</v>
      </c>
      <c r="L21" s="237">
        <v>19214953.175999999</v>
      </c>
      <c r="M21" s="238">
        <v>19030204.763</v>
      </c>
      <c r="N21" s="239">
        <v>0.99</v>
      </c>
      <c r="O21" s="237">
        <v>3283943.753</v>
      </c>
      <c r="P21" s="238">
        <v>3245734.844</v>
      </c>
      <c r="Q21" s="229">
        <v>0.98799999999999999</v>
      </c>
      <c r="R21" s="237">
        <v>9869863.0840000007</v>
      </c>
      <c r="S21" s="238">
        <v>9780319.4159999993</v>
      </c>
      <c r="T21" s="239">
        <v>0.99099999999999999</v>
      </c>
      <c r="U21" s="237">
        <v>5885134.9280000003</v>
      </c>
      <c r="V21" s="238">
        <v>5779323.7340000002</v>
      </c>
      <c r="W21" s="239">
        <v>0.98199999999999998</v>
      </c>
      <c r="X21" s="237">
        <v>2083045.04</v>
      </c>
      <c r="Y21" s="238">
        <v>2016209.96</v>
      </c>
      <c r="Z21" s="229">
        <v>0.96799999999999997</v>
      </c>
    </row>
    <row r="22" spans="1:26" ht="13.5" customHeight="1">
      <c r="A22" s="537" t="s">
        <v>529</v>
      </c>
      <c r="B22" s="23" t="s">
        <v>528</v>
      </c>
      <c r="C22" s="232">
        <v>1835555.3640000001</v>
      </c>
      <c r="D22" s="233">
        <v>1801787.176</v>
      </c>
      <c r="E22" s="234">
        <v>0.98199999999999998</v>
      </c>
      <c r="F22" s="232">
        <v>1606340.3230000001</v>
      </c>
      <c r="G22" s="233">
        <v>1574583.351</v>
      </c>
      <c r="H22" s="234">
        <v>0.98</v>
      </c>
      <c r="I22" s="232">
        <v>801685.80799999996</v>
      </c>
      <c r="J22" s="233">
        <v>779111.90300000005</v>
      </c>
      <c r="K22" s="234">
        <v>0.97199999999999998</v>
      </c>
      <c r="L22" s="232">
        <v>804654.51500000001</v>
      </c>
      <c r="M22" s="233">
        <v>795471.44799999997</v>
      </c>
      <c r="N22" s="234">
        <v>0.98899999999999999</v>
      </c>
      <c r="O22" s="232">
        <v>229215.041</v>
      </c>
      <c r="P22" s="233">
        <v>227203.82500000001</v>
      </c>
      <c r="Q22" s="235">
        <v>0.99099999999999999</v>
      </c>
      <c r="R22" s="232">
        <v>445176.467</v>
      </c>
      <c r="S22" s="233">
        <v>440168.875</v>
      </c>
      <c r="T22" s="234">
        <v>0.98899999999999999</v>
      </c>
      <c r="U22" s="232">
        <v>242795.81599999999</v>
      </c>
      <c r="V22" s="233">
        <v>235579.75200000001</v>
      </c>
      <c r="W22" s="234">
        <v>0.97</v>
      </c>
      <c r="X22" s="232">
        <v>83411.91</v>
      </c>
      <c r="Y22" s="233">
        <v>81766.2</v>
      </c>
      <c r="Z22" s="235">
        <v>0.98</v>
      </c>
    </row>
    <row r="23" spans="1:26" ht="13.5" customHeight="1">
      <c r="A23" s="569"/>
      <c r="B23" s="25" t="s">
        <v>46</v>
      </c>
      <c r="C23" s="233">
        <v>788023.17999999993</v>
      </c>
      <c r="D23" s="233">
        <v>773235.97600000002</v>
      </c>
      <c r="E23" s="234">
        <v>0.98099999999999998</v>
      </c>
      <c r="F23" s="233">
        <v>683178.60199999996</v>
      </c>
      <c r="G23" s="233">
        <v>669270.60600000003</v>
      </c>
      <c r="H23" s="234">
        <v>0.98</v>
      </c>
      <c r="I23" s="233">
        <v>352110.22100000002</v>
      </c>
      <c r="J23" s="233">
        <v>341834.26699999999</v>
      </c>
      <c r="K23" s="234">
        <v>0.97099999999999997</v>
      </c>
      <c r="L23" s="233">
        <v>331068.38099999999</v>
      </c>
      <c r="M23" s="233">
        <v>327436.33899999998</v>
      </c>
      <c r="N23" s="234">
        <v>0.98899999999999999</v>
      </c>
      <c r="O23" s="233">
        <v>104844.57799999999</v>
      </c>
      <c r="P23" s="233">
        <v>103965.37</v>
      </c>
      <c r="Q23" s="235">
        <v>0.99199999999999999</v>
      </c>
      <c r="R23" s="233">
        <v>193283.394</v>
      </c>
      <c r="S23" s="233">
        <v>191039.375</v>
      </c>
      <c r="T23" s="234">
        <v>0.98799999999999999</v>
      </c>
      <c r="U23" s="233">
        <v>97353.277000000002</v>
      </c>
      <c r="V23" s="233">
        <v>95184.956000000006</v>
      </c>
      <c r="W23" s="234">
        <v>0.97799999999999998</v>
      </c>
      <c r="X23" s="233">
        <v>10685.1</v>
      </c>
      <c r="Y23" s="233">
        <v>10269.58</v>
      </c>
      <c r="Z23" s="235">
        <v>0.96099999999999997</v>
      </c>
    </row>
    <row r="24" spans="1:26" ht="13.5" customHeight="1">
      <c r="A24" s="569"/>
      <c r="B24" s="26" t="s">
        <v>430</v>
      </c>
      <c r="C24" s="233">
        <v>690252.62800000003</v>
      </c>
      <c r="D24" s="233">
        <v>678992.31400000001</v>
      </c>
      <c r="E24" s="236">
        <v>0.98399999999999999</v>
      </c>
      <c r="F24" s="233">
        <v>592210.06099999999</v>
      </c>
      <c r="G24" s="233">
        <v>581738.63600000006</v>
      </c>
      <c r="H24" s="236">
        <v>0.98199999999999998</v>
      </c>
      <c r="I24" s="233">
        <v>274185.91800000001</v>
      </c>
      <c r="J24" s="233">
        <v>267084.06400000001</v>
      </c>
      <c r="K24" s="236">
        <v>0.97399999999999998</v>
      </c>
      <c r="L24" s="233">
        <v>318024.14299999998</v>
      </c>
      <c r="M24" s="233">
        <v>314654.57199999999</v>
      </c>
      <c r="N24" s="236">
        <v>0.98899999999999999</v>
      </c>
      <c r="O24" s="233">
        <v>98042.566999999995</v>
      </c>
      <c r="P24" s="233">
        <v>97253.678</v>
      </c>
      <c r="Q24" s="235">
        <v>0.99199999999999999</v>
      </c>
      <c r="R24" s="233">
        <v>178863.83900000001</v>
      </c>
      <c r="S24" s="233">
        <v>177093.679</v>
      </c>
      <c r="T24" s="236">
        <v>0.99</v>
      </c>
      <c r="U24" s="233">
        <v>97138.947</v>
      </c>
      <c r="V24" s="233">
        <v>93642.290999999997</v>
      </c>
      <c r="W24" s="236">
        <v>0.96399999999999997</v>
      </c>
      <c r="X24" s="233">
        <v>44528.72</v>
      </c>
      <c r="Y24" s="233">
        <v>44201.1</v>
      </c>
      <c r="Z24" s="235">
        <v>0.99299999999999999</v>
      </c>
    </row>
    <row r="25" spans="1:26" ht="13.5" customHeight="1">
      <c r="A25" s="569"/>
      <c r="B25" s="26" t="s">
        <v>421</v>
      </c>
      <c r="C25" s="232">
        <v>133957.978</v>
      </c>
      <c r="D25" s="233">
        <v>132441.74100000001</v>
      </c>
      <c r="E25" s="236">
        <v>0.98899999999999999</v>
      </c>
      <c r="F25" s="232">
        <v>122251.829</v>
      </c>
      <c r="G25" s="233">
        <v>120795.63800000001</v>
      </c>
      <c r="H25" s="236">
        <v>0.98799999999999999</v>
      </c>
      <c r="I25" s="232">
        <v>59813.701999999997</v>
      </c>
      <c r="J25" s="233">
        <v>58695.82</v>
      </c>
      <c r="K25" s="236">
        <v>0.98099999999999998</v>
      </c>
      <c r="L25" s="232">
        <v>62438.127</v>
      </c>
      <c r="M25" s="233">
        <v>62099.817999999999</v>
      </c>
      <c r="N25" s="236">
        <v>0.995</v>
      </c>
      <c r="O25" s="232">
        <v>11706.148999999999</v>
      </c>
      <c r="P25" s="233">
        <v>11646.102999999999</v>
      </c>
      <c r="Q25" s="235">
        <v>0.995</v>
      </c>
      <c r="R25" s="232">
        <v>22287.902999999998</v>
      </c>
      <c r="S25" s="233">
        <v>22174.092000000001</v>
      </c>
      <c r="T25" s="236">
        <v>0.995</v>
      </c>
      <c r="U25" s="232">
        <v>9736.2810000000009</v>
      </c>
      <c r="V25" s="233">
        <v>9555.7950000000001</v>
      </c>
      <c r="W25" s="236">
        <v>0.98099999999999998</v>
      </c>
      <c r="X25" s="232">
        <v>17957.78</v>
      </c>
      <c r="Y25" s="233">
        <v>17440.57</v>
      </c>
      <c r="Z25" s="235">
        <v>0.97099999999999997</v>
      </c>
    </row>
    <row r="26" spans="1:26" ht="13.5" customHeight="1">
      <c r="A26" s="569"/>
      <c r="B26" s="355" t="s">
        <v>237</v>
      </c>
      <c r="C26" s="232">
        <v>77661.315000000002</v>
      </c>
      <c r="D26" s="233">
        <v>76321.703999999998</v>
      </c>
      <c r="E26" s="236">
        <v>0.98299999999999998</v>
      </c>
      <c r="F26" s="232">
        <v>72423.982000000004</v>
      </c>
      <c r="G26" s="233">
        <v>71125.308999999994</v>
      </c>
      <c r="H26" s="236">
        <v>0.98199999999999998</v>
      </c>
      <c r="I26" s="232">
        <v>41620.529000000002</v>
      </c>
      <c r="J26" s="233">
        <v>40667.381999999998</v>
      </c>
      <c r="K26" s="236">
        <v>0.97699999999999998</v>
      </c>
      <c r="L26" s="232">
        <v>30803.453000000001</v>
      </c>
      <c r="M26" s="233">
        <v>30457.927</v>
      </c>
      <c r="N26" s="236">
        <v>0.98899999999999999</v>
      </c>
      <c r="O26" s="232">
        <v>5237.3329999999996</v>
      </c>
      <c r="P26" s="233">
        <v>5196.3950000000004</v>
      </c>
      <c r="Q26" s="235">
        <v>0.99199999999999999</v>
      </c>
      <c r="R26" s="232">
        <v>17388.811000000002</v>
      </c>
      <c r="S26" s="233">
        <v>17170.222000000002</v>
      </c>
      <c r="T26" s="236">
        <v>0.98699999999999999</v>
      </c>
      <c r="U26" s="232">
        <v>11527.255999999999</v>
      </c>
      <c r="V26" s="233">
        <v>11373.026</v>
      </c>
      <c r="W26" s="236">
        <v>0.98699999999999999</v>
      </c>
      <c r="X26" s="232">
        <v>4569.32</v>
      </c>
      <c r="Y26" s="233">
        <v>4183.96</v>
      </c>
      <c r="Z26" s="235">
        <v>0.91600000000000004</v>
      </c>
    </row>
    <row r="27" spans="1:26" ht="13.5" customHeight="1">
      <c r="A27" s="546"/>
      <c r="B27" s="409" t="s">
        <v>406</v>
      </c>
      <c r="C27" s="237">
        <v>145660.26299999998</v>
      </c>
      <c r="D27" s="238">
        <v>140795.44100000002</v>
      </c>
      <c r="E27" s="239">
        <v>0.96699999999999997</v>
      </c>
      <c r="F27" s="237">
        <v>136275.84899999999</v>
      </c>
      <c r="G27" s="238">
        <v>131653.16200000001</v>
      </c>
      <c r="H27" s="239">
        <v>0.96599999999999997</v>
      </c>
      <c r="I27" s="237">
        <v>73955.437999999995</v>
      </c>
      <c r="J27" s="238">
        <v>70830.37</v>
      </c>
      <c r="K27" s="239">
        <v>0.95799999999999996</v>
      </c>
      <c r="L27" s="237">
        <v>62320.411</v>
      </c>
      <c r="M27" s="238">
        <v>60822.792000000001</v>
      </c>
      <c r="N27" s="239">
        <v>0.97599999999999998</v>
      </c>
      <c r="O27" s="237">
        <v>9384.4140000000007</v>
      </c>
      <c r="P27" s="238">
        <v>9142.2790000000005</v>
      </c>
      <c r="Q27" s="229">
        <v>0.97399999999999998</v>
      </c>
      <c r="R27" s="237">
        <v>33352.519999999997</v>
      </c>
      <c r="S27" s="238">
        <v>32691.507000000001</v>
      </c>
      <c r="T27" s="239">
        <v>0.98</v>
      </c>
      <c r="U27" s="237">
        <v>27040.055</v>
      </c>
      <c r="V27" s="238">
        <v>25823.684000000001</v>
      </c>
      <c r="W27" s="239">
        <v>0.95499999999999996</v>
      </c>
      <c r="X27" s="237">
        <v>5670.99</v>
      </c>
      <c r="Y27" s="238">
        <v>5670.99</v>
      </c>
      <c r="Z27" s="229">
        <v>1</v>
      </c>
    </row>
    <row r="28" spans="1:26" ht="13.5" customHeight="1">
      <c r="A28" s="537" t="s">
        <v>459</v>
      </c>
      <c r="B28" s="23" t="s">
        <v>528</v>
      </c>
      <c r="C28" s="232">
        <v>103167678.71799999</v>
      </c>
      <c r="D28" s="233">
        <v>102037883.647</v>
      </c>
      <c r="E28" s="234">
        <v>0.98899999999999999</v>
      </c>
      <c r="F28" s="232">
        <v>86765796.430999994</v>
      </c>
      <c r="G28" s="233">
        <v>85722603.979000002</v>
      </c>
      <c r="H28" s="234">
        <v>0.98799999999999999</v>
      </c>
      <c r="I28" s="232">
        <v>33246150.456999999</v>
      </c>
      <c r="J28" s="233">
        <v>32557022.767000001</v>
      </c>
      <c r="K28" s="234">
        <v>0.97899999999999998</v>
      </c>
      <c r="L28" s="232">
        <v>53519645.973999999</v>
      </c>
      <c r="M28" s="233">
        <v>53165581.211999997</v>
      </c>
      <c r="N28" s="234">
        <v>0.99299999999999999</v>
      </c>
      <c r="O28" s="232">
        <v>16401882.287</v>
      </c>
      <c r="P28" s="233">
        <v>16315279.668</v>
      </c>
      <c r="Q28" s="235">
        <v>0.995</v>
      </c>
      <c r="R28" s="232">
        <v>27073747.759</v>
      </c>
      <c r="S28" s="233">
        <v>26891651.397999998</v>
      </c>
      <c r="T28" s="234">
        <v>0.99299999999999999</v>
      </c>
      <c r="U28" s="232">
        <v>8228485.3770000003</v>
      </c>
      <c r="V28" s="233">
        <v>8084505.8439999996</v>
      </c>
      <c r="W28" s="234">
        <v>0.98299999999999998</v>
      </c>
      <c r="X28" s="232">
        <v>5608169.4349999996</v>
      </c>
      <c r="Y28" s="233">
        <v>5470145.0750000002</v>
      </c>
      <c r="Z28" s="235">
        <v>0.97499999999999998</v>
      </c>
    </row>
    <row r="29" spans="1:26" ht="13.5" customHeight="1">
      <c r="A29" s="538"/>
      <c r="B29" s="25" t="s">
        <v>46</v>
      </c>
      <c r="C29" s="233">
        <v>56316796.342</v>
      </c>
      <c r="D29" s="233">
        <v>55727208.553000003</v>
      </c>
      <c r="E29" s="234">
        <v>0.99</v>
      </c>
      <c r="F29" s="233">
        <v>47010877.149999999</v>
      </c>
      <c r="G29" s="233">
        <v>46466903.630000003</v>
      </c>
      <c r="H29" s="234">
        <v>0.98799999999999999</v>
      </c>
      <c r="I29" s="233">
        <v>16816965.877999999</v>
      </c>
      <c r="J29" s="233">
        <v>16470849.743000001</v>
      </c>
      <c r="K29" s="234">
        <v>0.97899999999999998</v>
      </c>
      <c r="L29" s="233">
        <v>30193911.272</v>
      </c>
      <c r="M29" s="233">
        <v>29996053.886999998</v>
      </c>
      <c r="N29" s="234">
        <v>0.99299999999999999</v>
      </c>
      <c r="O29" s="233">
        <v>9305919.1919999998</v>
      </c>
      <c r="P29" s="233">
        <v>9260304.9230000004</v>
      </c>
      <c r="Q29" s="235">
        <v>0.995</v>
      </c>
      <c r="R29" s="233">
        <v>15388653.908</v>
      </c>
      <c r="S29" s="233">
        <v>15285074.029999999</v>
      </c>
      <c r="T29" s="234">
        <v>0.99299999999999999</v>
      </c>
      <c r="U29" s="233">
        <v>3917849.7349999999</v>
      </c>
      <c r="V29" s="233">
        <v>3847922.15</v>
      </c>
      <c r="W29" s="234">
        <v>0.98199999999999998</v>
      </c>
      <c r="X29" s="233">
        <v>966594.56000000006</v>
      </c>
      <c r="Y29" s="233">
        <v>927704.13</v>
      </c>
      <c r="Z29" s="235">
        <v>0.96</v>
      </c>
    </row>
    <row r="30" spans="1:26" ht="13.5" customHeight="1">
      <c r="A30" s="538"/>
      <c r="B30" s="26" t="s">
        <v>430</v>
      </c>
      <c r="C30" s="233">
        <v>32234399.966000002</v>
      </c>
      <c r="D30" s="233">
        <v>31883246.629000001</v>
      </c>
      <c r="E30" s="236">
        <v>0.98899999999999999</v>
      </c>
      <c r="F30" s="233">
        <v>26342848.370000001</v>
      </c>
      <c r="G30" s="233">
        <v>26026191.241</v>
      </c>
      <c r="H30" s="236">
        <v>0.98799999999999999</v>
      </c>
      <c r="I30" s="233">
        <v>9908906.4499999993</v>
      </c>
      <c r="J30" s="233">
        <v>9712424.3289999999</v>
      </c>
      <c r="K30" s="236">
        <v>0.98</v>
      </c>
      <c r="L30" s="233">
        <v>16433941.92</v>
      </c>
      <c r="M30" s="233">
        <v>16313766.912</v>
      </c>
      <c r="N30" s="236">
        <v>0.99299999999999999</v>
      </c>
      <c r="O30" s="233">
        <v>5891551.5959999999</v>
      </c>
      <c r="P30" s="233">
        <v>5857055.3880000003</v>
      </c>
      <c r="Q30" s="235">
        <v>0.99399999999999999</v>
      </c>
      <c r="R30" s="233">
        <v>8919784.625</v>
      </c>
      <c r="S30" s="233">
        <v>8855288.6909999996</v>
      </c>
      <c r="T30" s="236">
        <v>0.99299999999999999</v>
      </c>
      <c r="U30" s="233">
        <v>3164665.5780000002</v>
      </c>
      <c r="V30" s="233">
        <v>3113970.5460000001</v>
      </c>
      <c r="W30" s="236">
        <v>0.98399999999999999</v>
      </c>
      <c r="X30" s="233">
        <v>3018267.25</v>
      </c>
      <c r="Y30" s="233">
        <v>2949695.27</v>
      </c>
      <c r="Z30" s="235">
        <v>0.97699999999999998</v>
      </c>
    </row>
    <row r="31" spans="1:26" ht="13.5" customHeight="1">
      <c r="A31" s="538"/>
      <c r="B31" s="26" t="s">
        <v>421</v>
      </c>
      <c r="C31" s="232">
        <v>12563601.193</v>
      </c>
      <c r="D31" s="233">
        <v>12400077.673</v>
      </c>
      <c r="E31" s="236">
        <v>0.98699999999999999</v>
      </c>
      <c r="F31" s="232">
        <v>11520488.725</v>
      </c>
      <c r="G31" s="233">
        <v>11361752.155999999</v>
      </c>
      <c r="H31" s="236">
        <v>0.98599999999999999</v>
      </c>
      <c r="I31" s="232">
        <v>5588039.2769999998</v>
      </c>
      <c r="J31" s="233">
        <v>5457172.2429999998</v>
      </c>
      <c r="K31" s="236">
        <v>0.97699999999999998</v>
      </c>
      <c r="L31" s="232">
        <v>5932449.4479999999</v>
      </c>
      <c r="M31" s="233">
        <v>5904579.9129999997</v>
      </c>
      <c r="N31" s="236">
        <v>0.995</v>
      </c>
      <c r="O31" s="232">
        <v>1043112.468</v>
      </c>
      <c r="P31" s="233">
        <v>1038325.517</v>
      </c>
      <c r="Q31" s="235">
        <v>0.995</v>
      </c>
      <c r="R31" s="232">
        <v>2258268.6030000001</v>
      </c>
      <c r="S31" s="233">
        <v>2248689.1770000001</v>
      </c>
      <c r="T31" s="236">
        <v>0.996</v>
      </c>
      <c r="U31" s="232">
        <v>815902.77599999995</v>
      </c>
      <c r="V31" s="233">
        <v>797733.95799999998</v>
      </c>
      <c r="W31" s="236">
        <v>0.97799999999999998</v>
      </c>
      <c r="X31" s="232">
        <v>1471061.175</v>
      </c>
      <c r="Y31" s="233">
        <v>1444118.0249999999</v>
      </c>
      <c r="Z31" s="235">
        <v>0.98199999999999998</v>
      </c>
    </row>
    <row r="32" spans="1:26" ht="13.5" customHeight="1">
      <c r="A32" s="538"/>
      <c r="B32" s="355" t="s">
        <v>237</v>
      </c>
      <c r="C32" s="232">
        <v>411857.11800000002</v>
      </c>
      <c r="D32" s="233">
        <v>407423.26299999998</v>
      </c>
      <c r="E32" s="236">
        <v>0.98899999999999999</v>
      </c>
      <c r="F32" s="232">
        <v>375960.05900000001</v>
      </c>
      <c r="G32" s="233">
        <v>371888.071</v>
      </c>
      <c r="H32" s="236">
        <v>0.98899999999999999</v>
      </c>
      <c r="I32" s="232">
        <v>169954.92800000001</v>
      </c>
      <c r="J32" s="233">
        <v>167542.087</v>
      </c>
      <c r="K32" s="236">
        <v>0.98599999999999999</v>
      </c>
      <c r="L32" s="232">
        <v>206005.13099999999</v>
      </c>
      <c r="M32" s="233">
        <v>204345.984</v>
      </c>
      <c r="N32" s="236">
        <v>0.99199999999999999</v>
      </c>
      <c r="O32" s="232">
        <v>35897.059000000001</v>
      </c>
      <c r="P32" s="233">
        <v>35535.192000000003</v>
      </c>
      <c r="Q32" s="235">
        <v>0.99</v>
      </c>
      <c r="R32" s="232">
        <v>108543.61900000001</v>
      </c>
      <c r="S32" s="233">
        <v>107540.899</v>
      </c>
      <c r="T32" s="236">
        <v>0.99099999999999999</v>
      </c>
      <c r="U32" s="232">
        <v>39677.447</v>
      </c>
      <c r="V32" s="233">
        <v>39174.28</v>
      </c>
      <c r="W32" s="236">
        <v>0.98699999999999999</v>
      </c>
      <c r="X32" s="232">
        <v>24790.95</v>
      </c>
      <c r="Y32" s="233">
        <v>22844.32</v>
      </c>
      <c r="Z32" s="235">
        <v>0.92100000000000004</v>
      </c>
    </row>
    <row r="33" spans="1:26" ht="13.5" customHeight="1">
      <c r="A33" s="539"/>
      <c r="B33" s="409" t="s">
        <v>406</v>
      </c>
      <c r="C33" s="237">
        <v>1641024.0990000002</v>
      </c>
      <c r="D33" s="238">
        <v>1619927.5290000001</v>
      </c>
      <c r="E33" s="239">
        <v>0.98699999999999999</v>
      </c>
      <c r="F33" s="237">
        <v>1515622.1270000001</v>
      </c>
      <c r="G33" s="238">
        <v>1495868.8810000001</v>
      </c>
      <c r="H33" s="239">
        <v>0.98699999999999999</v>
      </c>
      <c r="I33" s="237">
        <v>762283.924</v>
      </c>
      <c r="J33" s="238">
        <v>749034.36499999999</v>
      </c>
      <c r="K33" s="239">
        <v>0.98299999999999998</v>
      </c>
      <c r="L33" s="237">
        <v>753338.20299999998</v>
      </c>
      <c r="M33" s="238">
        <v>746834.51599999995</v>
      </c>
      <c r="N33" s="239">
        <v>0.99099999999999999</v>
      </c>
      <c r="O33" s="237">
        <v>125401.97199999999</v>
      </c>
      <c r="P33" s="238">
        <v>124058.648</v>
      </c>
      <c r="Q33" s="229">
        <v>0.98899999999999999</v>
      </c>
      <c r="R33" s="237">
        <v>398497.00400000002</v>
      </c>
      <c r="S33" s="238">
        <v>395058.60100000002</v>
      </c>
      <c r="T33" s="239">
        <v>0.99099999999999999</v>
      </c>
      <c r="U33" s="237">
        <v>290389.84100000001</v>
      </c>
      <c r="V33" s="238">
        <v>285704.90999999997</v>
      </c>
      <c r="W33" s="239">
        <v>0.98399999999999999</v>
      </c>
      <c r="X33" s="237">
        <v>127455.5</v>
      </c>
      <c r="Y33" s="238">
        <v>125783.33</v>
      </c>
      <c r="Z33" s="229">
        <v>0.98699999999999999</v>
      </c>
    </row>
    <row r="34" spans="1:26" ht="13.5" customHeight="1">
      <c r="A34" s="537" t="s">
        <v>460</v>
      </c>
      <c r="B34" s="23" t="s">
        <v>528</v>
      </c>
      <c r="C34" s="232">
        <v>349944025.36200005</v>
      </c>
      <c r="D34" s="233">
        <v>346243467.06300002</v>
      </c>
      <c r="E34" s="236">
        <v>0.98899999999999999</v>
      </c>
      <c r="F34" s="232">
        <v>292674484.18800002</v>
      </c>
      <c r="G34" s="233">
        <v>289179427.30400002</v>
      </c>
      <c r="H34" s="236">
        <v>0.98799999999999999</v>
      </c>
      <c r="I34" s="232">
        <v>111232218.69400001</v>
      </c>
      <c r="J34" s="233">
        <v>108862223.991</v>
      </c>
      <c r="K34" s="236">
        <v>0.97899999999999998</v>
      </c>
      <c r="L34" s="232">
        <v>181442265.49399999</v>
      </c>
      <c r="M34" s="233">
        <v>180317203.31299999</v>
      </c>
      <c r="N34" s="236">
        <v>0.99399999999999999</v>
      </c>
      <c r="O34" s="232">
        <v>57269541.174000002</v>
      </c>
      <c r="P34" s="233">
        <v>57064039.759000003</v>
      </c>
      <c r="Q34" s="235">
        <v>0.996</v>
      </c>
      <c r="R34" s="232">
        <v>90955289.524000004</v>
      </c>
      <c r="S34" s="233">
        <v>90434500.241999999</v>
      </c>
      <c r="T34" s="236">
        <v>0.99399999999999999</v>
      </c>
      <c r="U34" s="232">
        <v>26630569.43</v>
      </c>
      <c r="V34" s="233">
        <v>26162081.399</v>
      </c>
      <c r="W34" s="236">
        <v>0.98199999999999998</v>
      </c>
      <c r="X34" s="232">
        <v>18649922.420000002</v>
      </c>
      <c r="Y34" s="233">
        <v>18140328.34</v>
      </c>
      <c r="Z34" s="235">
        <v>0.97299999999999998</v>
      </c>
    </row>
    <row r="35" spans="1:26" ht="13.5" customHeight="1">
      <c r="A35" s="538"/>
      <c r="B35" s="25" t="s">
        <v>46</v>
      </c>
      <c r="C35" s="232">
        <v>195645571.296</v>
      </c>
      <c r="D35" s="233">
        <v>193679203.324</v>
      </c>
      <c r="E35" s="236">
        <v>0.99</v>
      </c>
      <c r="F35" s="232">
        <v>161987199.574</v>
      </c>
      <c r="G35" s="233">
        <v>160129920.64500001</v>
      </c>
      <c r="H35" s="236">
        <v>0.98899999999999999</v>
      </c>
      <c r="I35" s="232">
        <v>58970029.344999999</v>
      </c>
      <c r="J35" s="233">
        <v>57736453.864</v>
      </c>
      <c r="K35" s="236">
        <v>0.97899999999999998</v>
      </c>
      <c r="L35" s="232">
        <v>103017170.229</v>
      </c>
      <c r="M35" s="233">
        <v>102393466.781</v>
      </c>
      <c r="N35" s="236">
        <v>0.99399999999999999</v>
      </c>
      <c r="O35" s="232">
        <v>33658371.722000003</v>
      </c>
      <c r="P35" s="233">
        <v>33549282.679000001</v>
      </c>
      <c r="Q35" s="235">
        <v>0.997</v>
      </c>
      <c r="R35" s="232">
        <v>51574514.115999997</v>
      </c>
      <c r="S35" s="233">
        <v>51281084.578000002</v>
      </c>
      <c r="T35" s="236">
        <v>0.99399999999999999</v>
      </c>
      <c r="U35" s="232">
        <v>13080556.546</v>
      </c>
      <c r="V35" s="233">
        <v>12845420.333000001</v>
      </c>
      <c r="W35" s="236">
        <v>0.98199999999999998</v>
      </c>
      <c r="X35" s="232">
        <v>3361632.65</v>
      </c>
      <c r="Y35" s="233">
        <v>3198524.03</v>
      </c>
      <c r="Z35" s="235">
        <v>0.95099999999999996</v>
      </c>
    </row>
    <row r="36" spans="1:26" ht="13.5" customHeight="1">
      <c r="A36" s="538"/>
      <c r="B36" s="26" t="s">
        <v>430</v>
      </c>
      <c r="C36" s="232">
        <v>108685545.016</v>
      </c>
      <c r="D36" s="233">
        <v>107558560.044</v>
      </c>
      <c r="E36" s="236">
        <v>0.99</v>
      </c>
      <c r="F36" s="232">
        <v>89132333.870000005</v>
      </c>
      <c r="G36" s="233">
        <v>88080475.303000003</v>
      </c>
      <c r="H36" s="236">
        <v>0.98799999999999999</v>
      </c>
      <c r="I36" s="232">
        <v>32417463.857000001</v>
      </c>
      <c r="J36" s="233">
        <v>31731045.800999999</v>
      </c>
      <c r="K36" s="236">
        <v>0.97899999999999998</v>
      </c>
      <c r="L36" s="232">
        <v>56714870.012999997</v>
      </c>
      <c r="M36" s="233">
        <v>56349429.501999997</v>
      </c>
      <c r="N36" s="236">
        <v>0.99399999999999999</v>
      </c>
      <c r="O36" s="232">
        <v>19553211.146000002</v>
      </c>
      <c r="P36" s="233">
        <v>19478084.741</v>
      </c>
      <c r="Q36" s="235">
        <v>0.996</v>
      </c>
      <c r="R36" s="232">
        <v>30338660.802000001</v>
      </c>
      <c r="S36" s="233">
        <v>30158275.458000001</v>
      </c>
      <c r="T36" s="236">
        <v>0.99399999999999999</v>
      </c>
      <c r="U36" s="232">
        <v>9765049.6410000008</v>
      </c>
      <c r="V36" s="233">
        <v>9602388.6879999992</v>
      </c>
      <c r="W36" s="236">
        <v>0.98299999999999998</v>
      </c>
      <c r="X36" s="232">
        <v>10206885.689999999</v>
      </c>
      <c r="Y36" s="233">
        <v>9978589.6400000006</v>
      </c>
      <c r="Z36" s="235">
        <v>0.97799999999999998</v>
      </c>
    </row>
    <row r="37" spans="1:26" ht="13.5" customHeight="1">
      <c r="A37" s="538"/>
      <c r="B37" s="26" t="s">
        <v>421</v>
      </c>
      <c r="C37" s="232">
        <v>31765471.700999998</v>
      </c>
      <c r="D37" s="233">
        <v>31359162.957000002</v>
      </c>
      <c r="E37" s="234">
        <v>0.98699999999999999</v>
      </c>
      <c r="F37" s="232">
        <v>28896200.682999998</v>
      </c>
      <c r="G37" s="233">
        <v>28499254.879000001</v>
      </c>
      <c r="H37" s="234">
        <v>0.98599999999999999</v>
      </c>
      <c r="I37" s="232">
        <v>13837064.370999999</v>
      </c>
      <c r="J37" s="233">
        <v>13512149.169</v>
      </c>
      <c r="K37" s="234">
        <v>0.97699999999999998</v>
      </c>
      <c r="L37" s="232">
        <v>15059136.312000001</v>
      </c>
      <c r="M37" s="233">
        <v>14987105.710000001</v>
      </c>
      <c r="N37" s="234">
        <v>0.995</v>
      </c>
      <c r="O37" s="232">
        <v>2869271.0180000002</v>
      </c>
      <c r="P37" s="233">
        <v>2859908.0780000002</v>
      </c>
      <c r="Q37" s="235">
        <v>0.997</v>
      </c>
      <c r="R37" s="232">
        <v>5678555.2920000004</v>
      </c>
      <c r="S37" s="233">
        <v>5657556.926</v>
      </c>
      <c r="T37" s="234">
        <v>0.996</v>
      </c>
      <c r="U37" s="232">
        <v>2055721.32</v>
      </c>
      <c r="V37" s="233">
        <v>2014219.8370000001</v>
      </c>
      <c r="W37" s="234">
        <v>0.98</v>
      </c>
      <c r="X37" s="232">
        <v>4232482.92</v>
      </c>
      <c r="Y37" s="233">
        <v>4142955.35</v>
      </c>
      <c r="Z37" s="235">
        <v>0.97899999999999998</v>
      </c>
    </row>
    <row r="38" spans="1:26" ht="13.5" customHeight="1">
      <c r="A38" s="538"/>
      <c r="B38" s="355" t="s">
        <v>237</v>
      </c>
      <c r="C38" s="233">
        <v>4121601.7680000002</v>
      </c>
      <c r="D38" s="233">
        <v>4063110.1859999998</v>
      </c>
      <c r="E38" s="234">
        <v>0.98599999999999999</v>
      </c>
      <c r="F38" s="233">
        <v>3753773.466</v>
      </c>
      <c r="G38" s="233">
        <v>3698821.63</v>
      </c>
      <c r="H38" s="234">
        <v>0.98499999999999999</v>
      </c>
      <c r="I38" s="233">
        <v>1747379.459</v>
      </c>
      <c r="J38" s="233">
        <v>1713616.115</v>
      </c>
      <c r="K38" s="234">
        <v>0.98099999999999998</v>
      </c>
      <c r="L38" s="233">
        <v>2006394.007</v>
      </c>
      <c r="M38" s="233">
        <v>1985205.5149999999</v>
      </c>
      <c r="N38" s="234">
        <v>0.98899999999999999</v>
      </c>
      <c r="O38" s="233">
        <v>367828.30200000003</v>
      </c>
      <c r="P38" s="233">
        <v>364288.55599999998</v>
      </c>
      <c r="Q38" s="235">
        <v>0.99</v>
      </c>
      <c r="R38" s="233">
        <v>998437.49</v>
      </c>
      <c r="S38" s="233">
        <v>988919.23800000001</v>
      </c>
      <c r="T38" s="234">
        <v>0.99</v>
      </c>
      <c r="U38" s="233">
        <v>425868.57900000003</v>
      </c>
      <c r="V38" s="233">
        <v>418978.49599999998</v>
      </c>
      <c r="W38" s="234">
        <v>0.98399999999999999</v>
      </c>
      <c r="X38" s="233">
        <v>202994.11</v>
      </c>
      <c r="Y38" s="233">
        <v>194376.24</v>
      </c>
      <c r="Z38" s="235">
        <v>0.95799999999999996</v>
      </c>
    </row>
    <row r="39" spans="1:26" ht="13.5" customHeight="1" thickBot="1">
      <c r="A39" s="671"/>
      <c r="B39" s="468" t="s">
        <v>406</v>
      </c>
      <c r="C39" s="240">
        <v>9725835.5810000002</v>
      </c>
      <c r="D39" s="240">
        <v>9583430.5519999992</v>
      </c>
      <c r="E39" s="241">
        <v>0.98499999999999999</v>
      </c>
      <c r="F39" s="240">
        <v>8904976.5950000007</v>
      </c>
      <c r="G39" s="240">
        <v>8770954.8469999991</v>
      </c>
      <c r="H39" s="241">
        <v>0.98499999999999999</v>
      </c>
      <c r="I39" s="240">
        <v>4260281.6619999995</v>
      </c>
      <c r="J39" s="240">
        <v>4168959.0419999999</v>
      </c>
      <c r="K39" s="241">
        <v>0.97899999999999998</v>
      </c>
      <c r="L39" s="240">
        <v>4644694.9330000002</v>
      </c>
      <c r="M39" s="240">
        <v>4601995.8049999997</v>
      </c>
      <c r="N39" s="241">
        <v>0.99099999999999999</v>
      </c>
      <c r="O39" s="240">
        <v>820858.98600000003</v>
      </c>
      <c r="P39" s="240">
        <v>812475.70499999996</v>
      </c>
      <c r="Q39" s="242">
        <v>0.99</v>
      </c>
      <c r="R39" s="240">
        <v>2365121.824</v>
      </c>
      <c r="S39" s="240">
        <v>2348664.0419999999</v>
      </c>
      <c r="T39" s="241">
        <v>0.99299999999999999</v>
      </c>
      <c r="U39" s="240">
        <v>1303373.344</v>
      </c>
      <c r="V39" s="240">
        <v>1281074.0449999999</v>
      </c>
      <c r="W39" s="241">
        <v>0.98299999999999998</v>
      </c>
      <c r="X39" s="240">
        <v>645927.05000000005</v>
      </c>
      <c r="Y39" s="240">
        <v>625883.07999999996</v>
      </c>
      <c r="Z39" s="242">
        <v>0.96899999999999997</v>
      </c>
    </row>
    <row r="40" spans="1:26" ht="13.5" customHeight="1" thickTop="1">
      <c r="A40" s="27"/>
      <c r="B40" s="23" t="s">
        <v>528</v>
      </c>
      <c r="C40" s="233">
        <v>0</v>
      </c>
      <c r="D40" s="233">
        <v>-1.889</v>
      </c>
      <c r="E40" s="234">
        <v>0</v>
      </c>
      <c r="F40" s="233">
        <v>0</v>
      </c>
      <c r="G40" s="233">
        <v>-0.75600000000000001</v>
      </c>
      <c r="H40" s="234">
        <v>0</v>
      </c>
      <c r="I40" s="233">
        <v>0</v>
      </c>
      <c r="J40" s="233">
        <v>0</v>
      </c>
      <c r="K40" s="234">
        <v>0</v>
      </c>
      <c r="L40" s="233">
        <v>0</v>
      </c>
      <c r="M40" s="233">
        <v>-0.75600000000000001</v>
      </c>
      <c r="N40" s="234">
        <v>0</v>
      </c>
      <c r="O40" s="233">
        <v>0</v>
      </c>
      <c r="P40" s="233">
        <v>-1.133</v>
      </c>
      <c r="Q40" s="235">
        <v>0</v>
      </c>
      <c r="R40" s="233">
        <v>0</v>
      </c>
      <c r="S40" s="233">
        <v>0</v>
      </c>
      <c r="T40" s="234">
        <v>0</v>
      </c>
      <c r="U40" s="233">
        <v>0</v>
      </c>
      <c r="V40" s="233">
        <v>0</v>
      </c>
      <c r="W40" s="234">
        <v>0</v>
      </c>
      <c r="X40" s="233">
        <v>0</v>
      </c>
      <c r="Y40" s="233">
        <v>0</v>
      </c>
      <c r="Z40" s="235">
        <v>0</v>
      </c>
    </row>
    <row r="41" spans="1:26" ht="13.5" customHeight="1">
      <c r="A41" s="27" t="s">
        <v>462</v>
      </c>
      <c r="B41" s="28" t="s">
        <v>238</v>
      </c>
      <c r="C41" s="233">
        <v>0</v>
      </c>
      <c r="D41" s="233">
        <v>0</v>
      </c>
      <c r="E41" s="234">
        <v>0</v>
      </c>
      <c r="F41" s="233">
        <v>0</v>
      </c>
      <c r="G41" s="233">
        <v>0</v>
      </c>
      <c r="H41" s="234">
        <v>0</v>
      </c>
      <c r="I41" s="233">
        <v>0</v>
      </c>
      <c r="J41" s="233">
        <v>0</v>
      </c>
      <c r="K41" s="234">
        <v>0</v>
      </c>
      <c r="L41" s="233">
        <v>0</v>
      </c>
      <c r="M41" s="233">
        <v>0</v>
      </c>
      <c r="N41" s="234">
        <v>0</v>
      </c>
      <c r="O41" s="233">
        <v>0</v>
      </c>
      <c r="P41" s="233">
        <v>0</v>
      </c>
      <c r="Q41" s="235">
        <v>0</v>
      </c>
      <c r="R41" s="233">
        <v>0</v>
      </c>
      <c r="S41" s="233">
        <v>0</v>
      </c>
      <c r="T41" s="234">
        <v>0</v>
      </c>
      <c r="U41" s="233">
        <v>0</v>
      </c>
      <c r="V41" s="233">
        <v>0</v>
      </c>
      <c r="W41" s="234">
        <v>0</v>
      </c>
      <c r="X41" s="233">
        <v>0</v>
      </c>
      <c r="Y41" s="233">
        <v>0</v>
      </c>
      <c r="Z41" s="235">
        <v>0</v>
      </c>
    </row>
    <row r="42" spans="1:26" ht="13.5" customHeight="1">
      <c r="A42" s="33"/>
      <c r="B42" s="28" t="s">
        <v>193</v>
      </c>
      <c r="C42" s="233">
        <v>0</v>
      </c>
      <c r="D42" s="233">
        <v>-1.889</v>
      </c>
      <c r="E42" s="234">
        <v>0</v>
      </c>
      <c r="F42" s="233">
        <v>0</v>
      </c>
      <c r="G42" s="233">
        <v>-0.75600000000000001</v>
      </c>
      <c r="H42" s="234">
        <v>0</v>
      </c>
      <c r="I42" s="233">
        <v>0</v>
      </c>
      <c r="J42" s="233">
        <v>0</v>
      </c>
      <c r="K42" s="234">
        <v>0</v>
      </c>
      <c r="L42" s="233">
        <v>0</v>
      </c>
      <c r="M42" s="233">
        <v>-0.75600000000000001</v>
      </c>
      <c r="N42" s="234">
        <v>0</v>
      </c>
      <c r="O42" s="233">
        <v>0</v>
      </c>
      <c r="P42" s="233">
        <v>-1.133</v>
      </c>
      <c r="Q42" s="235">
        <v>0</v>
      </c>
      <c r="R42" s="233">
        <v>0</v>
      </c>
      <c r="S42" s="233">
        <v>0</v>
      </c>
      <c r="T42" s="234">
        <v>0</v>
      </c>
      <c r="U42" s="233">
        <v>0</v>
      </c>
      <c r="V42" s="233">
        <v>0</v>
      </c>
      <c r="W42" s="234">
        <v>0</v>
      </c>
      <c r="X42" s="233">
        <v>0</v>
      </c>
      <c r="Y42" s="233">
        <v>0</v>
      </c>
      <c r="Z42" s="235">
        <v>0</v>
      </c>
    </row>
    <row r="43" spans="1:26" ht="13.5" customHeight="1">
      <c r="A43" s="554" t="s">
        <v>533</v>
      </c>
      <c r="B43" s="554"/>
      <c r="C43" s="243">
        <v>1378943.6719999998</v>
      </c>
      <c r="D43" s="243">
        <v>1355802.878</v>
      </c>
      <c r="E43" s="244">
        <v>0.98299999999999998</v>
      </c>
      <c r="F43" s="243">
        <v>1057842.4339999999</v>
      </c>
      <c r="G43" s="243">
        <v>1036647.29</v>
      </c>
      <c r="H43" s="244">
        <v>0.98</v>
      </c>
      <c r="I43" s="243">
        <v>506693.55099999998</v>
      </c>
      <c r="J43" s="243">
        <v>490005.52500000002</v>
      </c>
      <c r="K43" s="244">
        <v>0.96699999999999997</v>
      </c>
      <c r="L43" s="243">
        <v>551148.88300000003</v>
      </c>
      <c r="M43" s="243">
        <v>546641.76500000001</v>
      </c>
      <c r="N43" s="244">
        <v>0.99199999999999999</v>
      </c>
      <c r="O43" s="243">
        <v>321101.23800000001</v>
      </c>
      <c r="P43" s="243">
        <v>319155.58799999999</v>
      </c>
      <c r="Q43" s="245">
        <v>0.99399999999999999</v>
      </c>
      <c r="R43" s="243">
        <v>207592.644</v>
      </c>
      <c r="S43" s="243">
        <v>206456.19500000001</v>
      </c>
      <c r="T43" s="244">
        <v>0.995</v>
      </c>
      <c r="U43" s="243">
        <v>125660.194</v>
      </c>
      <c r="V43" s="243">
        <v>122067.639</v>
      </c>
      <c r="W43" s="244">
        <v>0.97099999999999997</v>
      </c>
      <c r="X43" s="243">
        <v>9667.24</v>
      </c>
      <c r="Y43" s="243">
        <v>9195.36</v>
      </c>
      <c r="Z43" s="245">
        <v>0.95099999999999996</v>
      </c>
    </row>
    <row r="44" spans="1:26" ht="13.5" customHeight="1">
      <c r="A44" s="554" t="s">
        <v>461</v>
      </c>
      <c r="B44" s="558"/>
      <c r="C44" s="243">
        <v>142587858.361</v>
      </c>
      <c r="D44" s="243">
        <v>140230332.60699999</v>
      </c>
      <c r="E44" s="244">
        <v>0.98299999999999998</v>
      </c>
      <c r="F44" s="243">
        <v>135774912.15099999</v>
      </c>
      <c r="G44" s="243">
        <v>133532725.833</v>
      </c>
      <c r="H44" s="244">
        <v>0.98299999999999998</v>
      </c>
      <c r="I44" s="243">
        <v>94688883.961999997</v>
      </c>
      <c r="J44" s="243">
        <v>92931346.748999998</v>
      </c>
      <c r="K44" s="244">
        <v>0.98099999999999998</v>
      </c>
      <c r="L44" s="243">
        <v>41086028.189000003</v>
      </c>
      <c r="M44" s="243">
        <v>40601379.083999999</v>
      </c>
      <c r="N44" s="244">
        <v>0.98799999999999999</v>
      </c>
      <c r="O44" s="243">
        <v>6812946.21</v>
      </c>
      <c r="P44" s="243">
        <v>6697606.7740000002</v>
      </c>
      <c r="Q44" s="245">
        <v>0.98299999999999998</v>
      </c>
      <c r="R44" s="243">
        <v>26956184.006000001</v>
      </c>
      <c r="S44" s="243">
        <v>26716637.999000002</v>
      </c>
      <c r="T44" s="244">
        <v>0.99099999999999999</v>
      </c>
      <c r="U44" s="243">
        <v>65069423.902999997</v>
      </c>
      <c r="V44" s="243">
        <v>64234886.075000003</v>
      </c>
      <c r="W44" s="244">
        <v>0.98699999999999999</v>
      </c>
      <c r="X44" s="243">
        <v>24081633.135000002</v>
      </c>
      <c r="Y44" s="243">
        <v>23481584.671999998</v>
      </c>
      <c r="Z44" s="245">
        <v>0.97499999999999998</v>
      </c>
    </row>
    <row r="45" spans="1:26" ht="13.5" customHeight="1">
      <c r="A45" s="554" t="s">
        <v>530</v>
      </c>
      <c r="B45" s="554"/>
      <c r="C45" s="243">
        <v>11.141999999999999</v>
      </c>
      <c r="D45" s="243">
        <v>11</v>
      </c>
      <c r="E45" s="244">
        <v>0.98699999999999999</v>
      </c>
      <c r="F45" s="243">
        <v>11.141999999999999</v>
      </c>
      <c r="G45" s="243">
        <v>11</v>
      </c>
      <c r="H45" s="244">
        <v>0.98699999999999999</v>
      </c>
      <c r="I45" s="243">
        <v>0</v>
      </c>
      <c r="J45" s="243">
        <v>0</v>
      </c>
      <c r="K45" s="244">
        <v>0</v>
      </c>
      <c r="L45" s="243">
        <v>11.141999999999999</v>
      </c>
      <c r="M45" s="243">
        <v>11</v>
      </c>
      <c r="N45" s="244">
        <v>0.98699999999999999</v>
      </c>
      <c r="O45" s="243">
        <v>0</v>
      </c>
      <c r="P45" s="243">
        <v>0</v>
      </c>
      <c r="Q45" s="245">
        <v>0</v>
      </c>
      <c r="R45" s="243">
        <v>0</v>
      </c>
      <c r="S45" s="243">
        <v>0</v>
      </c>
      <c r="T45" s="244">
        <v>0</v>
      </c>
      <c r="U45" s="243">
        <v>0</v>
      </c>
      <c r="V45" s="243">
        <v>0</v>
      </c>
      <c r="W45" s="244">
        <v>0</v>
      </c>
      <c r="X45" s="243">
        <v>0</v>
      </c>
      <c r="Y45" s="243">
        <v>0</v>
      </c>
      <c r="Z45" s="245">
        <v>0</v>
      </c>
    </row>
    <row r="46" spans="1:26" ht="13.5" customHeight="1">
      <c r="A46" s="574" t="s">
        <v>171</v>
      </c>
      <c r="B46" s="360" t="s">
        <v>214</v>
      </c>
      <c r="C46" s="246">
        <v>22781120.687000003</v>
      </c>
      <c r="D46" s="246">
        <v>22462954.713000003</v>
      </c>
      <c r="E46" s="247">
        <v>0.98599999999999999</v>
      </c>
      <c r="F46" s="246">
        <v>22775040.124000002</v>
      </c>
      <c r="G46" s="246">
        <v>22457003.179000001</v>
      </c>
      <c r="H46" s="247">
        <v>0.98599999999999999</v>
      </c>
      <c r="I46" s="246">
        <v>3549998.9589999998</v>
      </c>
      <c r="J46" s="246">
        <v>3436446.784</v>
      </c>
      <c r="K46" s="247">
        <v>0.96799999999999997</v>
      </c>
      <c r="L46" s="246">
        <v>19225041.164999999</v>
      </c>
      <c r="M46" s="246">
        <v>19020556.395</v>
      </c>
      <c r="N46" s="247">
        <v>0.98899999999999999</v>
      </c>
      <c r="O46" s="246">
        <v>6080.5630000000001</v>
      </c>
      <c r="P46" s="246">
        <v>5951.5339999999997</v>
      </c>
      <c r="Q46" s="248">
        <v>0.97899999999999998</v>
      </c>
      <c r="R46" s="246">
        <v>5170724.1840000004</v>
      </c>
      <c r="S46" s="246">
        <v>5105022.7620000001</v>
      </c>
      <c r="T46" s="247">
        <v>0.98699999999999999</v>
      </c>
      <c r="U46" s="246">
        <v>579545.41399999999</v>
      </c>
      <c r="V46" s="246">
        <v>567366.88500000001</v>
      </c>
      <c r="W46" s="247">
        <v>0.97899999999999998</v>
      </c>
      <c r="X46" s="246">
        <v>102661.02</v>
      </c>
      <c r="Y46" s="246">
        <v>99160.61</v>
      </c>
      <c r="Z46" s="248">
        <v>0.96599999999999997</v>
      </c>
    </row>
    <row r="47" spans="1:26" ht="13.5" customHeight="1">
      <c r="A47" s="575"/>
      <c r="B47" s="28" t="s">
        <v>531</v>
      </c>
      <c r="C47" s="233">
        <v>1785811.3660000002</v>
      </c>
      <c r="D47" s="233">
        <v>1731429.763</v>
      </c>
      <c r="E47" s="236">
        <v>0.97</v>
      </c>
      <c r="F47" s="233">
        <v>1666831.2350000001</v>
      </c>
      <c r="G47" s="233">
        <v>1613793.7860000001</v>
      </c>
      <c r="H47" s="236">
        <v>0.96799999999999997</v>
      </c>
      <c r="I47" s="233">
        <v>1643553.2520000001</v>
      </c>
      <c r="J47" s="233">
        <v>1590807.46</v>
      </c>
      <c r="K47" s="236">
        <v>0.96799999999999997</v>
      </c>
      <c r="L47" s="233">
        <v>23277.983</v>
      </c>
      <c r="M47" s="233">
        <v>22986.326000000001</v>
      </c>
      <c r="N47" s="236">
        <v>0.98699999999999999</v>
      </c>
      <c r="O47" s="233">
        <v>118980.13099999999</v>
      </c>
      <c r="P47" s="233">
        <v>117635.977</v>
      </c>
      <c r="Q47" s="235">
        <v>0.98899999999999999</v>
      </c>
      <c r="R47" s="233">
        <v>6026.8789999999999</v>
      </c>
      <c r="S47" s="233">
        <v>5833.4049999999997</v>
      </c>
      <c r="T47" s="236">
        <v>0.96799999999999997</v>
      </c>
      <c r="U47" s="233">
        <v>2704.14</v>
      </c>
      <c r="V47" s="233">
        <v>2526.924</v>
      </c>
      <c r="W47" s="236">
        <v>0.93400000000000005</v>
      </c>
      <c r="X47" s="233">
        <v>5896.75</v>
      </c>
      <c r="Y47" s="233">
        <v>5426.35</v>
      </c>
      <c r="Z47" s="235">
        <v>0.92</v>
      </c>
    </row>
    <row r="48" spans="1:26" ht="13.5" customHeight="1">
      <c r="A48" s="575"/>
      <c r="B48" s="355" t="s">
        <v>215</v>
      </c>
      <c r="C48" s="233">
        <v>16364511.229999999</v>
      </c>
      <c r="D48" s="233">
        <v>16231461.383000001</v>
      </c>
      <c r="E48" s="236">
        <v>0.99199999999999999</v>
      </c>
      <c r="F48" s="233">
        <v>16364170.064999999</v>
      </c>
      <c r="G48" s="233">
        <v>16231229.073000001</v>
      </c>
      <c r="H48" s="236">
        <v>0.99199999999999999</v>
      </c>
      <c r="I48" s="233">
        <v>0</v>
      </c>
      <c r="J48" s="233">
        <v>0</v>
      </c>
      <c r="K48" s="236">
        <v>0</v>
      </c>
      <c r="L48" s="233">
        <v>16364170.064999999</v>
      </c>
      <c r="M48" s="233">
        <v>16231229.073000001</v>
      </c>
      <c r="N48" s="236">
        <v>0.99199999999999999</v>
      </c>
      <c r="O48" s="233">
        <v>341.16500000000002</v>
      </c>
      <c r="P48" s="233">
        <v>232.31</v>
      </c>
      <c r="Q48" s="235">
        <v>0.68100000000000005</v>
      </c>
      <c r="R48" s="233">
        <v>15581816.135</v>
      </c>
      <c r="S48" s="233">
        <v>15448927.583000001</v>
      </c>
      <c r="T48" s="236">
        <v>0.99099999999999999</v>
      </c>
      <c r="U48" s="233">
        <v>0</v>
      </c>
      <c r="V48" s="233">
        <v>0</v>
      </c>
      <c r="W48" s="236">
        <v>0</v>
      </c>
      <c r="X48" s="233">
        <v>49216405.369999997</v>
      </c>
      <c r="Y48" s="233">
        <v>48724664.594999999</v>
      </c>
      <c r="Z48" s="235">
        <v>0.99</v>
      </c>
    </row>
    <row r="49" spans="1:26" ht="13.5" customHeight="1">
      <c r="A49" s="576"/>
      <c r="B49" s="409" t="s">
        <v>236</v>
      </c>
      <c r="C49" s="233">
        <v>2839782.9530000002</v>
      </c>
      <c r="D49" s="233">
        <v>2779351.22</v>
      </c>
      <c r="E49" s="410">
        <v>0.97899999999999998</v>
      </c>
      <c r="F49" s="233">
        <v>2839782.341</v>
      </c>
      <c r="G49" s="233">
        <v>2779350.608</v>
      </c>
      <c r="H49" s="410">
        <v>0.97899999999999998</v>
      </c>
      <c r="I49" s="233">
        <v>2839737.4539999999</v>
      </c>
      <c r="J49" s="233">
        <v>2779327.9989999998</v>
      </c>
      <c r="K49" s="410">
        <v>0.97899999999999998</v>
      </c>
      <c r="L49" s="233">
        <v>44.887</v>
      </c>
      <c r="M49" s="233">
        <v>22.609000000000002</v>
      </c>
      <c r="N49" s="410">
        <v>0.504</v>
      </c>
      <c r="O49" s="233">
        <v>0.61199999999999999</v>
      </c>
      <c r="P49" s="233">
        <v>0.61199999999999999</v>
      </c>
      <c r="Q49" s="410">
        <v>1</v>
      </c>
      <c r="R49" s="233">
        <v>0</v>
      </c>
      <c r="S49" s="233">
        <v>0</v>
      </c>
      <c r="T49" s="410">
        <v>0</v>
      </c>
      <c r="U49" s="233">
        <v>250308.073</v>
      </c>
      <c r="V49" s="233">
        <v>243164.30900000001</v>
      </c>
      <c r="W49" s="410">
        <v>0.97099999999999997</v>
      </c>
      <c r="X49" s="233">
        <v>0</v>
      </c>
      <c r="Y49" s="233">
        <v>0</v>
      </c>
      <c r="Z49" s="410">
        <v>0</v>
      </c>
    </row>
    <row r="50" spans="1:26" ht="13.5" customHeight="1">
      <c r="A50" s="577" t="s">
        <v>223</v>
      </c>
      <c r="B50" s="354" t="s">
        <v>532</v>
      </c>
      <c r="C50" s="246">
        <v>2.984</v>
      </c>
      <c r="D50" s="246">
        <v>2.984</v>
      </c>
      <c r="E50" s="389">
        <v>1</v>
      </c>
      <c r="F50" s="246">
        <v>2.984</v>
      </c>
      <c r="G50" s="246">
        <v>2.984</v>
      </c>
      <c r="H50" s="389">
        <v>1</v>
      </c>
      <c r="I50" s="246">
        <v>2.984</v>
      </c>
      <c r="J50" s="246">
        <v>2.984</v>
      </c>
      <c r="K50" s="389">
        <v>1</v>
      </c>
      <c r="L50" s="246">
        <v>0</v>
      </c>
      <c r="M50" s="246">
        <v>0</v>
      </c>
      <c r="N50" s="389">
        <v>0</v>
      </c>
      <c r="O50" s="246">
        <v>0</v>
      </c>
      <c r="P50" s="246">
        <v>0</v>
      </c>
      <c r="Q50" s="389">
        <v>0</v>
      </c>
      <c r="R50" s="246">
        <v>0</v>
      </c>
      <c r="S50" s="246">
        <v>0</v>
      </c>
      <c r="T50" s="389">
        <v>0</v>
      </c>
      <c r="U50" s="246">
        <v>1.28</v>
      </c>
      <c r="V50" s="246">
        <v>1.28</v>
      </c>
      <c r="W50" s="389">
        <v>1</v>
      </c>
      <c r="X50" s="246">
        <v>0</v>
      </c>
      <c r="Y50" s="246">
        <v>0</v>
      </c>
      <c r="Z50" s="389">
        <v>0</v>
      </c>
    </row>
    <row r="51" spans="1:26" ht="13.5" customHeight="1">
      <c r="A51" s="578"/>
      <c r="B51" s="409" t="s">
        <v>143</v>
      </c>
      <c r="C51" s="238">
        <v>2060505.9979999999</v>
      </c>
      <c r="D51" s="238">
        <v>2022652.0280000002</v>
      </c>
      <c r="E51" s="411">
        <v>0.98199999999999998</v>
      </c>
      <c r="F51" s="238">
        <v>2060500.108</v>
      </c>
      <c r="G51" s="238">
        <v>2022647.1270000001</v>
      </c>
      <c r="H51" s="411">
        <v>0.98199999999999998</v>
      </c>
      <c r="I51" s="238">
        <v>2009001.273</v>
      </c>
      <c r="J51" s="238">
        <v>1971457.4639999999</v>
      </c>
      <c r="K51" s="411">
        <v>0.98099999999999998</v>
      </c>
      <c r="L51" s="238">
        <v>51498.834999999999</v>
      </c>
      <c r="M51" s="238">
        <v>51189.663</v>
      </c>
      <c r="N51" s="411">
        <v>0.99399999999999999</v>
      </c>
      <c r="O51" s="238">
        <v>5.89</v>
      </c>
      <c r="P51" s="238">
        <v>4.9009999999999998</v>
      </c>
      <c r="Q51" s="411">
        <v>0.83199999999999996</v>
      </c>
      <c r="R51" s="238">
        <v>3.4870000000000001</v>
      </c>
      <c r="S51" s="238">
        <v>3.407</v>
      </c>
      <c r="T51" s="411">
        <v>0.97699999999999998</v>
      </c>
      <c r="U51" s="238">
        <v>997975.91</v>
      </c>
      <c r="V51" s="238">
        <v>979562.13699999999</v>
      </c>
      <c r="W51" s="411">
        <v>0.98199999999999998</v>
      </c>
      <c r="X51" s="238">
        <v>3098.03</v>
      </c>
      <c r="Y51" s="238">
        <v>3098.03</v>
      </c>
      <c r="Z51" s="411">
        <v>1</v>
      </c>
    </row>
    <row r="52" spans="1:26" ht="13.5" customHeight="1">
      <c r="A52" s="577" t="s">
        <v>225</v>
      </c>
      <c r="B52" s="22" t="s">
        <v>535</v>
      </c>
      <c r="C52" s="233">
        <v>54530.541000000005</v>
      </c>
      <c r="D52" s="233">
        <v>54162.014000000003</v>
      </c>
      <c r="E52" s="234">
        <v>0.99299999999999999</v>
      </c>
      <c r="F52" s="233">
        <v>53984.169000000002</v>
      </c>
      <c r="G52" s="233">
        <v>53616.197</v>
      </c>
      <c r="H52" s="234">
        <v>0.99299999999999999</v>
      </c>
      <c r="I52" s="233">
        <v>26084.042000000001</v>
      </c>
      <c r="J52" s="233">
        <v>25921.542000000001</v>
      </c>
      <c r="K52" s="234">
        <v>0.99399999999999999</v>
      </c>
      <c r="L52" s="233">
        <v>27900.127</v>
      </c>
      <c r="M52" s="233">
        <v>27694.654999999999</v>
      </c>
      <c r="N52" s="234">
        <v>0.99299999999999999</v>
      </c>
      <c r="O52" s="233">
        <v>546.37199999999996</v>
      </c>
      <c r="P52" s="233">
        <v>545.81700000000001</v>
      </c>
      <c r="Q52" s="235">
        <v>0.999</v>
      </c>
      <c r="R52" s="233">
        <v>12880.513999999999</v>
      </c>
      <c r="S52" s="233">
        <v>12849.441000000001</v>
      </c>
      <c r="T52" s="234">
        <v>0.998</v>
      </c>
      <c r="U52" s="233">
        <v>7488.4459999999999</v>
      </c>
      <c r="V52" s="233">
        <v>7436.5360000000001</v>
      </c>
      <c r="W52" s="234">
        <v>0.99299999999999999</v>
      </c>
      <c r="X52" s="233">
        <v>1885.11</v>
      </c>
      <c r="Y52" s="233">
        <v>1885.11</v>
      </c>
      <c r="Z52" s="235">
        <v>1</v>
      </c>
    </row>
    <row r="53" spans="1:26" ht="13.5" customHeight="1">
      <c r="A53" s="578"/>
      <c r="B53" s="35" t="s">
        <v>174</v>
      </c>
      <c r="C53" s="238">
        <v>317008.63199999998</v>
      </c>
      <c r="D53" s="238">
        <v>313819.27500000002</v>
      </c>
      <c r="E53" s="239">
        <v>0.99</v>
      </c>
      <c r="F53" s="238">
        <v>301981.59499999997</v>
      </c>
      <c r="G53" s="238">
        <v>298868.08600000001</v>
      </c>
      <c r="H53" s="239">
        <v>0.99</v>
      </c>
      <c r="I53" s="238">
        <v>188511.79699999999</v>
      </c>
      <c r="J53" s="238">
        <v>186608.52499999999</v>
      </c>
      <c r="K53" s="239">
        <v>0.99</v>
      </c>
      <c r="L53" s="238">
        <v>113469.798</v>
      </c>
      <c r="M53" s="238">
        <v>112259.561</v>
      </c>
      <c r="N53" s="239">
        <v>0.98899999999999999</v>
      </c>
      <c r="O53" s="238">
        <v>15027.037</v>
      </c>
      <c r="P53" s="238">
        <v>14951.189</v>
      </c>
      <c r="Q53" s="229">
        <v>0.995</v>
      </c>
      <c r="R53" s="238">
        <v>66410.817999999999</v>
      </c>
      <c r="S53" s="238">
        <v>66098.009000000005</v>
      </c>
      <c r="T53" s="239">
        <v>0.995</v>
      </c>
      <c r="U53" s="238">
        <v>109198.406</v>
      </c>
      <c r="V53" s="238">
        <v>108392.273</v>
      </c>
      <c r="W53" s="239">
        <v>0.99299999999999999</v>
      </c>
      <c r="X53" s="238">
        <v>70577.58</v>
      </c>
      <c r="Y53" s="238">
        <v>70200.12</v>
      </c>
      <c r="Z53" s="229">
        <v>0.995</v>
      </c>
    </row>
    <row r="54" spans="1:26" ht="13.5" customHeight="1">
      <c r="A54" s="100" t="s">
        <v>226</v>
      </c>
      <c r="B54" s="23" t="s">
        <v>537</v>
      </c>
      <c r="C54" s="233">
        <v>675764.005</v>
      </c>
      <c r="D54" s="233">
        <v>658211.15</v>
      </c>
      <c r="E54" s="236">
        <v>0.97399999999999998</v>
      </c>
      <c r="F54" s="233">
        <v>675580.60900000005</v>
      </c>
      <c r="G54" s="233">
        <v>658029.45799999998</v>
      </c>
      <c r="H54" s="236">
        <v>0.97399999999999998</v>
      </c>
      <c r="I54" s="233">
        <v>675580.60900000005</v>
      </c>
      <c r="J54" s="233">
        <v>658029.45799999998</v>
      </c>
      <c r="K54" s="236">
        <v>0.97399999999999998</v>
      </c>
      <c r="L54" s="233">
        <v>0</v>
      </c>
      <c r="M54" s="233">
        <v>0</v>
      </c>
      <c r="N54" s="236">
        <v>0</v>
      </c>
      <c r="O54" s="233">
        <v>183.39599999999999</v>
      </c>
      <c r="P54" s="233">
        <v>181.69200000000001</v>
      </c>
      <c r="Q54" s="235">
        <v>0.99099999999999999</v>
      </c>
      <c r="R54" s="233">
        <v>0</v>
      </c>
      <c r="S54" s="233">
        <v>0</v>
      </c>
      <c r="T54" s="236">
        <v>0</v>
      </c>
      <c r="U54" s="233">
        <v>507607.75400000002</v>
      </c>
      <c r="V54" s="233">
        <v>493960.61800000002</v>
      </c>
      <c r="W54" s="236">
        <v>0.97299999999999998</v>
      </c>
      <c r="X54" s="233">
        <v>0</v>
      </c>
      <c r="Y54" s="233">
        <v>0</v>
      </c>
      <c r="Z54" s="235">
        <v>0</v>
      </c>
    </row>
    <row r="55" spans="1:26" ht="13.5" customHeight="1">
      <c r="A55" s="555" t="s">
        <v>538</v>
      </c>
      <c r="B55" s="556"/>
      <c r="C55" s="243">
        <v>0</v>
      </c>
      <c r="D55" s="243">
        <v>0</v>
      </c>
      <c r="E55" s="250">
        <v>0</v>
      </c>
      <c r="F55" s="243">
        <v>0</v>
      </c>
      <c r="G55" s="243">
        <v>0</v>
      </c>
      <c r="H55" s="250">
        <v>0</v>
      </c>
      <c r="I55" s="243">
        <v>0</v>
      </c>
      <c r="J55" s="243">
        <v>0</v>
      </c>
      <c r="K55" s="250">
        <v>0</v>
      </c>
      <c r="L55" s="243">
        <v>0</v>
      </c>
      <c r="M55" s="243">
        <v>0</v>
      </c>
      <c r="N55" s="250">
        <v>0</v>
      </c>
      <c r="O55" s="243">
        <v>0</v>
      </c>
      <c r="P55" s="243">
        <v>0</v>
      </c>
      <c r="Q55" s="250">
        <v>0</v>
      </c>
      <c r="R55" s="243">
        <v>0</v>
      </c>
      <c r="S55" s="243">
        <v>0</v>
      </c>
      <c r="T55" s="250">
        <v>0</v>
      </c>
      <c r="U55" s="243">
        <v>0</v>
      </c>
      <c r="V55" s="243">
        <v>0</v>
      </c>
      <c r="W55" s="250">
        <v>0</v>
      </c>
      <c r="X55" s="243">
        <v>0</v>
      </c>
      <c r="Y55" s="243">
        <v>0</v>
      </c>
      <c r="Z55" s="250">
        <v>0</v>
      </c>
    </row>
    <row r="56" spans="1:26" ht="13.5" customHeight="1">
      <c r="A56" s="555" t="s">
        <v>539</v>
      </c>
      <c r="B56" s="556"/>
      <c r="C56" s="243">
        <v>10198295.487</v>
      </c>
      <c r="D56" s="243">
        <v>9979976.7799999993</v>
      </c>
      <c r="E56" s="244">
        <v>0.97899999999999998</v>
      </c>
      <c r="F56" s="243">
        <v>10198292.700999999</v>
      </c>
      <c r="G56" s="243">
        <v>9979983.8469999991</v>
      </c>
      <c r="H56" s="244">
        <v>0.97899999999999998</v>
      </c>
      <c r="I56" s="243">
        <v>10198240.395</v>
      </c>
      <c r="J56" s="243">
        <v>9979971.8479999993</v>
      </c>
      <c r="K56" s="244">
        <v>0.97899999999999998</v>
      </c>
      <c r="L56" s="243">
        <v>52.305999999999997</v>
      </c>
      <c r="M56" s="243">
        <v>11.999000000000001</v>
      </c>
      <c r="N56" s="244">
        <v>0.22900000000000001</v>
      </c>
      <c r="O56" s="243">
        <v>2.786</v>
      </c>
      <c r="P56" s="243">
        <v>-7.0670000000000002</v>
      </c>
      <c r="Q56" s="245">
        <v>0</v>
      </c>
      <c r="R56" s="243">
        <v>2.54</v>
      </c>
      <c r="S56" s="243">
        <v>1.6910000000000001</v>
      </c>
      <c r="T56" s="244">
        <v>0.66600000000000004</v>
      </c>
      <c r="U56" s="243">
        <v>1406149.7879999999</v>
      </c>
      <c r="V56" s="243">
        <v>1378968.959</v>
      </c>
      <c r="W56" s="244">
        <v>0.98099999999999998</v>
      </c>
      <c r="X56" s="243">
        <v>0</v>
      </c>
      <c r="Y56" s="243">
        <v>-608.87</v>
      </c>
      <c r="Z56" s="245">
        <v>0</v>
      </c>
    </row>
    <row r="57" spans="1:26" ht="13.5" customHeight="1">
      <c r="A57" s="555" t="s">
        <v>397</v>
      </c>
      <c r="B57" s="556"/>
      <c r="C57" s="243">
        <v>419099.89299999998</v>
      </c>
      <c r="D57" s="243">
        <v>414486.68699999998</v>
      </c>
      <c r="E57" s="244">
        <v>0.98899999999999999</v>
      </c>
      <c r="F57" s="243">
        <v>396793.00699999998</v>
      </c>
      <c r="G57" s="243">
        <v>392487.65899999999</v>
      </c>
      <c r="H57" s="244">
        <v>0.98899999999999999</v>
      </c>
      <c r="I57" s="243">
        <v>228260.079</v>
      </c>
      <c r="J57" s="243">
        <v>225405.45699999999</v>
      </c>
      <c r="K57" s="244">
        <v>0.98699999999999999</v>
      </c>
      <c r="L57" s="243">
        <v>168532.92800000001</v>
      </c>
      <c r="M57" s="243">
        <v>167082.20199999999</v>
      </c>
      <c r="N57" s="244">
        <v>0.99099999999999999</v>
      </c>
      <c r="O57" s="243">
        <v>22306.885999999999</v>
      </c>
      <c r="P57" s="243">
        <v>21999.027999999998</v>
      </c>
      <c r="Q57" s="245">
        <v>0.98599999999999999</v>
      </c>
      <c r="R57" s="243">
        <v>125322.624</v>
      </c>
      <c r="S57" s="243">
        <v>124320.067</v>
      </c>
      <c r="T57" s="244">
        <v>0.99199999999999999</v>
      </c>
      <c r="U57" s="243">
        <v>104800.242</v>
      </c>
      <c r="V57" s="243">
        <v>103746.083</v>
      </c>
      <c r="W57" s="244">
        <v>0.99</v>
      </c>
      <c r="X57" s="243">
        <v>41361.69</v>
      </c>
      <c r="Y57" s="243">
        <v>38376.839999999997</v>
      </c>
      <c r="Z57" s="245">
        <v>0.92800000000000005</v>
      </c>
    </row>
    <row r="58" spans="1:26" ht="13.5" customHeight="1">
      <c r="A58" s="577" t="s">
        <v>388</v>
      </c>
      <c r="B58" s="23" t="s">
        <v>378</v>
      </c>
      <c r="C58" s="246">
        <v>52369.682999999997</v>
      </c>
      <c r="D58" s="246">
        <v>50774.663999999997</v>
      </c>
      <c r="E58" s="247">
        <v>0.97</v>
      </c>
      <c r="F58" s="246">
        <v>52369.514999999999</v>
      </c>
      <c r="G58" s="246">
        <v>50774.495999999999</v>
      </c>
      <c r="H58" s="247">
        <v>0.97</v>
      </c>
      <c r="I58" s="246">
        <v>10144.103999999999</v>
      </c>
      <c r="J58" s="246">
        <v>9444.491</v>
      </c>
      <c r="K58" s="247">
        <v>0.93100000000000005</v>
      </c>
      <c r="L58" s="246">
        <v>42225.411</v>
      </c>
      <c r="M58" s="246">
        <v>41330.004999999997</v>
      </c>
      <c r="N58" s="247">
        <v>0.97899999999999998</v>
      </c>
      <c r="O58" s="246">
        <v>0.16800000000000001</v>
      </c>
      <c r="P58" s="246">
        <v>0.16800000000000001</v>
      </c>
      <c r="Q58" s="248">
        <v>1</v>
      </c>
      <c r="R58" s="246">
        <v>26022.778999999999</v>
      </c>
      <c r="S58" s="246">
        <v>25160.046999999999</v>
      </c>
      <c r="T58" s="247">
        <v>0.96699999999999997</v>
      </c>
      <c r="U58" s="246">
        <v>47.97</v>
      </c>
      <c r="V58" s="246">
        <v>47.97</v>
      </c>
      <c r="W58" s="247">
        <v>1</v>
      </c>
      <c r="X58" s="246">
        <v>0</v>
      </c>
      <c r="Y58" s="246">
        <v>0</v>
      </c>
      <c r="Z58" s="248">
        <v>0</v>
      </c>
    </row>
    <row r="59" spans="1:26" ht="13.5" customHeight="1">
      <c r="A59" s="579"/>
      <c r="B59" s="24" t="s">
        <v>379</v>
      </c>
      <c r="C59" s="233">
        <v>255057.986</v>
      </c>
      <c r="D59" s="233">
        <v>246235.28899999999</v>
      </c>
      <c r="E59" s="236">
        <v>0.96499999999999997</v>
      </c>
      <c r="F59" s="233">
        <v>255015.32699999999</v>
      </c>
      <c r="G59" s="233">
        <v>246195.83</v>
      </c>
      <c r="H59" s="236">
        <v>0.96499999999999997</v>
      </c>
      <c r="I59" s="233">
        <v>255009.622</v>
      </c>
      <c r="J59" s="233">
        <v>246190.125</v>
      </c>
      <c r="K59" s="236">
        <v>0.96499999999999997</v>
      </c>
      <c r="L59" s="233">
        <v>5.7050000000000001</v>
      </c>
      <c r="M59" s="233">
        <v>5.7050000000000001</v>
      </c>
      <c r="N59" s="236">
        <v>1</v>
      </c>
      <c r="O59" s="233">
        <v>42.658999999999999</v>
      </c>
      <c r="P59" s="233">
        <v>39.459000000000003</v>
      </c>
      <c r="Q59" s="235">
        <v>0.92500000000000004</v>
      </c>
      <c r="R59" s="233">
        <v>4.4450000000000003</v>
      </c>
      <c r="S59" s="233">
        <v>4.4450000000000003</v>
      </c>
      <c r="T59" s="236">
        <v>1</v>
      </c>
      <c r="U59" s="233">
        <v>183187.962</v>
      </c>
      <c r="V59" s="233">
        <v>177065.15100000001</v>
      </c>
      <c r="W59" s="236">
        <v>0.96699999999999997</v>
      </c>
      <c r="X59" s="233">
        <v>0</v>
      </c>
      <c r="Y59" s="233">
        <v>0</v>
      </c>
      <c r="Z59" s="235">
        <v>0</v>
      </c>
    </row>
    <row r="60" spans="1:26" ht="13.5" customHeight="1">
      <c r="A60" s="579"/>
      <c r="B60" s="460" t="s">
        <v>542</v>
      </c>
      <c r="C60" s="233">
        <v>12382173.492000001</v>
      </c>
      <c r="D60" s="233">
        <v>12197398.347999999</v>
      </c>
      <c r="E60" s="236">
        <v>0.98499999999999999</v>
      </c>
      <c r="F60" s="233">
        <v>12346403.084000001</v>
      </c>
      <c r="G60" s="233">
        <v>12161913.205</v>
      </c>
      <c r="H60" s="236">
        <v>0.98499999999999999</v>
      </c>
      <c r="I60" s="233">
        <v>6268252.9850000003</v>
      </c>
      <c r="J60" s="233">
        <v>6121686.4950000001</v>
      </c>
      <c r="K60" s="236">
        <v>0.97699999999999998</v>
      </c>
      <c r="L60" s="233">
        <v>6078150.0990000004</v>
      </c>
      <c r="M60" s="233">
        <v>6040226.71</v>
      </c>
      <c r="N60" s="236">
        <v>0.99399999999999999</v>
      </c>
      <c r="O60" s="233">
        <v>35770.408000000003</v>
      </c>
      <c r="P60" s="233">
        <v>35485.142999999996</v>
      </c>
      <c r="Q60" s="235">
        <v>0.99199999999999999</v>
      </c>
      <c r="R60" s="233">
        <v>2110.7139999999999</v>
      </c>
      <c r="S60" s="233">
        <v>2066.8530000000001</v>
      </c>
      <c r="T60" s="236">
        <v>0.97899999999999998</v>
      </c>
      <c r="U60" s="233">
        <v>1146750.75</v>
      </c>
      <c r="V60" s="233">
        <v>1117519.906</v>
      </c>
      <c r="W60" s="236">
        <v>0.97499999999999998</v>
      </c>
      <c r="X60" s="233">
        <v>0</v>
      </c>
      <c r="Y60" s="233">
        <v>0</v>
      </c>
      <c r="Z60" s="235">
        <v>0</v>
      </c>
    </row>
    <row r="61" spans="1:26" ht="13.5" customHeight="1">
      <c r="A61" s="578"/>
      <c r="B61" s="35" t="s">
        <v>543</v>
      </c>
      <c r="C61" s="238">
        <v>163.93600000000001</v>
      </c>
      <c r="D61" s="238">
        <v>-104.68300000000001</v>
      </c>
      <c r="E61" s="251">
        <v>0</v>
      </c>
      <c r="F61" s="238">
        <v>163.93600000000001</v>
      </c>
      <c r="G61" s="238">
        <v>-104.68300000000001</v>
      </c>
      <c r="H61" s="251">
        <v>0</v>
      </c>
      <c r="I61" s="238">
        <v>163.93600000000001</v>
      </c>
      <c r="J61" s="238">
        <v>-104.68300000000001</v>
      </c>
      <c r="K61" s="251">
        <v>0</v>
      </c>
      <c r="L61" s="238">
        <v>0</v>
      </c>
      <c r="M61" s="238">
        <v>0</v>
      </c>
      <c r="N61" s="251">
        <v>0</v>
      </c>
      <c r="O61" s="238">
        <v>0</v>
      </c>
      <c r="P61" s="238">
        <v>0</v>
      </c>
      <c r="Q61" s="251">
        <v>0</v>
      </c>
      <c r="R61" s="238">
        <v>0</v>
      </c>
      <c r="S61" s="238">
        <v>0</v>
      </c>
      <c r="T61" s="251">
        <v>0</v>
      </c>
      <c r="U61" s="238">
        <v>52.48</v>
      </c>
      <c r="V61" s="238">
        <v>-24.149000000000001</v>
      </c>
      <c r="W61" s="251">
        <v>0</v>
      </c>
      <c r="X61" s="238">
        <v>0</v>
      </c>
      <c r="Y61" s="238">
        <v>0</v>
      </c>
      <c r="Z61" s="251">
        <v>0</v>
      </c>
    </row>
    <row r="62" spans="1:26" ht="13.5" customHeight="1">
      <c r="A62" s="555" t="s">
        <v>175</v>
      </c>
      <c r="B62" s="556"/>
      <c r="C62" s="243">
        <v>1667701.9470000002</v>
      </c>
      <c r="D62" s="243">
        <v>1641630.544</v>
      </c>
      <c r="E62" s="250">
        <v>0.98399999999999999</v>
      </c>
      <c r="F62" s="243">
        <v>1667701.0930000001</v>
      </c>
      <c r="G62" s="243">
        <v>1641630.544</v>
      </c>
      <c r="H62" s="250">
        <v>0.98399999999999999</v>
      </c>
      <c r="I62" s="243">
        <v>1553222.0430000001</v>
      </c>
      <c r="J62" s="243">
        <v>1536423.507</v>
      </c>
      <c r="K62" s="250">
        <v>0.98899999999999999</v>
      </c>
      <c r="L62" s="243">
        <v>114479.05</v>
      </c>
      <c r="M62" s="243">
        <v>105207.037</v>
      </c>
      <c r="N62" s="250">
        <v>0.91900000000000004</v>
      </c>
      <c r="O62" s="243">
        <v>0.85399999999999998</v>
      </c>
      <c r="P62" s="243">
        <v>0</v>
      </c>
      <c r="Q62" s="250">
        <v>0</v>
      </c>
      <c r="R62" s="243">
        <v>6263.3360000000002</v>
      </c>
      <c r="S62" s="243">
        <v>6112.8950000000004</v>
      </c>
      <c r="T62" s="250">
        <v>0.97599999999999998</v>
      </c>
      <c r="U62" s="243">
        <v>1.92</v>
      </c>
      <c r="V62" s="243">
        <v>0.64</v>
      </c>
      <c r="W62" s="250">
        <v>0.33300000000000002</v>
      </c>
      <c r="X62" s="243">
        <v>201016.47</v>
      </c>
      <c r="Y62" s="243">
        <v>198963.93</v>
      </c>
      <c r="Z62" s="250">
        <v>0.99</v>
      </c>
    </row>
    <row r="63" spans="1:26" ht="13.5" customHeight="1">
      <c r="A63" s="555" t="s">
        <v>688</v>
      </c>
      <c r="B63" s="556"/>
      <c r="C63" s="243">
        <v>1062598.1529999999</v>
      </c>
      <c r="D63" s="243">
        <v>1047292.501</v>
      </c>
      <c r="E63" s="250">
        <v>0.98599999999999999</v>
      </c>
      <c r="F63" s="243">
        <v>1062598.1529999999</v>
      </c>
      <c r="G63" s="243">
        <v>1047292.501</v>
      </c>
      <c r="H63" s="250">
        <v>0.98599999999999999</v>
      </c>
      <c r="I63" s="243">
        <v>105637.27800000001</v>
      </c>
      <c r="J63" s="243">
        <v>101583.886</v>
      </c>
      <c r="K63" s="250">
        <v>0.96199999999999997</v>
      </c>
      <c r="L63" s="243">
        <v>956960.875</v>
      </c>
      <c r="M63" s="243">
        <v>945708.61499999999</v>
      </c>
      <c r="N63" s="250">
        <v>0.98799999999999999</v>
      </c>
      <c r="O63" s="243">
        <v>0</v>
      </c>
      <c r="P63" s="243">
        <v>0</v>
      </c>
      <c r="Q63" s="250">
        <v>0</v>
      </c>
      <c r="R63" s="243">
        <v>2318125.0699999998</v>
      </c>
      <c r="S63" s="243">
        <v>2302650.3149999999</v>
      </c>
      <c r="T63" s="250">
        <v>0.99299999999999999</v>
      </c>
      <c r="U63" s="243">
        <v>20.597999999999999</v>
      </c>
      <c r="V63" s="243">
        <v>-21.263999999999999</v>
      </c>
      <c r="W63" s="252">
        <v>0</v>
      </c>
      <c r="X63" s="243">
        <v>1733.64</v>
      </c>
      <c r="Y63" s="243">
        <v>1733.64</v>
      </c>
      <c r="Z63" s="250">
        <v>1</v>
      </c>
    </row>
    <row r="64" spans="1:26" ht="13.5" customHeight="1">
      <c r="A64" s="555" t="s">
        <v>541</v>
      </c>
      <c r="B64" s="556"/>
      <c r="C64" s="243">
        <v>0</v>
      </c>
      <c r="D64" s="243">
        <v>0</v>
      </c>
      <c r="E64" s="250">
        <v>0</v>
      </c>
      <c r="F64" s="243">
        <v>0</v>
      </c>
      <c r="G64" s="243">
        <v>0</v>
      </c>
      <c r="H64" s="250">
        <v>0</v>
      </c>
      <c r="I64" s="243">
        <v>0</v>
      </c>
      <c r="J64" s="243">
        <v>0</v>
      </c>
      <c r="K64" s="250">
        <v>0</v>
      </c>
      <c r="L64" s="243">
        <v>0</v>
      </c>
      <c r="M64" s="243">
        <v>0</v>
      </c>
      <c r="N64" s="250">
        <v>0</v>
      </c>
      <c r="O64" s="243">
        <v>0</v>
      </c>
      <c r="P64" s="243">
        <v>0</v>
      </c>
      <c r="Q64" s="250">
        <v>0</v>
      </c>
      <c r="R64" s="243">
        <v>0</v>
      </c>
      <c r="S64" s="243">
        <v>0</v>
      </c>
      <c r="T64" s="250">
        <v>0</v>
      </c>
      <c r="U64" s="243">
        <v>0</v>
      </c>
      <c r="V64" s="243">
        <v>0</v>
      </c>
      <c r="W64" s="250">
        <v>0</v>
      </c>
      <c r="X64" s="243">
        <v>0</v>
      </c>
      <c r="Y64" s="243">
        <v>0</v>
      </c>
      <c r="Z64" s="250">
        <v>0</v>
      </c>
    </row>
    <row r="65" spans="1:26" ht="13.5" customHeight="1">
      <c r="A65" s="554" t="s">
        <v>199</v>
      </c>
      <c r="B65" s="554"/>
      <c r="C65" s="243">
        <v>4047114.3910000003</v>
      </c>
      <c r="D65" s="243">
        <v>3960239.7179999999</v>
      </c>
      <c r="E65" s="244">
        <v>0.97899999999999998</v>
      </c>
      <c r="F65" s="243">
        <v>4043224.7570000002</v>
      </c>
      <c r="G65" s="243">
        <v>3956358.4929999998</v>
      </c>
      <c r="H65" s="244">
        <v>0.97899999999999998</v>
      </c>
      <c r="I65" s="243">
        <v>302256.02100000001</v>
      </c>
      <c r="J65" s="243">
        <v>296021.65899999999</v>
      </c>
      <c r="K65" s="244">
        <v>0.97899999999999998</v>
      </c>
      <c r="L65" s="243">
        <v>3740968.736</v>
      </c>
      <c r="M65" s="243">
        <v>3660336.8339999998</v>
      </c>
      <c r="N65" s="244">
        <v>0.97799999999999998</v>
      </c>
      <c r="O65" s="243">
        <v>3889.634</v>
      </c>
      <c r="P65" s="243">
        <v>3881.2249999999999</v>
      </c>
      <c r="Q65" s="245">
        <v>0.998</v>
      </c>
      <c r="R65" s="243">
        <v>2496500.8620000002</v>
      </c>
      <c r="S65" s="243">
        <v>2420128.5520000001</v>
      </c>
      <c r="T65" s="244">
        <v>0.96899999999999997</v>
      </c>
      <c r="U65" s="243">
        <v>82313.351999999999</v>
      </c>
      <c r="V65" s="243">
        <v>80426.341</v>
      </c>
      <c r="W65" s="244">
        <v>0.97699999999999998</v>
      </c>
      <c r="X65" s="243">
        <v>40818.705000000002</v>
      </c>
      <c r="Y65" s="243">
        <v>40059.955000000002</v>
      </c>
      <c r="Z65" s="245">
        <v>0.98099999999999998</v>
      </c>
    </row>
    <row r="66" spans="1:26" ht="13.5" customHeight="1">
      <c r="A66" s="554" t="s">
        <v>540</v>
      </c>
      <c r="B66" s="554"/>
      <c r="C66" s="243">
        <v>18192787.515999999</v>
      </c>
      <c r="D66" s="243">
        <v>17715557.055999998</v>
      </c>
      <c r="E66" s="244">
        <v>0.97399999999999998</v>
      </c>
      <c r="F66" s="243">
        <v>18172729.965</v>
      </c>
      <c r="G66" s="243">
        <v>17695664.585999999</v>
      </c>
      <c r="H66" s="244">
        <v>0.97399999999999998</v>
      </c>
      <c r="I66" s="243">
        <v>10834060.079</v>
      </c>
      <c r="J66" s="243">
        <v>10456829.347999999</v>
      </c>
      <c r="K66" s="244">
        <v>0.96499999999999997</v>
      </c>
      <c r="L66" s="243">
        <v>7338669.8859999999</v>
      </c>
      <c r="M66" s="243">
        <v>7238835.2379999999</v>
      </c>
      <c r="N66" s="244">
        <v>0.98599999999999999</v>
      </c>
      <c r="O66" s="243">
        <v>20057.550999999999</v>
      </c>
      <c r="P66" s="243">
        <v>19892.47</v>
      </c>
      <c r="Q66" s="245">
        <v>0.99199999999999999</v>
      </c>
      <c r="R66" s="243">
        <v>4697812.3140000002</v>
      </c>
      <c r="S66" s="243">
        <v>4640842.3710000003</v>
      </c>
      <c r="T66" s="244">
        <v>0.98799999999999999</v>
      </c>
      <c r="U66" s="243">
        <v>1384979.425</v>
      </c>
      <c r="V66" s="243">
        <v>1339226.8559999999</v>
      </c>
      <c r="W66" s="244">
        <v>0.96699999999999997</v>
      </c>
      <c r="X66" s="243">
        <v>7710722.4100000001</v>
      </c>
      <c r="Y66" s="243">
        <v>7550501.2999999998</v>
      </c>
      <c r="Z66" s="245">
        <v>0.97899999999999998</v>
      </c>
    </row>
    <row r="67" spans="1:26" ht="13.5" customHeight="1">
      <c r="A67" s="554" t="s">
        <v>200</v>
      </c>
      <c r="B67" s="554"/>
      <c r="C67" s="243">
        <v>1507727.2310000001</v>
      </c>
      <c r="D67" s="243">
        <v>1480330.091</v>
      </c>
      <c r="E67" s="244">
        <v>0.98199999999999998</v>
      </c>
      <c r="F67" s="243">
        <v>1460089.1</v>
      </c>
      <c r="G67" s="243">
        <v>1433040.453</v>
      </c>
      <c r="H67" s="244">
        <v>0.98099999999999998</v>
      </c>
      <c r="I67" s="243">
        <v>1193283.5060000001</v>
      </c>
      <c r="J67" s="243">
        <v>1168049.787</v>
      </c>
      <c r="K67" s="244">
        <v>0.97899999999999998</v>
      </c>
      <c r="L67" s="243">
        <v>266805.59399999998</v>
      </c>
      <c r="M67" s="243">
        <v>264990.66600000003</v>
      </c>
      <c r="N67" s="244">
        <v>0.99299999999999999</v>
      </c>
      <c r="O67" s="243">
        <v>47638.131000000001</v>
      </c>
      <c r="P67" s="243">
        <v>47289.637999999999</v>
      </c>
      <c r="Q67" s="245">
        <v>0.99299999999999999</v>
      </c>
      <c r="R67" s="243">
        <v>217431.56299999999</v>
      </c>
      <c r="S67" s="243">
        <v>216181.51</v>
      </c>
      <c r="T67" s="244">
        <v>0.99399999999999999</v>
      </c>
      <c r="U67" s="243">
        <v>678344.53</v>
      </c>
      <c r="V67" s="243">
        <v>667798.76399999997</v>
      </c>
      <c r="W67" s="244">
        <v>0.98399999999999999</v>
      </c>
      <c r="X67" s="243">
        <v>24504.84</v>
      </c>
      <c r="Y67" s="243">
        <v>24391.71</v>
      </c>
      <c r="Z67" s="245">
        <v>0.995</v>
      </c>
    </row>
    <row r="68" spans="1:26" ht="13.5" customHeight="1">
      <c r="A68" s="555" t="s">
        <v>159</v>
      </c>
      <c r="B68" s="556"/>
      <c r="C68" s="243">
        <v>36535579.714000002</v>
      </c>
      <c r="D68" s="243">
        <v>35996538.138000004</v>
      </c>
      <c r="E68" s="244">
        <v>0.98499999999999999</v>
      </c>
      <c r="F68" s="243">
        <v>36501478.32</v>
      </c>
      <c r="G68" s="243">
        <v>35963438.130000003</v>
      </c>
      <c r="H68" s="244">
        <v>0.98499999999999999</v>
      </c>
      <c r="I68" s="243">
        <v>11592805.801000001</v>
      </c>
      <c r="J68" s="243">
        <v>11284636.539000001</v>
      </c>
      <c r="K68" s="244">
        <v>0.97299999999999998</v>
      </c>
      <c r="L68" s="243">
        <v>24908672.519000001</v>
      </c>
      <c r="M68" s="243">
        <v>24678801.590999998</v>
      </c>
      <c r="N68" s="244">
        <v>0.99099999999999999</v>
      </c>
      <c r="O68" s="243">
        <v>34101.394</v>
      </c>
      <c r="P68" s="243">
        <v>33100.008000000002</v>
      </c>
      <c r="Q68" s="245">
        <v>0.97099999999999997</v>
      </c>
      <c r="R68" s="243">
        <v>19830760.386</v>
      </c>
      <c r="S68" s="243">
        <v>19601188.559999999</v>
      </c>
      <c r="T68" s="244">
        <v>0.98799999999999999</v>
      </c>
      <c r="U68" s="243">
        <v>527687.67200000002</v>
      </c>
      <c r="V68" s="243">
        <v>520499.44799999997</v>
      </c>
      <c r="W68" s="244">
        <v>0.98599999999999999</v>
      </c>
      <c r="X68" s="243">
        <v>15881233.455</v>
      </c>
      <c r="Y68" s="243">
        <v>15426387.975</v>
      </c>
      <c r="Z68" s="245">
        <v>0.97099999999999997</v>
      </c>
    </row>
    <row r="69" spans="1:26" ht="13.5" customHeight="1">
      <c r="A69" s="555" t="s">
        <v>145</v>
      </c>
      <c r="B69" s="556"/>
      <c r="C69" s="243">
        <v>33512.001000000004</v>
      </c>
      <c r="D69" s="243">
        <v>31179.809999999998</v>
      </c>
      <c r="E69" s="244">
        <v>0.93</v>
      </c>
      <c r="F69" s="243">
        <v>33511.527000000002</v>
      </c>
      <c r="G69" s="243">
        <v>31179.335999999999</v>
      </c>
      <c r="H69" s="244">
        <v>0.93</v>
      </c>
      <c r="I69" s="243">
        <v>28.547999999999998</v>
      </c>
      <c r="J69" s="243">
        <v>-41.945</v>
      </c>
      <c r="K69" s="244">
        <v>0</v>
      </c>
      <c r="L69" s="243">
        <v>33482.978999999999</v>
      </c>
      <c r="M69" s="243">
        <v>31221.280999999999</v>
      </c>
      <c r="N69" s="244">
        <v>0.93200000000000005</v>
      </c>
      <c r="O69" s="243">
        <v>0.47399999999999998</v>
      </c>
      <c r="P69" s="243">
        <v>0.47399999999999998</v>
      </c>
      <c r="Q69" s="245">
        <v>1</v>
      </c>
      <c r="R69" s="243">
        <v>2.7429999999999999</v>
      </c>
      <c r="S69" s="243">
        <v>0.89500000000000002</v>
      </c>
      <c r="T69" s="244">
        <v>0.32600000000000001</v>
      </c>
      <c r="U69" s="243">
        <v>0</v>
      </c>
      <c r="V69" s="243">
        <v>0</v>
      </c>
      <c r="W69" s="244">
        <v>0</v>
      </c>
      <c r="X69" s="243">
        <v>0</v>
      </c>
      <c r="Y69" s="243">
        <v>0</v>
      </c>
      <c r="Z69" s="245">
        <v>0</v>
      </c>
    </row>
    <row r="70" spans="1:26" ht="13.5" customHeight="1">
      <c r="A70" s="555" t="s">
        <v>177</v>
      </c>
      <c r="B70" s="556"/>
      <c r="C70" s="243">
        <v>81737.34599999999</v>
      </c>
      <c r="D70" s="243">
        <v>79877.897000000012</v>
      </c>
      <c r="E70" s="244">
        <v>0.97699999999999998</v>
      </c>
      <c r="F70" s="243">
        <v>81728.623999999996</v>
      </c>
      <c r="G70" s="243">
        <v>79872.88</v>
      </c>
      <c r="H70" s="244">
        <v>0.97699999999999998</v>
      </c>
      <c r="I70" s="243">
        <v>28012.661</v>
      </c>
      <c r="J70" s="243">
        <v>26763.102999999999</v>
      </c>
      <c r="K70" s="244">
        <v>0.95499999999999996</v>
      </c>
      <c r="L70" s="243">
        <v>53715.963000000003</v>
      </c>
      <c r="M70" s="243">
        <v>53109.777000000002</v>
      </c>
      <c r="N70" s="244">
        <v>0.98899999999999999</v>
      </c>
      <c r="O70" s="243">
        <v>8.7219999999999995</v>
      </c>
      <c r="P70" s="243">
        <v>5.0170000000000003</v>
      </c>
      <c r="Q70" s="245">
        <v>0.57499999999999996</v>
      </c>
      <c r="R70" s="243">
        <v>3070.3560000000002</v>
      </c>
      <c r="S70" s="243">
        <v>2885.3420000000001</v>
      </c>
      <c r="T70" s="244">
        <v>0.94</v>
      </c>
      <c r="U70" s="243">
        <v>7184.2020000000002</v>
      </c>
      <c r="V70" s="243">
        <v>6910.2719999999999</v>
      </c>
      <c r="W70" s="244">
        <v>0.96199999999999997</v>
      </c>
      <c r="X70" s="243">
        <v>14436.13</v>
      </c>
      <c r="Y70" s="243">
        <v>14436.13</v>
      </c>
      <c r="Z70" s="245">
        <v>1</v>
      </c>
    </row>
    <row r="71" spans="1:26" ht="13.5" customHeight="1">
      <c r="A71" s="554" t="s">
        <v>663</v>
      </c>
      <c r="B71" s="554"/>
      <c r="C71" s="243">
        <v>117746026.38599999</v>
      </c>
      <c r="D71" s="243">
        <v>116436149.50899999</v>
      </c>
      <c r="E71" s="244">
        <v>0.98899999999999999</v>
      </c>
      <c r="F71" s="243">
        <v>100999995.07099999</v>
      </c>
      <c r="G71" s="243">
        <v>99766016.716999993</v>
      </c>
      <c r="H71" s="244">
        <v>0.98799999999999999</v>
      </c>
      <c r="I71" s="243">
        <v>32736992.186999999</v>
      </c>
      <c r="J71" s="243">
        <v>31967193.16</v>
      </c>
      <c r="K71" s="244">
        <v>0.97599999999999998</v>
      </c>
      <c r="L71" s="243">
        <v>68263002.884000003</v>
      </c>
      <c r="M71" s="243">
        <v>67798823.556999996</v>
      </c>
      <c r="N71" s="244">
        <v>0.99299999999999999</v>
      </c>
      <c r="O71" s="243">
        <v>16746031.314999999</v>
      </c>
      <c r="P71" s="243">
        <v>16670132.791999999</v>
      </c>
      <c r="Q71" s="245">
        <v>0.995</v>
      </c>
      <c r="R71" s="243">
        <v>30895892.805</v>
      </c>
      <c r="S71" s="243">
        <v>30710942.506999999</v>
      </c>
      <c r="T71" s="244">
        <v>0.99399999999999999</v>
      </c>
      <c r="U71" s="243">
        <v>804049.19900000002</v>
      </c>
      <c r="V71" s="243">
        <v>786951.33200000005</v>
      </c>
      <c r="W71" s="244">
        <v>0.97899999999999998</v>
      </c>
      <c r="X71" s="243">
        <v>14517381.74</v>
      </c>
      <c r="Y71" s="243">
        <v>14115507.210000001</v>
      </c>
      <c r="Z71" s="245">
        <v>0.97199999999999998</v>
      </c>
    </row>
    <row r="72" spans="1:26">
      <c r="C72" s="80" t="s">
        <v>409</v>
      </c>
      <c r="F72" s="80"/>
      <c r="P72" s="5"/>
      <c r="Q72" s="5"/>
    </row>
    <row r="73" spans="1:26">
      <c r="C73" s="80" t="s">
        <v>453</v>
      </c>
    </row>
    <row r="75" spans="1:26">
      <c r="C75" s="156"/>
      <c r="D75" s="156"/>
    </row>
  </sheetData>
  <customSheetViews>
    <customSheetView guid="{6F28069D-A7F4-41D2-AA1B-4487F97E36F1}" showPageBreaks="1" fitToPage="1" printArea="1" showRuler="0" topLeftCell="Q1">
      <selection activeCell="G74" sqref="G74"/>
      <pageMargins left="0.78740157480314965" right="0.39370078740157483" top="0" bottom="0" header="0.31496062992125984" footer="0.51181102362204722"/>
      <pageSetup paperSize="8" scale="88" fitToWidth="2" orientation="landscape" horizontalDpi="4294967292" r:id="rId1"/>
      <headerFooter alignWithMargins="0"/>
    </customSheetView>
  </customSheetViews>
  <mergeCells count="35">
    <mergeCell ref="X3:Z4"/>
    <mergeCell ref="A58:A61"/>
    <mergeCell ref="F4:H4"/>
    <mergeCell ref="A3:B5"/>
    <mergeCell ref="O3:Q4"/>
    <mergeCell ref="R3:T4"/>
    <mergeCell ref="U3:W4"/>
    <mergeCell ref="F3:N3"/>
    <mergeCell ref="I4:K4"/>
    <mergeCell ref="A22:A27"/>
    <mergeCell ref="A28:A33"/>
    <mergeCell ref="A34:A39"/>
    <mergeCell ref="L4:N4"/>
    <mergeCell ref="A45:B45"/>
    <mergeCell ref="A56:B56"/>
    <mergeCell ref="C3:E4"/>
    <mergeCell ref="A43:B43"/>
    <mergeCell ref="A44:B44"/>
    <mergeCell ref="A10:A15"/>
    <mergeCell ref="A16:A21"/>
    <mergeCell ref="A50:A51"/>
    <mergeCell ref="A52:A53"/>
    <mergeCell ref="A63:B63"/>
    <mergeCell ref="A62:B62"/>
    <mergeCell ref="A46:A49"/>
    <mergeCell ref="A71:B71"/>
    <mergeCell ref="A65:B65"/>
    <mergeCell ref="A66:B66"/>
    <mergeCell ref="A64:B64"/>
    <mergeCell ref="A67:B67"/>
    <mergeCell ref="A70:B70"/>
    <mergeCell ref="A69:B69"/>
    <mergeCell ref="A68:B68"/>
    <mergeCell ref="A55:B55"/>
    <mergeCell ref="A57:B57"/>
  </mergeCells>
  <phoneticPr fontId="2"/>
  <pageMargins left="0.78740157480314965" right="0.39370078740157483" top="0.59055118110236227" bottom="0" header="0.31496062992125984" footer="0.51181102362204722"/>
  <pageSetup paperSize="9" scale="59" fitToWidth="2" orientation="landscape" r:id="rId2"/>
  <headerFooter alignWithMargins="0"/>
  <colBreaks count="1" manualBreakCount="1">
    <brk id="17" max="72" man="1"/>
  </col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21"/>
  <dimension ref="A1:AE57"/>
  <sheetViews>
    <sheetView zoomScaleNormal="100" workbookViewId="0">
      <pane xSplit="1" ySplit="9" topLeftCell="B10" activePane="bottomRight" state="frozen"/>
      <selection pane="topRight"/>
      <selection pane="bottomLeft"/>
      <selection pane="bottomRight"/>
    </sheetView>
  </sheetViews>
  <sheetFormatPr defaultRowHeight="13.5"/>
  <cols>
    <col min="1" max="1" width="14.875" style="6" customWidth="1"/>
    <col min="2" max="3" width="15.75" style="129" customWidth="1"/>
    <col min="4" max="4" width="7.5" style="129" bestFit="1" customWidth="1"/>
    <col min="5" max="5" width="13.875" style="129" customWidth="1"/>
    <col min="6" max="6" width="13.875" style="129" bestFit="1" customWidth="1"/>
    <col min="7" max="7" width="7.5" style="129" bestFit="1" customWidth="1"/>
    <col min="8" max="9" width="13.875" style="129" bestFit="1" customWidth="1"/>
    <col min="10" max="10" width="7.5" style="129" bestFit="1" customWidth="1"/>
    <col min="11" max="12" width="13.875" style="129" bestFit="1" customWidth="1"/>
    <col min="13" max="13" width="7.5" style="129" customWidth="1"/>
    <col min="14" max="15" width="13.875" style="129" bestFit="1" customWidth="1"/>
    <col min="16" max="16" width="7.5" style="129" customWidth="1"/>
    <col min="17" max="18" width="13.875" style="129" bestFit="1" customWidth="1"/>
    <col min="19" max="19" width="7.5" style="129" bestFit="1" customWidth="1"/>
    <col min="20" max="21" width="13.875" style="129" bestFit="1" customWidth="1"/>
    <col min="22" max="22" width="7.5" style="129" bestFit="1" customWidth="1"/>
    <col min="23" max="24" width="13.875" style="129" bestFit="1" customWidth="1"/>
    <col min="25" max="25" width="7.5" style="129" bestFit="1" customWidth="1"/>
    <col min="26" max="27" width="11.625" style="129" bestFit="1" customWidth="1"/>
    <col min="28" max="28" width="7.5" style="129" customWidth="1"/>
    <col min="29" max="30" width="13.875" style="129" bestFit="1" customWidth="1"/>
    <col min="31" max="31" width="7.5" style="129" customWidth="1"/>
    <col min="32" max="16384" width="9" style="129"/>
  </cols>
  <sheetData>
    <row r="1" spans="1:31" ht="18.75">
      <c r="B1" s="221" t="s">
        <v>132</v>
      </c>
      <c r="C1" s="222"/>
      <c r="D1" s="222"/>
      <c r="E1" s="222"/>
      <c r="F1" s="222"/>
      <c r="G1" s="222"/>
      <c r="H1" s="222"/>
      <c r="I1" s="222"/>
      <c r="J1" s="222"/>
      <c r="K1" s="222"/>
      <c r="L1" s="222"/>
      <c r="M1" s="222"/>
      <c r="N1" s="222"/>
      <c r="O1" s="222"/>
      <c r="Q1" s="221" t="s">
        <v>133</v>
      </c>
      <c r="R1" s="222"/>
      <c r="S1" s="222"/>
      <c r="T1" s="222"/>
      <c r="U1" s="222"/>
      <c r="V1" s="222"/>
      <c r="W1" s="222"/>
      <c r="X1" s="222"/>
      <c r="Y1" s="222"/>
      <c r="Z1" s="222"/>
      <c r="AA1" s="222"/>
      <c r="AB1" s="222"/>
      <c r="AC1" s="222"/>
      <c r="AD1" s="222"/>
    </row>
    <row r="2" spans="1:31">
      <c r="A2" s="211"/>
      <c r="P2" s="8" t="s">
        <v>704</v>
      </c>
      <c r="AE2" s="8" t="s">
        <v>704</v>
      </c>
    </row>
    <row r="3" spans="1:31" s="5" customFormat="1">
      <c r="A3" s="612" t="s">
        <v>561</v>
      </c>
      <c r="B3" s="583" t="s">
        <v>622</v>
      </c>
      <c r="C3" s="672"/>
      <c r="D3" s="584"/>
      <c r="E3" s="555" t="s">
        <v>544</v>
      </c>
      <c r="F3" s="587"/>
      <c r="G3" s="587"/>
      <c r="H3" s="587"/>
      <c r="I3" s="587"/>
      <c r="J3" s="587"/>
      <c r="K3" s="587"/>
      <c r="L3" s="587"/>
      <c r="M3" s="556"/>
      <c r="N3" s="583" t="s">
        <v>557</v>
      </c>
      <c r="O3" s="672"/>
      <c r="P3" s="584"/>
      <c r="Q3" s="583" t="s">
        <v>463</v>
      </c>
      <c r="R3" s="672"/>
      <c r="S3" s="584"/>
      <c r="T3" s="554" t="s">
        <v>233</v>
      </c>
      <c r="U3" s="674"/>
      <c r="V3" s="674"/>
      <c r="W3" s="674"/>
      <c r="X3" s="674"/>
      <c r="Y3" s="674"/>
      <c r="Z3" s="674"/>
      <c r="AA3" s="674"/>
      <c r="AB3" s="674"/>
      <c r="AC3" s="583" t="s">
        <v>553</v>
      </c>
      <c r="AD3" s="672"/>
      <c r="AE3" s="584"/>
    </row>
    <row r="4" spans="1:31" s="5" customFormat="1">
      <c r="A4" s="613"/>
      <c r="B4" s="585"/>
      <c r="C4" s="673"/>
      <c r="D4" s="586"/>
      <c r="E4" s="555" t="s">
        <v>528</v>
      </c>
      <c r="F4" s="587"/>
      <c r="G4" s="556"/>
      <c r="H4" s="555" t="s">
        <v>549</v>
      </c>
      <c r="I4" s="587"/>
      <c r="J4" s="556"/>
      <c r="K4" s="555" t="s">
        <v>550</v>
      </c>
      <c r="L4" s="587"/>
      <c r="M4" s="556"/>
      <c r="N4" s="585"/>
      <c r="O4" s="673"/>
      <c r="P4" s="586"/>
      <c r="Q4" s="585"/>
      <c r="R4" s="673"/>
      <c r="S4" s="586"/>
      <c r="T4" s="554" t="s">
        <v>528</v>
      </c>
      <c r="U4" s="674"/>
      <c r="V4" s="674"/>
      <c r="W4" s="554" t="s">
        <v>619</v>
      </c>
      <c r="X4" s="674"/>
      <c r="Y4" s="674"/>
      <c r="Z4" s="554" t="s">
        <v>620</v>
      </c>
      <c r="AA4" s="674"/>
      <c r="AB4" s="674"/>
      <c r="AC4" s="585"/>
      <c r="AD4" s="673"/>
      <c r="AE4" s="586"/>
    </row>
    <row r="5" spans="1:31" s="5" customFormat="1">
      <c r="A5" s="558"/>
      <c r="B5" s="12" t="s">
        <v>623</v>
      </c>
      <c r="C5" s="11" t="s">
        <v>624</v>
      </c>
      <c r="D5" s="11" t="s">
        <v>649</v>
      </c>
      <c r="E5" s="99" t="s">
        <v>623</v>
      </c>
      <c r="F5" s="99" t="s">
        <v>624</v>
      </c>
      <c r="G5" s="11" t="s">
        <v>649</v>
      </c>
      <c r="H5" s="12" t="s">
        <v>623</v>
      </c>
      <c r="I5" s="11" t="s">
        <v>624</v>
      </c>
      <c r="J5" s="11" t="s">
        <v>649</v>
      </c>
      <c r="K5" s="99" t="s">
        <v>623</v>
      </c>
      <c r="L5" s="99" t="s">
        <v>624</v>
      </c>
      <c r="M5" s="11" t="s">
        <v>649</v>
      </c>
      <c r="N5" s="12" t="s">
        <v>623</v>
      </c>
      <c r="O5" s="11" t="s">
        <v>624</v>
      </c>
      <c r="P5" s="11" t="s">
        <v>649</v>
      </c>
      <c r="Q5" s="99" t="s">
        <v>623</v>
      </c>
      <c r="R5" s="99" t="s">
        <v>624</v>
      </c>
      <c r="S5" s="11" t="s">
        <v>649</v>
      </c>
      <c r="T5" s="12" t="s">
        <v>626</v>
      </c>
      <c r="U5" s="11" t="s">
        <v>627</v>
      </c>
      <c r="V5" s="11" t="s">
        <v>649</v>
      </c>
      <c r="W5" s="99" t="s">
        <v>626</v>
      </c>
      <c r="X5" s="99" t="s">
        <v>627</v>
      </c>
      <c r="Y5" s="11" t="s">
        <v>649</v>
      </c>
      <c r="Z5" s="12" t="s">
        <v>626</v>
      </c>
      <c r="AA5" s="11" t="s">
        <v>627</v>
      </c>
      <c r="AB5" s="11" t="s">
        <v>649</v>
      </c>
      <c r="AC5" s="99" t="s">
        <v>628</v>
      </c>
      <c r="AD5" s="99" t="s">
        <v>629</v>
      </c>
      <c r="AE5" s="11" t="s">
        <v>649</v>
      </c>
    </row>
    <row r="6" spans="1:31" s="5" customFormat="1">
      <c r="A6" s="23"/>
      <c r="B6" s="150" t="s">
        <v>625</v>
      </c>
      <c r="C6" s="16" t="s">
        <v>625</v>
      </c>
      <c r="D6" s="16"/>
      <c r="E6" s="177" t="s">
        <v>625</v>
      </c>
      <c r="F6" s="151" t="s">
        <v>625</v>
      </c>
      <c r="G6" s="16"/>
      <c r="H6" s="150" t="s">
        <v>625</v>
      </c>
      <c r="I6" s="16" t="s">
        <v>625</v>
      </c>
      <c r="J6" s="16"/>
      <c r="K6" s="177" t="s">
        <v>625</v>
      </c>
      <c r="L6" s="151" t="s">
        <v>625</v>
      </c>
      <c r="M6" s="16"/>
      <c r="N6" s="150" t="s">
        <v>625</v>
      </c>
      <c r="O6" s="16" t="s">
        <v>625</v>
      </c>
      <c r="P6" s="16"/>
      <c r="Q6" s="177" t="s">
        <v>625</v>
      </c>
      <c r="R6" s="151" t="s">
        <v>625</v>
      </c>
      <c r="S6" s="16"/>
      <c r="T6" s="150" t="s">
        <v>526</v>
      </c>
      <c r="U6" s="16" t="s">
        <v>526</v>
      </c>
      <c r="V6" s="16"/>
      <c r="W6" s="177" t="s">
        <v>526</v>
      </c>
      <c r="X6" s="151" t="s">
        <v>526</v>
      </c>
      <c r="Y6" s="16"/>
      <c r="Z6" s="150" t="s">
        <v>526</v>
      </c>
      <c r="AA6" s="16" t="s">
        <v>526</v>
      </c>
      <c r="AB6" s="16"/>
      <c r="AC6" s="177" t="s">
        <v>526</v>
      </c>
      <c r="AD6" s="151" t="s">
        <v>526</v>
      </c>
      <c r="AE6" s="16"/>
    </row>
    <row r="7" spans="1:31">
      <c r="A7" s="152" t="s">
        <v>705</v>
      </c>
      <c r="B7" s="153">
        <v>1040438911.7479997</v>
      </c>
      <c r="C7" s="154">
        <v>1027900575.465</v>
      </c>
      <c r="D7" s="215">
        <v>0.98799999999999999</v>
      </c>
      <c r="E7" s="156">
        <v>890487256.88599992</v>
      </c>
      <c r="F7" s="154">
        <v>878670372.18899977</v>
      </c>
      <c r="G7" s="215">
        <v>0.98699999999999999</v>
      </c>
      <c r="H7" s="153">
        <v>356015316.60199988</v>
      </c>
      <c r="I7" s="154">
        <v>347954166.84399998</v>
      </c>
      <c r="J7" s="215">
        <v>0.97699999999999998</v>
      </c>
      <c r="K7" s="156">
        <v>534471940.28400022</v>
      </c>
      <c r="L7" s="154">
        <v>530716205.34500009</v>
      </c>
      <c r="M7" s="215">
        <v>0.99299999999999999</v>
      </c>
      <c r="N7" s="153">
        <v>149951654.86199999</v>
      </c>
      <c r="O7" s="154">
        <v>149230203.27600002</v>
      </c>
      <c r="P7" s="215">
        <v>0.995</v>
      </c>
      <c r="Q7" s="156">
        <v>256941609.92199999</v>
      </c>
      <c r="R7" s="154">
        <v>255335351.34299996</v>
      </c>
      <c r="S7" s="215">
        <v>0.99399999999999999</v>
      </c>
      <c r="T7" s="153">
        <v>97782282.964000002</v>
      </c>
      <c r="U7" s="154">
        <v>95955383.106000006</v>
      </c>
      <c r="V7" s="215">
        <v>0.98099999999999998</v>
      </c>
      <c r="W7" s="156">
        <v>97128350.003000021</v>
      </c>
      <c r="X7" s="154">
        <v>95310047.876999974</v>
      </c>
      <c r="Y7" s="215">
        <v>0.98099999999999998</v>
      </c>
      <c r="Z7" s="153">
        <v>653932.96099999989</v>
      </c>
      <c r="AA7" s="154">
        <v>645335.22900000017</v>
      </c>
      <c r="AB7" s="215">
        <v>0.98699999999999999</v>
      </c>
      <c r="AC7" s="156">
        <v>39310391.384999998</v>
      </c>
      <c r="AD7" s="154">
        <v>37997924.247999988</v>
      </c>
      <c r="AE7" s="215">
        <v>0.96699999999999997</v>
      </c>
    </row>
    <row r="8" spans="1:31">
      <c r="A8" s="152" t="s">
        <v>706</v>
      </c>
      <c r="B8" s="153">
        <v>1067907185.6050001</v>
      </c>
      <c r="C8" s="154">
        <v>1055837103.943</v>
      </c>
      <c r="D8" s="215">
        <v>0.98899999999999999</v>
      </c>
      <c r="E8" s="156">
        <v>913488260.23799992</v>
      </c>
      <c r="F8" s="154">
        <v>902117841.12699986</v>
      </c>
      <c r="G8" s="215">
        <v>0.98799999999999999</v>
      </c>
      <c r="H8" s="153">
        <v>364228783.68600011</v>
      </c>
      <c r="I8" s="154">
        <v>356502885.21099991</v>
      </c>
      <c r="J8" s="215">
        <v>0.97899999999999998</v>
      </c>
      <c r="K8" s="156">
        <v>549259476.55200005</v>
      </c>
      <c r="L8" s="154">
        <v>545614955.91599989</v>
      </c>
      <c r="M8" s="215">
        <v>0.99299999999999999</v>
      </c>
      <c r="N8" s="153">
        <v>154418925.36699998</v>
      </c>
      <c r="O8" s="154">
        <v>153719262.81599998</v>
      </c>
      <c r="P8" s="215">
        <v>0.995</v>
      </c>
      <c r="Q8" s="156">
        <v>270011337.64900005</v>
      </c>
      <c r="R8" s="154">
        <v>268416792.29300004</v>
      </c>
      <c r="S8" s="215">
        <v>0.99399999999999999</v>
      </c>
      <c r="T8" s="153">
        <v>97035844.518000022</v>
      </c>
      <c r="U8" s="154">
        <v>95312083.231999978</v>
      </c>
      <c r="V8" s="215">
        <v>0.98199999999999998</v>
      </c>
      <c r="W8" s="156">
        <v>96373623.851000026</v>
      </c>
      <c r="X8" s="154">
        <v>94659866.33600001</v>
      </c>
      <c r="Y8" s="215">
        <v>0.98199999999999998</v>
      </c>
      <c r="Z8" s="153">
        <v>662220.6669999999</v>
      </c>
      <c r="AA8" s="154">
        <v>652216.89599999983</v>
      </c>
      <c r="AB8" s="215">
        <v>0.98499999999999999</v>
      </c>
      <c r="AC8" s="156">
        <v>44893483.035000004</v>
      </c>
      <c r="AD8" s="154">
        <v>43477152.115000017</v>
      </c>
      <c r="AE8" s="215">
        <v>0.96799999999999997</v>
      </c>
    </row>
    <row r="9" spans="1:31">
      <c r="A9" s="157" t="s">
        <v>707</v>
      </c>
      <c r="B9" s="158">
        <v>1025300775.5480001</v>
      </c>
      <c r="C9" s="159">
        <v>1013550604.7350003</v>
      </c>
      <c r="D9" s="216">
        <v>0.98899999999999999</v>
      </c>
      <c r="E9" s="161">
        <v>868050082.6589998</v>
      </c>
      <c r="F9" s="159">
        <v>856991476.38100004</v>
      </c>
      <c r="G9" s="216">
        <v>0.98699999999999999</v>
      </c>
      <c r="H9" s="158">
        <v>348603053.47399992</v>
      </c>
      <c r="I9" s="159">
        <v>340971360.17199987</v>
      </c>
      <c r="J9" s="216">
        <v>0.97799999999999998</v>
      </c>
      <c r="K9" s="161">
        <v>519447029.18499994</v>
      </c>
      <c r="L9" s="159">
        <v>516020116.20899999</v>
      </c>
      <c r="M9" s="216">
        <v>0.99299999999999999</v>
      </c>
      <c r="N9" s="158">
        <v>157250692.88899997</v>
      </c>
      <c r="O9" s="159">
        <v>156559128.35399997</v>
      </c>
      <c r="P9" s="216">
        <v>0.996</v>
      </c>
      <c r="Q9" s="161">
        <v>262852544.80299994</v>
      </c>
      <c r="R9" s="159">
        <v>261209420.37600008</v>
      </c>
      <c r="S9" s="216">
        <v>0.99399999999999999</v>
      </c>
      <c r="T9" s="158">
        <v>90008778.957999989</v>
      </c>
      <c r="U9" s="159">
        <v>88367910.100000009</v>
      </c>
      <c r="V9" s="216">
        <v>0.98199999999999998</v>
      </c>
      <c r="W9" s="161">
        <v>89415286.968999997</v>
      </c>
      <c r="X9" s="159">
        <v>87781751.917999998</v>
      </c>
      <c r="Y9" s="216">
        <v>0.98199999999999998</v>
      </c>
      <c r="Z9" s="158">
        <v>593491.98899999983</v>
      </c>
      <c r="AA9" s="159">
        <v>586158.18200000003</v>
      </c>
      <c r="AB9" s="216">
        <v>0.98799999999999999</v>
      </c>
      <c r="AC9" s="161">
        <v>53859425.189999998</v>
      </c>
      <c r="AD9" s="159">
        <v>52199041.975000001</v>
      </c>
      <c r="AE9" s="216">
        <v>0.96899999999999997</v>
      </c>
    </row>
    <row r="10" spans="1:31">
      <c r="A10" s="111" t="s">
        <v>562</v>
      </c>
      <c r="B10" s="162">
        <v>44716079.202999994</v>
      </c>
      <c r="C10" s="163">
        <v>44114047.912</v>
      </c>
      <c r="D10" s="217">
        <v>0.98699999999999999</v>
      </c>
      <c r="E10" s="165">
        <v>38278944.777999997</v>
      </c>
      <c r="F10" s="163">
        <v>37716363.059</v>
      </c>
      <c r="G10" s="217">
        <v>0.98499999999999999</v>
      </c>
      <c r="H10" s="162">
        <v>17276370.798</v>
      </c>
      <c r="I10" s="163">
        <v>16897840.217999998</v>
      </c>
      <c r="J10" s="217">
        <v>0.97799999999999998</v>
      </c>
      <c r="K10" s="165">
        <v>21002573.98</v>
      </c>
      <c r="L10" s="163">
        <v>20818522.840999998</v>
      </c>
      <c r="M10" s="217">
        <v>0.99099999999999999</v>
      </c>
      <c r="N10" s="162">
        <v>6437134.4249999998</v>
      </c>
      <c r="O10" s="163">
        <v>6397684.8530000001</v>
      </c>
      <c r="P10" s="217">
        <v>0.99399999999999999</v>
      </c>
      <c r="Q10" s="165">
        <v>11683050.346000001</v>
      </c>
      <c r="R10" s="163">
        <v>11599665.964</v>
      </c>
      <c r="S10" s="217">
        <v>0.99299999999999999</v>
      </c>
      <c r="T10" s="162">
        <v>4456783.82</v>
      </c>
      <c r="U10" s="163">
        <v>4379101.551</v>
      </c>
      <c r="V10" s="217">
        <v>0.98299999999999998</v>
      </c>
      <c r="W10" s="165">
        <v>4416209.6639999999</v>
      </c>
      <c r="X10" s="163">
        <v>4339439.5140000004</v>
      </c>
      <c r="Y10" s="217">
        <v>0.98299999999999998</v>
      </c>
      <c r="Z10" s="162">
        <v>40574.156000000003</v>
      </c>
      <c r="AA10" s="163">
        <v>39662.036999999997</v>
      </c>
      <c r="AB10" s="217">
        <v>0.97799999999999998</v>
      </c>
      <c r="AC10" s="165">
        <v>1306069.03</v>
      </c>
      <c r="AD10" s="163">
        <v>1253393.97</v>
      </c>
      <c r="AE10" s="217">
        <v>0.96</v>
      </c>
    </row>
    <row r="11" spans="1:31">
      <c r="A11" s="111" t="s">
        <v>563</v>
      </c>
      <c r="B11" s="166">
        <v>9423510.3959999997</v>
      </c>
      <c r="C11" s="167">
        <v>9303681.4800000004</v>
      </c>
      <c r="D11" s="219">
        <v>0.98699999999999999</v>
      </c>
      <c r="E11" s="169">
        <v>8114463.5779999997</v>
      </c>
      <c r="F11" s="167">
        <v>7999888.7419999996</v>
      </c>
      <c r="G11" s="219">
        <v>0.98599999999999999</v>
      </c>
      <c r="H11" s="166">
        <v>3333841.9270000001</v>
      </c>
      <c r="I11" s="167">
        <v>3250743.8489999999</v>
      </c>
      <c r="J11" s="219">
        <v>0.97499999999999998</v>
      </c>
      <c r="K11" s="169">
        <v>4780621.6509999996</v>
      </c>
      <c r="L11" s="167">
        <v>4749144.8930000002</v>
      </c>
      <c r="M11" s="219">
        <v>0.99299999999999999</v>
      </c>
      <c r="N11" s="166">
        <v>1309046.818</v>
      </c>
      <c r="O11" s="167">
        <v>1303792.7379999999</v>
      </c>
      <c r="P11" s="219">
        <v>0.996</v>
      </c>
      <c r="Q11" s="169">
        <v>2837776.1460000002</v>
      </c>
      <c r="R11" s="167">
        <v>2822927.72</v>
      </c>
      <c r="S11" s="219">
        <v>0.995</v>
      </c>
      <c r="T11" s="166">
        <v>989284.29200000002</v>
      </c>
      <c r="U11" s="167">
        <v>970379.77899999998</v>
      </c>
      <c r="V11" s="219">
        <v>0.98099999999999998</v>
      </c>
      <c r="W11" s="169">
        <v>983800.43599999999</v>
      </c>
      <c r="X11" s="167">
        <v>964970.34699999995</v>
      </c>
      <c r="Y11" s="219">
        <v>0.98099999999999998</v>
      </c>
      <c r="Z11" s="166">
        <v>5483.8559999999998</v>
      </c>
      <c r="AA11" s="167">
        <v>5409.4319999999998</v>
      </c>
      <c r="AB11" s="219">
        <v>0.98599999999999999</v>
      </c>
      <c r="AC11" s="169">
        <v>240889.62</v>
      </c>
      <c r="AD11" s="167">
        <v>234480.79</v>
      </c>
      <c r="AE11" s="219">
        <v>0.97299999999999998</v>
      </c>
    </row>
    <row r="12" spans="1:31">
      <c r="A12" s="111" t="s">
        <v>564</v>
      </c>
      <c r="B12" s="166">
        <v>9365632.1490000002</v>
      </c>
      <c r="C12" s="167">
        <v>9250935.1050000004</v>
      </c>
      <c r="D12" s="219">
        <v>0.98799999999999999</v>
      </c>
      <c r="E12" s="169">
        <v>7987739.6299999999</v>
      </c>
      <c r="F12" s="167">
        <v>7877900.9009999996</v>
      </c>
      <c r="G12" s="219">
        <v>0.98599999999999999</v>
      </c>
      <c r="H12" s="166">
        <v>3302063.46</v>
      </c>
      <c r="I12" s="167">
        <v>3220730.0320000001</v>
      </c>
      <c r="J12" s="219">
        <v>0.97499999999999998</v>
      </c>
      <c r="K12" s="169">
        <v>4685676.17</v>
      </c>
      <c r="L12" s="167">
        <v>4657170.8689999999</v>
      </c>
      <c r="M12" s="219">
        <v>0.99399999999999999</v>
      </c>
      <c r="N12" s="166">
        <v>1377892.5190000001</v>
      </c>
      <c r="O12" s="167">
        <v>1373034.2039999999</v>
      </c>
      <c r="P12" s="219">
        <v>0.996</v>
      </c>
      <c r="Q12" s="169">
        <v>2723262.6409999998</v>
      </c>
      <c r="R12" s="167">
        <v>2701526.5860000001</v>
      </c>
      <c r="S12" s="219">
        <v>0.99199999999999999</v>
      </c>
      <c r="T12" s="166">
        <v>1053563.969</v>
      </c>
      <c r="U12" s="167">
        <v>1031737.655</v>
      </c>
      <c r="V12" s="219">
        <v>0.97899999999999998</v>
      </c>
      <c r="W12" s="169">
        <v>1049474.5460000001</v>
      </c>
      <c r="X12" s="167">
        <v>1027699.529</v>
      </c>
      <c r="Y12" s="219">
        <v>0.97899999999999998</v>
      </c>
      <c r="Z12" s="166">
        <v>4089.4229999999998</v>
      </c>
      <c r="AA12" s="167">
        <v>4038.1260000000002</v>
      </c>
      <c r="AB12" s="219">
        <v>0.98699999999999999</v>
      </c>
      <c r="AC12" s="169">
        <v>289898.23499999999</v>
      </c>
      <c r="AD12" s="167">
        <v>282272.26500000001</v>
      </c>
      <c r="AE12" s="219">
        <v>0.97399999999999998</v>
      </c>
    </row>
    <row r="13" spans="1:31">
      <c r="A13" s="111" t="s">
        <v>565</v>
      </c>
      <c r="B13" s="166">
        <v>19754385.280000001</v>
      </c>
      <c r="C13" s="167">
        <v>19556129.999000002</v>
      </c>
      <c r="D13" s="219">
        <v>0.99</v>
      </c>
      <c r="E13" s="169">
        <v>17008051.717</v>
      </c>
      <c r="F13" s="167">
        <v>16822654.589000002</v>
      </c>
      <c r="G13" s="219">
        <v>0.98899999999999999</v>
      </c>
      <c r="H13" s="166">
        <v>7187225.4749999996</v>
      </c>
      <c r="I13" s="167">
        <v>7053344.0499999998</v>
      </c>
      <c r="J13" s="219">
        <v>0.98099999999999998</v>
      </c>
      <c r="K13" s="169">
        <v>9820826.2420000006</v>
      </c>
      <c r="L13" s="167">
        <v>9769310.5390000008</v>
      </c>
      <c r="M13" s="219">
        <v>0.995</v>
      </c>
      <c r="N13" s="166">
        <v>2746333.5630000001</v>
      </c>
      <c r="O13" s="167">
        <v>2733475.41</v>
      </c>
      <c r="P13" s="219">
        <v>0.995</v>
      </c>
      <c r="Q13" s="169">
        <v>5480632.9809999997</v>
      </c>
      <c r="R13" s="167">
        <v>5454199.4570000004</v>
      </c>
      <c r="S13" s="219">
        <v>0.995</v>
      </c>
      <c r="T13" s="166">
        <v>1836248.6240000001</v>
      </c>
      <c r="U13" s="167">
        <v>1807105.9350000001</v>
      </c>
      <c r="V13" s="219">
        <v>0.98399999999999999</v>
      </c>
      <c r="W13" s="169">
        <v>1820984.557</v>
      </c>
      <c r="X13" s="167">
        <v>1791915.382</v>
      </c>
      <c r="Y13" s="219">
        <v>0.98399999999999999</v>
      </c>
      <c r="Z13" s="166">
        <v>15264.066999999999</v>
      </c>
      <c r="AA13" s="167">
        <v>15190.553</v>
      </c>
      <c r="AB13" s="219">
        <v>0.995</v>
      </c>
      <c r="AC13" s="169">
        <v>768238.36</v>
      </c>
      <c r="AD13" s="167">
        <v>742849.39</v>
      </c>
      <c r="AE13" s="219">
        <v>0.96699999999999997</v>
      </c>
    </row>
    <row r="14" spans="1:31">
      <c r="A14" s="111" t="s">
        <v>566</v>
      </c>
      <c r="B14" s="166">
        <v>7646351.5620000008</v>
      </c>
      <c r="C14" s="167">
        <v>7579679.8650000002</v>
      </c>
      <c r="D14" s="219">
        <v>0.99099999999999999</v>
      </c>
      <c r="E14" s="169">
        <v>6504508.0020000003</v>
      </c>
      <c r="F14" s="167">
        <v>6442878.574</v>
      </c>
      <c r="G14" s="219">
        <v>0.99099999999999999</v>
      </c>
      <c r="H14" s="166">
        <v>2798987.645</v>
      </c>
      <c r="I14" s="167">
        <v>2755507.3590000002</v>
      </c>
      <c r="J14" s="219">
        <v>0.98399999999999999</v>
      </c>
      <c r="K14" s="169">
        <v>3705520.3569999998</v>
      </c>
      <c r="L14" s="167">
        <v>3687371.2149999999</v>
      </c>
      <c r="M14" s="219">
        <v>0.995</v>
      </c>
      <c r="N14" s="166">
        <v>1141843.56</v>
      </c>
      <c r="O14" s="167">
        <v>1136801.291</v>
      </c>
      <c r="P14" s="219">
        <v>0.996</v>
      </c>
      <c r="Q14" s="169">
        <v>2410651.3319999999</v>
      </c>
      <c r="R14" s="167">
        <v>2399060.1189999999</v>
      </c>
      <c r="S14" s="219">
        <v>0.995</v>
      </c>
      <c r="T14" s="166">
        <v>845568.326</v>
      </c>
      <c r="U14" s="167">
        <v>833584.98300000001</v>
      </c>
      <c r="V14" s="219">
        <v>0.98599999999999999</v>
      </c>
      <c r="W14" s="169">
        <v>841232.05700000003</v>
      </c>
      <c r="X14" s="167">
        <v>829273.68400000001</v>
      </c>
      <c r="Y14" s="219">
        <v>0.98599999999999999</v>
      </c>
      <c r="Z14" s="166">
        <v>4336.2690000000002</v>
      </c>
      <c r="AA14" s="167">
        <v>4311.299</v>
      </c>
      <c r="AB14" s="219">
        <v>0.99399999999999999</v>
      </c>
      <c r="AC14" s="169">
        <v>138034.13</v>
      </c>
      <c r="AD14" s="167">
        <v>134038.20000000001</v>
      </c>
      <c r="AE14" s="219">
        <v>0.97099999999999997</v>
      </c>
    </row>
    <row r="15" spans="1:31">
      <c r="A15" s="111" t="s">
        <v>567</v>
      </c>
      <c r="B15" s="166">
        <v>8582933.5610000007</v>
      </c>
      <c r="C15" s="167">
        <v>8481201.5730000008</v>
      </c>
      <c r="D15" s="219">
        <v>0.98799999999999999</v>
      </c>
      <c r="E15" s="169">
        <v>7357557.6730000004</v>
      </c>
      <c r="F15" s="167">
        <v>7261490.75</v>
      </c>
      <c r="G15" s="219">
        <v>0.98699999999999999</v>
      </c>
      <c r="H15" s="166">
        <v>2999715.1329999999</v>
      </c>
      <c r="I15" s="167">
        <v>2925920.3990000002</v>
      </c>
      <c r="J15" s="219">
        <v>0.97499999999999998</v>
      </c>
      <c r="K15" s="169">
        <v>4357842.54</v>
      </c>
      <c r="L15" s="167">
        <v>4335570.3509999998</v>
      </c>
      <c r="M15" s="219">
        <v>0.995</v>
      </c>
      <c r="N15" s="166">
        <v>1225375.888</v>
      </c>
      <c r="O15" s="167">
        <v>1219710.8230000001</v>
      </c>
      <c r="P15" s="219">
        <v>0.995</v>
      </c>
      <c r="Q15" s="169">
        <v>2349838.9640000002</v>
      </c>
      <c r="R15" s="167">
        <v>2334248.4139999999</v>
      </c>
      <c r="S15" s="219">
        <v>0.99299999999999999</v>
      </c>
      <c r="T15" s="166">
        <v>910642.37399999995</v>
      </c>
      <c r="U15" s="167">
        <v>893040.897</v>
      </c>
      <c r="V15" s="219">
        <v>0.98099999999999998</v>
      </c>
      <c r="W15" s="169">
        <v>904374.54599999997</v>
      </c>
      <c r="X15" s="167">
        <v>886889.39099999995</v>
      </c>
      <c r="Y15" s="219">
        <v>0.98099999999999998</v>
      </c>
      <c r="Z15" s="166">
        <v>6267.8280000000004</v>
      </c>
      <c r="AA15" s="167">
        <v>6151.5060000000003</v>
      </c>
      <c r="AB15" s="219">
        <v>0.98099999999999998</v>
      </c>
      <c r="AC15" s="169">
        <v>315269.875</v>
      </c>
      <c r="AD15" s="167">
        <v>308246.505</v>
      </c>
      <c r="AE15" s="219">
        <v>0.97799999999999998</v>
      </c>
    </row>
    <row r="16" spans="1:31">
      <c r="A16" s="170" t="s">
        <v>568</v>
      </c>
      <c r="B16" s="171">
        <v>14424580.630000001</v>
      </c>
      <c r="C16" s="172">
        <v>14269197.698000001</v>
      </c>
      <c r="D16" s="220">
        <v>0.98899999999999999</v>
      </c>
      <c r="E16" s="174">
        <v>12354797.015000001</v>
      </c>
      <c r="F16" s="172">
        <v>12207739.014</v>
      </c>
      <c r="G16" s="220">
        <v>0.98799999999999999</v>
      </c>
      <c r="H16" s="171">
        <v>4915049.6040000003</v>
      </c>
      <c r="I16" s="172">
        <v>4819252.5449999999</v>
      </c>
      <c r="J16" s="220">
        <v>0.98099999999999998</v>
      </c>
      <c r="K16" s="174">
        <v>7439747.4110000003</v>
      </c>
      <c r="L16" s="172">
        <v>7388486.4689999996</v>
      </c>
      <c r="M16" s="220">
        <v>0.99299999999999999</v>
      </c>
      <c r="N16" s="171">
        <v>2069783.615</v>
      </c>
      <c r="O16" s="172">
        <v>2061458.6839999999</v>
      </c>
      <c r="P16" s="220">
        <v>0.996</v>
      </c>
      <c r="Q16" s="174">
        <v>3945573.2960000001</v>
      </c>
      <c r="R16" s="172">
        <v>3917532.858</v>
      </c>
      <c r="S16" s="220">
        <v>0.99299999999999999</v>
      </c>
      <c r="T16" s="171">
        <v>1413778.463</v>
      </c>
      <c r="U16" s="172">
        <v>1390190.8540000001</v>
      </c>
      <c r="V16" s="220">
        <v>0.98299999999999998</v>
      </c>
      <c r="W16" s="174">
        <v>1402649.46</v>
      </c>
      <c r="X16" s="172">
        <v>1379259.5660000001</v>
      </c>
      <c r="Y16" s="220">
        <v>0.98299999999999998</v>
      </c>
      <c r="Z16" s="171">
        <v>11129.003000000001</v>
      </c>
      <c r="AA16" s="172">
        <v>10931.288</v>
      </c>
      <c r="AB16" s="220">
        <v>0.98199999999999998</v>
      </c>
      <c r="AC16" s="174">
        <v>364557.57</v>
      </c>
      <c r="AD16" s="172">
        <v>350159.91</v>
      </c>
      <c r="AE16" s="220">
        <v>0.96099999999999997</v>
      </c>
    </row>
    <row r="17" spans="1:31">
      <c r="A17" s="111" t="s">
        <v>569</v>
      </c>
      <c r="B17" s="175">
        <v>19805475.328000002</v>
      </c>
      <c r="C17" s="167">
        <v>19590277.798999999</v>
      </c>
      <c r="D17" s="219">
        <v>0.98899999999999999</v>
      </c>
      <c r="E17" s="175">
        <v>16624294.842</v>
      </c>
      <c r="F17" s="167">
        <v>16421964.99</v>
      </c>
      <c r="G17" s="219">
        <v>0.98799999999999999</v>
      </c>
      <c r="H17" s="175">
        <v>6390970.7470000004</v>
      </c>
      <c r="I17" s="167">
        <v>6263893.6560000004</v>
      </c>
      <c r="J17" s="219">
        <v>0.98</v>
      </c>
      <c r="K17" s="175">
        <v>10233324.095000001</v>
      </c>
      <c r="L17" s="167">
        <v>10158071.334000001</v>
      </c>
      <c r="M17" s="219">
        <v>0.99299999999999999</v>
      </c>
      <c r="N17" s="175">
        <v>3181180.486</v>
      </c>
      <c r="O17" s="167">
        <v>3168312.8089999999</v>
      </c>
      <c r="P17" s="219">
        <v>0.996</v>
      </c>
      <c r="Q17" s="175">
        <v>5971595.4709999999</v>
      </c>
      <c r="R17" s="167">
        <v>5933704.8959999997</v>
      </c>
      <c r="S17" s="219">
        <v>0.99399999999999999</v>
      </c>
      <c r="T17" s="175">
        <v>1633751.1880000001</v>
      </c>
      <c r="U17" s="167">
        <v>1602741.7290000001</v>
      </c>
      <c r="V17" s="219">
        <v>0.98099999999999998</v>
      </c>
      <c r="W17" s="175">
        <v>1625437.3910000001</v>
      </c>
      <c r="X17" s="167">
        <v>1594527.4210000001</v>
      </c>
      <c r="Y17" s="219">
        <v>0.98099999999999998</v>
      </c>
      <c r="Z17" s="175">
        <v>8313.7970000000005</v>
      </c>
      <c r="AA17" s="167">
        <v>8214.3080000000009</v>
      </c>
      <c r="AB17" s="219">
        <v>0.98799999999999999</v>
      </c>
      <c r="AC17" s="175">
        <v>722151.91500000004</v>
      </c>
      <c r="AD17" s="167">
        <v>706733.91500000004</v>
      </c>
      <c r="AE17" s="219">
        <v>0.97899999999999998</v>
      </c>
    </row>
    <row r="18" spans="1:31">
      <c r="A18" s="111" t="s">
        <v>570</v>
      </c>
      <c r="B18" s="175">
        <v>16435993.653000001</v>
      </c>
      <c r="C18" s="167">
        <v>16267070.556</v>
      </c>
      <c r="D18" s="219">
        <v>0.99</v>
      </c>
      <c r="E18" s="175">
        <v>14232849.66</v>
      </c>
      <c r="F18" s="167">
        <v>14074219.011</v>
      </c>
      <c r="G18" s="219">
        <v>0.98899999999999999</v>
      </c>
      <c r="H18" s="175">
        <v>5547298.3540000003</v>
      </c>
      <c r="I18" s="167">
        <v>5439822.659</v>
      </c>
      <c r="J18" s="219">
        <v>0.98099999999999998</v>
      </c>
      <c r="K18" s="175">
        <v>8685551.3059999999</v>
      </c>
      <c r="L18" s="167">
        <v>8634396.352</v>
      </c>
      <c r="M18" s="219">
        <v>0.99399999999999999</v>
      </c>
      <c r="N18" s="175">
        <v>2203143.9929999998</v>
      </c>
      <c r="O18" s="167">
        <v>2192851.5449999999</v>
      </c>
      <c r="P18" s="219">
        <v>0.995</v>
      </c>
      <c r="Q18" s="175">
        <v>3851836.318</v>
      </c>
      <c r="R18" s="167">
        <v>3829069.4649999999</v>
      </c>
      <c r="S18" s="219">
        <v>0.99399999999999999</v>
      </c>
      <c r="T18" s="175">
        <v>1469358.486</v>
      </c>
      <c r="U18" s="167">
        <v>1446222.182</v>
      </c>
      <c r="V18" s="219">
        <v>0.98399999999999999</v>
      </c>
      <c r="W18" s="175">
        <v>1457049.2779999999</v>
      </c>
      <c r="X18" s="167">
        <v>1433931.4939999999</v>
      </c>
      <c r="Y18" s="219">
        <v>0.98399999999999999</v>
      </c>
      <c r="Z18" s="175">
        <v>12309.208000000001</v>
      </c>
      <c r="AA18" s="167">
        <v>12290.688</v>
      </c>
      <c r="AB18" s="219">
        <v>0.998</v>
      </c>
      <c r="AC18" s="175">
        <v>657170.46</v>
      </c>
      <c r="AD18" s="167">
        <v>639384.34</v>
      </c>
      <c r="AE18" s="219">
        <v>0.97299999999999998</v>
      </c>
    </row>
    <row r="19" spans="1:31">
      <c r="A19" s="111" t="s">
        <v>571</v>
      </c>
      <c r="B19" s="175">
        <v>15520625.761999998</v>
      </c>
      <c r="C19" s="167">
        <v>15331573.624</v>
      </c>
      <c r="D19" s="219">
        <v>0.98799999999999999</v>
      </c>
      <c r="E19" s="175">
        <v>13373170.698999999</v>
      </c>
      <c r="F19" s="167">
        <v>13193330.5</v>
      </c>
      <c r="G19" s="219">
        <v>0.98699999999999999</v>
      </c>
      <c r="H19" s="175">
        <v>5303405.7910000002</v>
      </c>
      <c r="I19" s="167">
        <v>5188084.8389999997</v>
      </c>
      <c r="J19" s="219">
        <v>0.97799999999999998</v>
      </c>
      <c r="K19" s="175">
        <v>8069764.9079999998</v>
      </c>
      <c r="L19" s="167">
        <v>8005245.6610000003</v>
      </c>
      <c r="M19" s="219">
        <v>0.99199999999999999</v>
      </c>
      <c r="N19" s="175">
        <v>2147455.0630000001</v>
      </c>
      <c r="O19" s="167">
        <v>2138243.1239999998</v>
      </c>
      <c r="P19" s="219">
        <v>0.996</v>
      </c>
      <c r="Q19" s="175">
        <v>3472924.2659999998</v>
      </c>
      <c r="R19" s="167">
        <v>3450214.9270000001</v>
      </c>
      <c r="S19" s="219">
        <v>0.99299999999999999</v>
      </c>
      <c r="T19" s="175">
        <v>1457345.4339999999</v>
      </c>
      <c r="U19" s="167">
        <v>1429612.7620000001</v>
      </c>
      <c r="V19" s="219">
        <v>0.98099999999999998</v>
      </c>
      <c r="W19" s="175">
        <v>1450472.95</v>
      </c>
      <c r="X19" s="167">
        <v>1422882.01</v>
      </c>
      <c r="Y19" s="219">
        <v>0.98099999999999998</v>
      </c>
      <c r="Z19" s="175">
        <v>6872.4840000000004</v>
      </c>
      <c r="AA19" s="167">
        <v>6730.7520000000004</v>
      </c>
      <c r="AB19" s="219">
        <v>0.97899999999999998</v>
      </c>
      <c r="AC19" s="175">
        <v>682774.04</v>
      </c>
      <c r="AD19" s="167">
        <v>654741.24</v>
      </c>
      <c r="AE19" s="219">
        <v>0.95899999999999996</v>
      </c>
    </row>
    <row r="20" spans="1:31">
      <c r="A20" s="111" t="s">
        <v>572</v>
      </c>
      <c r="B20" s="175">
        <v>47992292.736999996</v>
      </c>
      <c r="C20" s="167">
        <v>47514131.811999999</v>
      </c>
      <c r="D20" s="219">
        <v>0.99</v>
      </c>
      <c r="E20" s="175">
        <v>39892143.773999996</v>
      </c>
      <c r="F20" s="167">
        <v>39451435.607000001</v>
      </c>
      <c r="G20" s="219">
        <v>0.98899999999999999</v>
      </c>
      <c r="H20" s="175">
        <v>15022998.469000001</v>
      </c>
      <c r="I20" s="167">
        <v>14729164.604</v>
      </c>
      <c r="J20" s="219">
        <v>0.98</v>
      </c>
      <c r="K20" s="175">
        <v>24869145.305</v>
      </c>
      <c r="L20" s="167">
        <v>24722271.002999999</v>
      </c>
      <c r="M20" s="219">
        <v>0.99399999999999999</v>
      </c>
      <c r="N20" s="175">
        <v>8100148.9630000005</v>
      </c>
      <c r="O20" s="167">
        <v>8062696.2050000001</v>
      </c>
      <c r="P20" s="219">
        <v>0.995</v>
      </c>
      <c r="Q20" s="175">
        <v>13782693.627</v>
      </c>
      <c r="R20" s="167">
        <v>13708697.247</v>
      </c>
      <c r="S20" s="219">
        <v>0.995</v>
      </c>
      <c r="T20" s="175">
        <v>3836616.0469999998</v>
      </c>
      <c r="U20" s="167">
        <v>3772058.9670000002</v>
      </c>
      <c r="V20" s="219">
        <v>0.98299999999999998</v>
      </c>
      <c r="W20" s="175">
        <v>3822842.0260000001</v>
      </c>
      <c r="X20" s="167">
        <v>3758444.5550000002</v>
      </c>
      <c r="Y20" s="219">
        <v>0.98299999999999998</v>
      </c>
      <c r="Z20" s="175">
        <v>13774.021000000001</v>
      </c>
      <c r="AA20" s="167">
        <v>13614.412</v>
      </c>
      <c r="AB20" s="219">
        <v>0.98799999999999999</v>
      </c>
      <c r="AC20" s="175">
        <v>2693102.74</v>
      </c>
      <c r="AD20" s="167">
        <v>2611019.2200000002</v>
      </c>
      <c r="AE20" s="219">
        <v>0.97</v>
      </c>
    </row>
    <row r="21" spans="1:31">
      <c r="A21" s="170" t="s">
        <v>573</v>
      </c>
      <c r="B21" s="175">
        <v>45042329.729000002</v>
      </c>
      <c r="C21" s="167">
        <v>44468645.465000004</v>
      </c>
      <c r="D21" s="219">
        <v>0.98699999999999999</v>
      </c>
      <c r="E21" s="175">
        <v>37549092.130000003</v>
      </c>
      <c r="F21" s="167">
        <v>37002905.193000004</v>
      </c>
      <c r="G21" s="219">
        <v>0.98499999999999999</v>
      </c>
      <c r="H21" s="175">
        <v>15050604.403000001</v>
      </c>
      <c r="I21" s="167">
        <v>14655251.037</v>
      </c>
      <c r="J21" s="219">
        <v>0.97399999999999998</v>
      </c>
      <c r="K21" s="175">
        <v>22498487.727000002</v>
      </c>
      <c r="L21" s="167">
        <v>22347654.155999999</v>
      </c>
      <c r="M21" s="219">
        <v>0.99299999999999999</v>
      </c>
      <c r="N21" s="175">
        <v>7493237.5990000004</v>
      </c>
      <c r="O21" s="167">
        <v>7465740.2719999999</v>
      </c>
      <c r="P21" s="219">
        <v>0.996</v>
      </c>
      <c r="Q21" s="175">
        <v>12300272.543</v>
      </c>
      <c r="R21" s="167">
        <v>12232581.226</v>
      </c>
      <c r="S21" s="219">
        <v>0.99399999999999999</v>
      </c>
      <c r="T21" s="175">
        <v>3668275.0839999998</v>
      </c>
      <c r="U21" s="167">
        <v>3594399.807</v>
      </c>
      <c r="V21" s="219">
        <v>0.98</v>
      </c>
      <c r="W21" s="175">
        <v>3650411.0809999998</v>
      </c>
      <c r="X21" s="167">
        <v>3576648.6710000001</v>
      </c>
      <c r="Y21" s="219">
        <v>0.98</v>
      </c>
      <c r="Z21" s="175">
        <v>17864.003000000001</v>
      </c>
      <c r="AA21" s="167">
        <v>17751.135999999999</v>
      </c>
      <c r="AB21" s="219">
        <v>0.99399999999999999</v>
      </c>
      <c r="AC21" s="175">
        <v>1942480.32</v>
      </c>
      <c r="AD21" s="167">
        <v>1891301.73</v>
      </c>
      <c r="AE21" s="219">
        <v>0.97399999999999998</v>
      </c>
    </row>
    <row r="22" spans="1:31">
      <c r="A22" s="111" t="s">
        <v>574</v>
      </c>
      <c r="B22" s="162">
        <v>130425042.47</v>
      </c>
      <c r="C22" s="163">
        <v>128975311.88699999</v>
      </c>
      <c r="D22" s="217">
        <v>0.98899999999999999</v>
      </c>
      <c r="E22" s="165">
        <v>110919374.62</v>
      </c>
      <c r="F22" s="163">
        <v>109568326.257</v>
      </c>
      <c r="G22" s="217">
        <v>0.98799999999999999</v>
      </c>
      <c r="H22" s="162">
        <v>41395675.372000001</v>
      </c>
      <c r="I22" s="163">
        <v>40510780.033</v>
      </c>
      <c r="J22" s="217">
        <v>0.97899999999999998</v>
      </c>
      <c r="K22" s="165">
        <v>69523699.247999996</v>
      </c>
      <c r="L22" s="163">
        <v>69057546.224000007</v>
      </c>
      <c r="M22" s="217">
        <v>0.99299999999999999</v>
      </c>
      <c r="N22" s="162">
        <v>19505667.850000001</v>
      </c>
      <c r="O22" s="163">
        <v>19406985.629999999</v>
      </c>
      <c r="P22" s="217">
        <v>0.995</v>
      </c>
      <c r="Q22" s="165">
        <v>34413801.858999997</v>
      </c>
      <c r="R22" s="163">
        <v>34189685.609999999</v>
      </c>
      <c r="S22" s="217">
        <v>0.99299999999999999</v>
      </c>
      <c r="T22" s="162">
        <v>8837449.5960000008</v>
      </c>
      <c r="U22" s="163">
        <v>8672830.4299999997</v>
      </c>
      <c r="V22" s="217">
        <v>0.98099999999999998</v>
      </c>
      <c r="W22" s="165">
        <v>8773229.568</v>
      </c>
      <c r="X22" s="163">
        <v>8610039.4839999992</v>
      </c>
      <c r="Y22" s="217">
        <v>0.98099999999999998</v>
      </c>
      <c r="Z22" s="162">
        <v>64220.027999999998</v>
      </c>
      <c r="AA22" s="163">
        <v>62790.946000000004</v>
      </c>
      <c r="AB22" s="217">
        <v>0.97799999999999998</v>
      </c>
      <c r="AC22" s="165">
        <v>8321134.8949999996</v>
      </c>
      <c r="AD22" s="163">
        <v>8093673.6550000003</v>
      </c>
      <c r="AE22" s="217">
        <v>0.97299999999999998</v>
      </c>
    </row>
    <row r="23" spans="1:31">
      <c r="A23" s="111" t="s">
        <v>575</v>
      </c>
      <c r="B23" s="166">
        <v>68312219.229000002</v>
      </c>
      <c r="C23" s="167">
        <v>67544953.616999999</v>
      </c>
      <c r="D23" s="219">
        <v>0.98899999999999999</v>
      </c>
      <c r="E23" s="169">
        <v>56699212.141000003</v>
      </c>
      <c r="F23" s="167">
        <v>55977285.039999999</v>
      </c>
      <c r="G23" s="219">
        <v>0.98699999999999999</v>
      </c>
      <c r="H23" s="166">
        <v>21724424.202</v>
      </c>
      <c r="I23" s="167">
        <v>21224539.688000001</v>
      </c>
      <c r="J23" s="219">
        <v>0.97699999999999998</v>
      </c>
      <c r="K23" s="169">
        <v>34974787.939000003</v>
      </c>
      <c r="L23" s="167">
        <v>34752745.351999998</v>
      </c>
      <c r="M23" s="219">
        <v>0.99399999999999999</v>
      </c>
      <c r="N23" s="166">
        <v>11613007.088</v>
      </c>
      <c r="O23" s="167">
        <v>11567668.577</v>
      </c>
      <c r="P23" s="219">
        <v>0.996</v>
      </c>
      <c r="Q23" s="169">
        <v>20742609.208000001</v>
      </c>
      <c r="R23" s="167">
        <v>20597747.07</v>
      </c>
      <c r="S23" s="219">
        <v>0.99299999999999999</v>
      </c>
      <c r="T23" s="166">
        <v>5020961.3090000004</v>
      </c>
      <c r="U23" s="167">
        <v>4924502.6869999999</v>
      </c>
      <c r="V23" s="219">
        <v>0.98099999999999998</v>
      </c>
      <c r="W23" s="169">
        <v>4993718.6900000004</v>
      </c>
      <c r="X23" s="167">
        <v>4897411.3509999998</v>
      </c>
      <c r="Y23" s="219">
        <v>0.98099999999999998</v>
      </c>
      <c r="Z23" s="166">
        <v>27242.618999999999</v>
      </c>
      <c r="AA23" s="167">
        <v>27091.335999999999</v>
      </c>
      <c r="AB23" s="219">
        <v>0.99399999999999999</v>
      </c>
      <c r="AC23" s="169">
        <v>3697884.53</v>
      </c>
      <c r="AD23" s="167">
        <v>3589681.4</v>
      </c>
      <c r="AE23" s="219">
        <v>0.97099999999999997</v>
      </c>
    </row>
    <row r="24" spans="1:31">
      <c r="A24" s="111" t="s">
        <v>576</v>
      </c>
      <c r="B24" s="166">
        <v>16479970.956</v>
      </c>
      <c r="C24" s="167">
        <v>16317640.211999999</v>
      </c>
      <c r="D24" s="219">
        <v>0.99</v>
      </c>
      <c r="E24" s="169">
        <v>13979514.017999999</v>
      </c>
      <c r="F24" s="167">
        <v>13828920.648</v>
      </c>
      <c r="G24" s="219">
        <v>0.98899999999999999</v>
      </c>
      <c r="H24" s="166">
        <v>5663172.2249999996</v>
      </c>
      <c r="I24" s="167">
        <v>5554044.7369999997</v>
      </c>
      <c r="J24" s="219">
        <v>0.98099999999999998</v>
      </c>
      <c r="K24" s="169">
        <v>8316341.7929999996</v>
      </c>
      <c r="L24" s="167">
        <v>8274875.9110000003</v>
      </c>
      <c r="M24" s="219">
        <v>0.995</v>
      </c>
      <c r="N24" s="166">
        <v>2500456.9380000001</v>
      </c>
      <c r="O24" s="167">
        <v>2488719.5639999998</v>
      </c>
      <c r="P24" s="219">
        <v>0.995</v>
      </c>
      <c r="Q24" s="169">
        <v>4612664.7819999997</v>
      </c>
      <c r="R24" s="167">
        <v>4588729.05</v>
      </c>
      <c r="S24" s="219">
        <v>0.995</v>
      </c>
      <c r="T24" s="166">
        <v>1641314.1740000001</v>
      </c>
      <c r="U24" s="167">
        <v>1614307.19</v>
      </c>
      <c r="V24" s="219">
        <v>0.98399999999999999</v>
      </c>
      <c r="W24" s="169">
        <v>1626285.139</v>
      </c>
      <c r="X24" s="167">
        <v>1600012.4509999999</v>
      </c>
      <c r="Y24" s="219">
        <v>0.98399999999999999</v>
      </c>
      <c r="Z24" s="166">
        <v>15029.035</v>
      </c>
      <c r="AA24" s="167">
        <v>14294.739</v>
      </c>
      <c r="AB24" s="219">
        <v>0.95099999999999996</v>
      </c>
      <c r="AC24" s="169">
        <v>540953.22499999998</v>
      </c>
      <c r="AD24" s="167">
        <v>523486.65500000003</v>
      </c>
      <c r="AE24" s="219">
        <v>0.96799999999999997</v>
      </c>
    </row>
    <row r="25" spans="1:31">
      <c r="A25" s="111" t="s">
        <v>577</v>
      </c>
      <c r="B25" s="166">
        <v>8314581.0249999994</v>
      </c>
      <c r="C25" s="167">
        <v>8220631.0539999995</v>
      </c>
      <c r="D25" s="219">
        <v>0.98899999999999999</v>
      </c>
      <c r="E25" s="169">
        <v>7164176.6909999996</v>
      </c>
      <c r="F25" s="167">
        <v>7075647.6919999998</v>
      </c>
      <c r="G25" s="219">
        <v>0.98799999999999999</v>
      </c>
      <c r="H25" s="166">
        <v>3030592.4339999999</v>
      </c>
      <c r="I25" s="167">
        <v>2967269.8760000002</v>
      </c>
      <c r="J25" s="219">
        <v>0.97899999999999998</v>
      </c>
      <c r="K25" s="169">
        <v>4133584.2570000002</v>
      </c>
      <c r="L25" s="167">
        <v>4108377.8160000001</v>
      </c>
      <c r="M25" s="219">
        <v>0.99399999999999999</v>
      </c>
      <c r="N25" s="166">
        <v>1150404.334</v>
      </c>
      <c r="O25" s="167">
        <v>1144983.362</v>
      </c>
      <c r="P25" s="219">
        <v>0.995</v>
      </c>
      <c r="Q25" s="169">
        <v>1915174.5759999999</v>
      </c>
      <c r="R25" s="167">
        <v>1901819.32</v>
      </c>
      <c r="S25" s="219">
        <v>0.99299999999999999</v>
      </c>
      <c r="T25" s="166">
        <v>811266.82400000002</v>
      </c>
      <c r="U25" s="167">
        <v>796190.76899999997</v>
      </c>
      <c r="V25" s="219">
        <v>0.98099999999999998</v>
      </c>
      <c r="W25" s="169">
        <v>805628.03399999999</v>
      </c>
      <c r="X25" s="167">
        <v>790677.02899999998</v>
      </c>
      <c r="Y25" s="219">
        <v>0.98099999999999998</v>
      </c>
      <c r="Z25" s="166">
        <v>5638.79</v>
      </c>
      <c r="AA25" s="167">
        <v>5513.74</v>
      </c>
      <c r="AB25" s="219">
        <v>0.97799999999999998</v>
      </c>
      <c r="AC25" s="169">
        <v>270549.53000000003</v>
      </c>
      <c r="AD25" s="167">
        <v>262663.02</v>
      </c>
      <c r="AE25" s="219">
        <v>0.97099999999999997</v>
      </c>
    </row>
    <row r="26" spans="1:31">
      <c r="A26" s="170" t="s">
        <v>578</v>
      </c>
      <c r="B26" s="171">
        <v>9577228.9879999999</v>
      </c>
      <c r="C26" s="172">
        <v>9467184.1569999997</v>
      </c>
      <c r="D26" s="220">
        <v>0.98899999999999999</v>
      </c>
      <c r="E26" s="174">
        <v>8370143.6619999995</v>
      </c>
      <c r="F26" s="172">
        <v>8264537.2649999997</v>
      </c>
      <c r="G26" s="220">
        <v>0.98699999999999999</v>
      </c>
      <c r="H26" s="171">
        <v>3582968.0449999999</v>
      </c>
      <c r="I26" s="172">
        <v>3507799.14</v>
      </c>
      <c r="J26" s="220">
        <v>0.97899999999999998</v>
      </c>
      <c r="K26" s="174">
        <v>4787175.6169999996</v>
      </c>
      <c r="L26" s="172">
        <v>4756738.125</v>
      </c>
      <c r="M26" s="220">
        <v>0.99399999999999999</v>
      </c>
      <c r="N26" s="171">
        <v>1207085.3259999999</v>
      </c>
      <c r="O26" s="172">
        <v>1202646.892</v>
      </c>
      <c r="P26" s="220">
        <v>0.996</v>
      </c>
      <c r="Q26" s="174">
        <v>2273084.398</v>
      </c>
      <c r="R26" s="172">
        <v>2256492.003</v>
      </c>
      <c r="S26" s="220">
        <v>0.99299999999999999</v>
      </c>
      <c r="T26" s="171">
        <v>1065619.9280000001</v>
      </c>
      <c r="U26" s="172">
        <v>1047417.127</v>
      </c>
      <c r="V26" s="220">
        <v>0.98299999999999998</v>
      </c>
      <c r="W26" s="174">
        <v>1060014.9480000001</v>
      </c>
      <c r="X26" s="172">
        <v>1041836.627</v>
      </c>
      <c r="Y26" s="220">
        <v>0.98299999999999998</v>
      </c>
      <c r="Z26" s="171">
        <v>5604.98</v>
      </c>
      <c r="AA26" s="172">
        <v>5580.5</v>
      </c>
      <c r="AB26" s="220">
        <v>0.996</v>
      </c>
      <c r="AC26" s="174">
        <v>532667.18999999994</v>
      </c>
      <c r="AD26" s="172">
        <v>515977.61499999999</v>
      </c>
      <c r="AE26" s="220">
        <v>0.96899999999999997</v>
      </c>
    </row>
    <row r="27" spans="1:31">
      <c r="A27" s="111" t="s">
        <v>579</v>
      </c>
      <c r="B27" s="175">
        <v>6692214.676</v>
      </c>
      <c r="C27" s="167">
        <v>6605500.425999999</v>
      </c>
      <c r="D27" s="219">
        <v>0.98699999999999999</v>
      </c>
      <c r="E27" s="175">
        <v>5862023.6409999998</v>
      </c>
      <c r="F27" s="167">
        <v>5778556.1789999995</v>
      </c>
      <c r="G27" s="219">
        <v>0.98599999999999999</v>
      </c>
      <c r="H27" s="175">
        <v>2492330.7259999998</v>
      </c>
      <c r="I27" s="167">
        <v>2435849.7390000001</v>
      </c>
      <c r="J27" s="219">
        <v>0.97699999999999998</v>
      </c>
      <c r="K27" s="175">
        <v>3369692.915</v>
      </c>
      <c r="L27" s="167">
        <v>3342706.44</v>
      </c>
      <c r="M27" s="219">
        <v>0.99199999999999999</v>
      </c>
      <c r="N27" s="175">
        <v>830191.03500000003</v>
      </c>
      <c r="O27" s="167">
        <v>826944.24699999997</v>
      </c>
      <c r="P27" s="219">
        <v>0.996</v>
      </c>
      <c r="Q27" s="175">
        <v>1300440.0970000001</v>
      </c>
      <c r="R27" s="167">
        <v>1289916.8970000001</v>
      </c>
      <c r="S27" s="219">
        <v>0.99199999999999999</v>
      </c>
      <c r="T27" s="175">
        <v>749266.80299999996</v>
      </c>
      <c r="U27" s="167">
        <v>734576.92500000005</v>
      </c>
      <c r="V27" s="219">
        <v>0.98</v>
      </c>
      <c r="W27" s="175">
        <v>745190.01</v>
      </c>
      <c r="X27" s="167">
        <v>730500.13199999998</v>
      </c>
      <c r="Y27" s="219">
        <v>0.98</v>
      </c>
      <c r="Z27" s="175">
        <v>4076.7930000000001</v>
      </c>
      <c r="AA27" s="167">
        <v>4076.7930000000001</v>
      </c>
      <c r="AB27" s="219">
        <v>1</v>
      </c>
      <c r="AC27" s="175">
        <v>441493.18</v>
      </c>
      <c r="AD27" s="167">
        <v>431093.14</v>
      </c>
      <c r="AE27" s="219">
        <v>0.97599999999999998</v>
      </c>
    </row>
    <row r="28" spans="1:31">
      <c r="A28" s="111" t="s">
        <v>580</v>
      </c>
      <c r="B28" s="175">
        <v>5919427.818</v>
      </c>
      <c r="C28" s="167">
        <v>5855820.9539999999</v>
      </c>
      <c r="D28" s="219">
        <v>0.98899999999999999</v>
      </c>
      <c r="E28" s="175">
        <v>4998186.75</v>
      </c>
      <c r="F28" s="167">
        <v>4938054.4809999997</v>
      </c>
      <c r="G28" s="219">
        <v>0.98799999999999999</v>
      </c>
      <c r="H28" s="175">
        <v>1997639.4539999999</v>
      </c>
      <c r="I28" s="167">
        <v>1958003.314</v>
      </c>
      <c r="J28" s="219">
        <v>0.98</v>
      </c>
      <c r="K28" s="175">
        <v>3000547.2960000001</v>
      </c>
      <c r="L28" s="167">
        <v>2980051.1669999999</v>
      </c>
      <c r="M28" s="219">
        <v>0.99299999999999999</v>
      </c>
      <c r="N28" s="175">
        <v>921241.06799999997</v>
      </c>
      <c r="O28" s="167">
        <v>917766.473</v>
      </c>
      <c r="P28" s="219">
        <v>0.996</v>
      </c>
      <c r="Q28" s="175">
        <v>1614620.3770000001</v>
      </c>
      <c r="R28" s="167">
        <v>1602655.209</v>
      </c>
      <c r="S28" s="219">
        <v>0.99299999999999999</v>
      </c>
      <c r="T28" s="175">
        <v>606066.73199999996</v>
      </c>
      <c r="U28" s="167">
        <v>595945.92599999998</v>
      </c>
      <c r="V28" s="219">
        <v>0.98299999999999998</v>
      </c>
      <c r="W28" s="175">
        <v>603017.13100000005</v>
      </c>
      <c r="X28" s="167">
        <v>592912.13500000001</v>
      </c>
      <c r="Y28" s="219">
        <v>0.98299999999999998</v>
      </c>
      <c r="Z28" s="175">
        <v>3049.6010000000001</v>
      </c>
      <c r="AA28" s="167">
        <v>3033.7910000000002</v>
      </c>
      <c r="AB28" s="219">
        <v>0.995</v>
      </c>
      <c r="AC28" s="175">
        <v>214071.81</v>
      </c>
      <c r="AD28" s="167">
        <v>206877.19</v>
      </c>
      <c r="AE28" s="219">
        <v>0.96599999999999997</v>
      </c>
    </row>
    <row r="29" spans="1:31">
      <c r="A29" s="111" t="s">
        <v>581</v>
      </c>
      <c r="B29" s="175">
        <v>15263199.944</v>
      </c>
      <c r="C29" s="167">
        <v>15020280.827</v>
      </c>
      <c r="D29" s="219">
        <v>0.98399999999999999</v>
      </c>
      <c r="E29" s="175">
        <v>13086793.481000001</v>
      </c>
      <c r="F29" s="167">
        <v>12853596.852</v>
      </c>
      <c r="G29" s="219">
        <v>0.98199999999999998</v>
      </c>
      <c r="H29" s="175">
        <v>5641126.7860000003</v>
      </c>
      <c r="I29" s="167">
        <v>5457485.8210000005</v>
      </c>
      <c r="J29" s="219">
        <v>0.96699999999999997</v>
      </c>
      <c r="K29" s="175">
        <v>7445666.6950000003</v>
      </c>
      <c r="L29" s="167">
        <v>7396111.0310000004</v>
      </c>
      <c r="M29" s="219">
        <v>0.99299999999999999</v>
      </c>
      <c r="N29" s="175">
        <v>2176406.463</v>
      </c>
      <c r="O29" s="167">
        <v>2166683.9750000001</v>
      </c>
      <c r="P29" s="219">
        <v>0.996</v>
      </c>
      <c r="Q29" s="175">
        <v>4092400.6719999998</v>
      </c>
      <c r="R29" s="167">
        <v>4064231.142</v>
      </c>
      <c r="S29" s="219">
        <v>0.99299999999999999</v>
      </c>
      <c r="T29" s="175">
        <v>1538858.828</v>
      </c>
      <c r="U29" s="167">
        <v>1491972.0360000001</v>
      </c>
      <c r="V29" s="219">
        <v>0.97</v>
      </c>
      <c r="W29" s="175">
        <v>1526514.331</v>
      </c>
      <c r="X29" s="167">
        <v>1479763.6429999999</v>
      </c>
      <c r="Y29" s="219">
        <v>0.96899999999999997</v>
      </c>
      <c r="Z29" s="175">
        <v>12344.496999999999</v>
      </c>
      <c r="AA29" s="167">
        <v>12208.393</v>
      </c>
      <c r="AB29" s="219">
        <v>0.98899999999999999</v>
      </c>
      <c r="AC29" s="175">
        <v>478991.28</v>
      </c>
      <c r="AD29" s="167">
        <v>463376.63</v>
      </c>
      <c r="AE29" s="219">
        <v>0.96699999999999997</v>
      </c>
    </row>
    <row r="30" spans="1:31">
      <c r="A30" s="111" t="s">
        <v>582</v>
      </c>
      <c r="B30" s="175">
        <v>15528097.783</v>
      </c>
      <c r="C30" s="167">
        <v>15379367.306000002</v>
      </c>
      <c r="D30" s="219">
        <v>0.99</v>
      </c>
      <c r="E30" s="175">
        <v>12912928.126</v>
      </c>
      <c r="F30" s="167">
        <v>12771981.993000001</v>
      </c>
      <c r="G30" s="219">
        <v>0.98899999999999999</v>
      </c>
      <c r="H30" s="175">
        <v>4826748.6969999997</v>
      </c>
      <c r="I30" s="167">
        <v>4730970.4630000005</v>
      </c>
      <c r="J30" s="219">
        <v>0.98</v>
      </c>
      <c r="K30" s="175">
        <v>8086179.4289999995</v>
      </c>
      <c r="L30" s="167">
        <v>8041011.5300000003</v>
      </c>
      <c r="M30" s="219">
        <v>0.99399999999999999</v>
      </c>
      <c r="N30" s="175">
        <v>2615169.6570000001</v>
      </c>
      <c r="O30" s="167">
        <v>2607385.3130000001</v>
      </c>
      <c r="P30" s="219">
        <v>0.997</v>
      </c>
      <c r="Q30" s="175">
        <v>3780783.69</v>
      </c>
      <c r="R30" s="167">
        <v>3760337.2889999999</v>
      </c>
      <c r="S30" s="219">
        <v>0.995</v>
      </c>
      <c r="T30" s="175">
        <v>1269801.1610000001</v>
      </c>
      <c r="U30" s="167">
        <v>1247445.7479999999</v>
      </c>
      <c r="V30" s="219">
        <v>0.98199999999999998</v>
      </c>
      <c r="W30" s="175">
        <v>1257203.872</v>
      </c>
      <c r="X30" s="167">
        <v>1234861.814</v>
      </c>
      <c r="Y30" s="219">
        <v>0.98199999999999998</v>
      </c>
      <c r="Z30" s="175">
        <v>12597.289000000001</v>
      </c>
      <c r="AA30" s="167">
        <v>12583.933999999999</v>
      </c>
      <c r="AB30" s="219">
        <v>0.999</v>
      </c>
      <c r="AC30" s="175">
        <v>886517.25</v>
      </c>
      <c r="AD30" s="167">
        <v>865734.34</v>
      </c>
      <c r="AE30" s="219">
        <v>0.97699999999999998</v>
      </c>
    </row>
    <row r="31" spans="1:31">
      <c r="A31" s="170" t="s">
        <v>583</v>
      </c>
      <c r="B31" s="175">
        <v>29064703.993000001</v>
      </c>
      <c r="C31" s="167">
        <v>28767267.081999999</v>
      </c>
      <c r="D31" s="219">
        <v>0.99</v>
      </c>
      <c r="E31" s="175">
        <v>24965259.905999999</v>
      </c>
      <c r="F31" s="167">
        <v>24682581.866999999</v>
      </c>
      <c r="G31" s="219">
        <v>0.98899999999999999</v>
      </c>
      <c r="H31" s="175">
        <v>9606478.4690000005</v>
      </c>
      <c r="I31" s="167">
        <v>9408092.9839999992</v>
      </c>
      <c r="J31" s="219">
        <v>0.97899999999999998</v>
      </c>
      <c r="K31" s="175">
        <v>15358781.437000001</v>
      </c>
      <c r="L31" s="167">
        <v>15274488.882999999</v>
      </c>
      <c r="M31" s="219">
        <v>0.995</v>
      </c>
      <c r="N31" s="175">
        <v>4099444.0869999998</v>
      </c>
      <c r="O31" s="167">
        <v>4084685.2149999999</v>
      </c>
      <c r="P31" s="219">
        <v>0.996</v>
      </c>
      <c r="Q31" s="175">
        <v>7385861.0880000005</v>
      </c>
      <c r="R31" s="167">
        <v>7351087.4170000004</v>
      </c>
      <c r="S31" s="219">
        <v>0.995</v>
      </c>
      <c r="T31" s="175">
        <v>2396866.6749999998</v>
      </c>
      <c r="U31" s="167">
        <v>2352983.1940000001</v>
      </c>
      <c r="V31" s="219">
        <v>0.98199999999999998</v>
      </c>
      <c r="W31" s="175">
        <v>2380854.1150000002</v>
      </c>
      <c r="X31" s="167">
        <v>2337067.514</v>
      </c>
      <c r="Y31" s="219">
        <v>0.98199999999999998</v>
      </c>
      <c r="Z31" s="175">
        <v>16012.56</v>
      </c>
      <c r="AA31" s="167">
        <v>15915.68</v>
      </c>
      <c r="AB31" s="219">
        <v>0.99399999999999999</v>
      </c>
      <c r="AC31" s="175">
        <v>860503.38500000001</v>
      </c>
      <c r="AD31" s="167">
        <v>841579.83499999996</v>
      </c>
      <c r="AE31" s="219">
        <v>0.97799999999999998</v>
      </c>
    </row>
    <row r="32" spans="1:31">
      <c r="A32" s="111" t="s">
        <v>584</v>
      </c>
      <c r="B32" s="162">
        <v>65119995.670999996</v>
      </c>
      <c r="C32" s="163">
        <v>64535360.533999994</v>
      </c>
      <c r="D32" s="217">
        <v>0.99099999999999999</v>
      </c>
      <c r="E32" s="165">
        <v>54102780.351999998</v>
      </c>
      <c r="F32" s="163">
        <v>53556369.116999999</v>
      </c>
      <c r="G32" s="217">
        <v>0.99</v>
      </c>
      <c r="H32" s="162">
        <v>19566990.710999999</v>
      </c>
      <c r="I32" s="163">
        <v>19199000.171999998</v>
      </c>
      <c r="J32" s="217">
        <v>0.98099999999999998</v>
      </c>
      <c r="K32" s="165">
        <v>34535789.641000003</v>
      </c>
      <c r="L32" s="163">
        <v>34357368.945</v>
      </c>
      <c r="M32" s="217">
        <v>0.995</v>
      </c>
      <c r="N32" s="162">
        <v>11017215.319</v>
      </c>
      <c r="O32" s="163">
        <v>10978991.416999999</v>
      </c>
      <c r="P32" s="217">
        <v>0.997</v>
      </c>
      <c r="Q32" s="165">
        <v>14711676.424000001</v>
      </c>
      <c r="R32" s="163">
        <v>14641659.960000001</v>
      </c>
      <c r="S32" s="217">
        <v>0.995</v>
      </c>
      <c r="T32" s="162">
        <v>4568339.6320000002</v>
      </c>
      <c r="U32" s="163">
        <v>4496797.5180000002</v>
      </c>
      <c r="V32" s="217">
        <v>0.98399999999999999</v>
      </c>
      <c r="W32" s="165">
        <v>4522283.3650000002</v>
      </c>
      <c r="X32" s="163">
        <v>4451093.585</v>
      </c>
      <c r="Y32" s="217">
        <v>0.98399999999999999</v>
      </c>
      <c r="Z32" s="162">
        <v>46056.267</v>
      </c>
      <c r="AA32" s="163">
        <v>45703.932999999997</v>
      </c>
      <c r="AB32" s="217">
        <v>0.99199999999999999</v>
      </c>
      <c r="AC32" s="165">
        <v>4238376.29</v>
      </c>
      <c r="AD32" s="163">
        <v>4093388.46</v>
      </c>
      <c r="AE32" s="217">
        <v>0.96599999999999997</v>
      </c>
    </row>
    <row r="33" spans="1:31">
      <c r="A33" s="111" t="s">
        <v>585</v>
      </c>
      <c r="B33" s="166">
        <v>13125843.654999999</v>
      </c>
      <c r="C33" s="167">
        <v>13010862.438000001</v>
      </c>
      <c r="D33" s="219">
        <v>0.99099999999999999</v>
      </c>
      <c r="E33" s="169">
        <v>11049015.882999999</v>
      </c>
      <c r="F33" s="167">
        <v>10940278.318</v>
      </c>
      <c r="G33" s="219">
        <v>0.99</v>
      </c>
      <c r="H33" s="166">
        <v>4173076.2</v>
      </c>
      <c r="I33" s="167">
        <v>4101624.4019999998</v>
      </c>
      <c r="J33" s="219">
        <v>0.98299999999999998</v>
      </c>
      <c r="K33" s="169">
        <v>6875939.6830000002</v>
      </c>
      <c r="L33" s="167">
        <v>6838653.9160000002</v>
      </c>
      <c r="M33" s="219">
        <v>0.995</v>
      </c>
      <c r="N33" s="166">
        <v>2076827.7720000001</v>
      </c>
      <c r="O33" s="167">
        <v>2070584.12</v>
      </c>
      <c r="P33" s="219">
        <v>0.997</v>
      </c>
      <c r="Q33" s="169">
        <v>3400539.3360000001</v>
      </c>
      <c r="R33" s="167">
        <v>3384064.662</v>
      </c>
      <c r="S33" s="219">
        <v>0.995</v>
      </c>
      <c r="T33" s="166">
        <v>1177818.0330000001</v>
      </c>
      <c r="U33" s="167">
        <v>1159343.9539999999</v>
      </c>
      <c r="V33" s="219">
        <v>0.98399999999999999</v>
      </c>
      <c r="W33" s="169">
        <v>1170556.3459999999</v>
      </c>
      <c r="X33" s="167">
        <v>1152186.425</v>
      </c>
      <c r="Y33" s="219">
        <v>0.98399999999999999</v>
      </c>
      <c r="Z33" s="166">
        <v>7261.6869999999999</v>
      </c>
      <c r="AA33" s="167">
        <v>7157.5290000000005</v>
      </c>
      <c r="AB33" s="219">
        <v>0.98599999999999999</v>
      </c>
      <c r="AC33" s="169">
        <v>671819.01</v>
      </c>
      <c r="AD33" s="167">
        <v>651830.15</v>
      </c>
      <c r="AE33" s="219">
        <v>0.97</v>
      </c>
    </row>
    <row r="34" spans="1:31">
      <c r="A34" s="111" t="s">
        <v>586</v>
      </c>
      <c r="B34" s="166">
        <v>10528315.712000001</v>
      </c>
      <c r="C34" s="167">
        <v>10398420.58</v>
      </c>
      <c r="D34" s="219">
        <v>0.98799999999999999</v>
      </c>
      <c r="E34" s="169">
        <v>8923970.3320000004</v>
      </c>
      <c r="F34" s="167">
        <v>8802176.0209999997</v>
      </c>
      <c r="G34" s="219">
        <v>0.98599999999999999</v>
      </c>
      <c r="H34" s="166">
        <v>3684539.446</v>
      </c>
      <c r="I34" s="167">
        <v>3594608.4309999999</v>
      </c>
      <c r="J34" s="219">
        <v>0.97599999999999998</v>
      </c>
      <c r="K34" s="169">
        <v>5239430.8859999999</v>
      </c>
      <c r="L34" s="167">
        <v>5207567.59</v>
      </c>
      <c r="M34" s="219">
        <v>0.99399999999999999</v>
      </c>
      <c r="N34" s="166">
        <v>1604345.38</v>
      </c>
      <c r="O34" s="167">
        <v>1596244.5589999999</v>
      </c>
      <c r="P34" s="219">
        <v>0.995</v>
      </c>
      <c r="Q34" s="169">
        <v>2932916.49</v>
      </c>
      <c r="R34" s="167">
        <v>2911204.327</v>
      </c>
      <c r="S34" s="219">
        <v>0.99299999999999999</v>
      </c>
      <c r="T34" s="166">
        <v>914709.23899999994</v>
      </c>
      <c r="U34" s="167">
        <v>896604.91500000004</v>
      </c>
      <c r="V34" s="219">
        <v>0.98</v>
      </c>
      <c r="W34" s="169">
        <v>903972.34400000004</v>
      </c>
      <c r="X34" s="167">
        <v>885922.826</v>
      </c>
      <c r="Y34" s="219">
        <v>0.98</v>
      </c>
      <c r="Z34" s="166">
        <v>10736.895</v>
      </c>
      <c r="AA34" s="167">
        <v>10682.089</v>
      </c>
      <c r="AB34" s="219">
        <v>0.995</v>
      </c>
      <c r="AC34" s="169">
        <v>640262.92500000005</v>
      </c>
      <c r="AD34" s="167">
        <v>625099.92500000005</v>
      </c>
      <c r="AE34" s="219">
        <v>0.97599999999999998</v>
      </c>
    </row>
    <row r="35" spans="1:31">
      <c r="A35" s="111" t="s">
        <v>587</v>
      </c>
      <c r="B35" s="166">
        <v>20180845.899</v>
      </c>
      <c r="C35" s="167">
        <v>19943960.454000004</v>
      </c>
      <c r="D35" s="219">
        <v>0.98799999999999999</v>
      </c>
      <c r="E35" s="169">
        <v>17271111.68</v>
      </c>
      <c r="F35" s="167">
        <v>17045153.214000002</v>
      </c>
      <c r="G35" s="219">
        <v>0.98699999999999999</v>
      </c>
      <c r="H35" s="166">
        <v>7131547.773</v>
      </c>
      <c r="I35" s="167">
        <v>6966647.4340000004</v>
      </c>
      <c r="J35" s="219">
        <v>0.97699999999999998</v>
      </c>
      <c r="K35" s="169">
        <v>10139563.907</v>
      </c>
      <c r="L35" s="167">
        <v>10078505.779999999</v>
      </c>
      <c r="M35" s="219">
        <v>0.99399999999999999</v>
      </c>
      <c r="N35" s="166">
        <v>2909734.219</v>
      </c>
      <c r="O35" s="167">
        <v>2898807.24</v>
      </c>
      <c r="P35" s="219">
        <v>0.996</v>
      </c>
      <c r="Q35" s="169">
        <v>4752001.9510000004</v>
      </c>
      <c r="R35" s="167">
        <v>4717967.6390000004</v>
      </c>
      <c r="S35" s="219">
        <v>0.99299999999999999</v>
      </c>
      <c r="T35" s="166">
        <v>1661871.6680000001</v>
      </c>
      <c r="U35" s="167">
        <v>1631392.4350000001</v>
      </c>
      <c r="V35" s="219">
        <v>0.98199999999999998</v>
      </c>
      <c r="W35" s="169">
        <v>1647616.3670000001</v>
      </c>
      <c r="X35" s="167">
        <v>1617228.7660000001</v>
      </c>
      <c r="Y35" s="219">
        <v>0.98199999999999998</v>
      </c>
      <c r="Z35" s="166">
        <v>14255.300999999999</v>
      </c>
      <c r="AA35" s="167">
        <v>14163.669</v>
      </c>
      <c r="AB35" s="219">
        <v>0.99399999999999999</v>
      </c>
      <c r="AC35" s="169">
        <v>1089885.32</v>
      </c>
      <c r="AD35" s="167">
        <v>1050882.5</v>
      </c>
      <c r="AE35" s="219">
        <v>0.96399999999999997</v>
      </c>
    </row>
    <row r="36" spans="1:31">
      <c r="A36" s="170" t="s">
        <v>588</v>
      </c>
      <c r="B36" s="171">
        <v>78064669.297000006</v>
      </c>
      <c r="C36" s="172">
        <v>77084197.916999996</v>
      </c>
      <c r="D36" s="220">
        <v>0.98699999999999999</v>
      </c>
      <c r="E36" s="174">
        <v>64758841.298</v>
      </c>
      <c r="F36" s="172">
        <v>63842424.765000001</v>
      </c>
      <c r="G36" s="220">
        <v>0.98599999999999999</v>
      </c>
      <c r="H36" s="171">
        <v>26039196.662999999</v>
      </c>
      <c r="I36" s="172">
        <v>25454229.515999999</v>
      </c>
      <c r="J36" s="220">
        <v>0.97799999999999998</v>
      </c>
      <c r="K36" s="174">
        <v>38719644.634999998</v>
      </c>
      <c r="L36" s="172">
        <v>38388195.248999998</v>
      </c>
      <c r="M36" s="220">
        <v>0.99099999999999999</v>
      </c>
      <c r="N36" s="171">
        <v>13305827.999</v>
      </c>
      <c r="O36" s="172">
        <v>13241773.152000001</v>
      </c>
      <c r="P36" s="220">
        <v>0.995</v>
      </c>
      <c r="Q36" s="174">
        <v>17776848.456999999</v>
      </c>
      <c r="R36" s="172">
        <v>17637061.127999999</v>
      </c>
      <c r="S36" s="220">
        <v>0.99199999999999999</v>
      </c>
      <c r="T36" s="171">
        <v>6121400.0269999998</v>
      </c>
      <c r="U36" s="172">
        <v>6011042.0460000001</v>
      </c>
      <c r="V36" s="220">
        <v>0.98199999999999998</v>
      </c>
      <c r="W36" s="174">
        <v>6072437.2520000003</v>
      </c>
      <c r="X36" s="172">
        <v>5962637.7699999996</v>
      </c>
      <c r="Y36" s="220">
        <v>0.98199999999999998</v>
      </c>
      <c r="Z36" s="171">
        <v>48962.775000000001</v>
      </c>
      <c r="AA36" s="172">
        <v>48404.275999999998</v>
      </c>
      <c r="AB36" s="220">
        <v>0.98899999999999999</v>
      </c>
      <c r="AC36" s="174">
        <v>5637910.8200000003</v>
      </c>
      <c r="AD36" s="172">
        <v>5439231.2000000002</v>
      </c>
      <c r="AE36" s="220">
        <v>0.96499999999999997</v>
      </c>
    </row>
    <row r="37" spans="1:31">
      <c r="A37" s="111" t="s">
        <v>589</v>
      </c>
      <c r="B37" s="175">
        <v>43553049.302000001</v>
      </c>
      <c r="C37" s="167">
        <v>43019979.322000004</v>
      </c>
      <c r="D37" s="219">
        <v>0.98799999999999999</v>
      </c>
      <c r="E37" s="175">
        <v>36390729.549999997</v>
      </c>
      <c r="F37" s="167">
        <v>35886807.861000001</v>
      </c>
      <c r="G37" s="219">
        <v>0.98599999999999999</v>
      </c>
      <c r="H37" s="175">
        <v>14311238.67</v>
      </c>
      <c r="I37" s="167">
        <v>13966967.200999999</v>
      </c>
      <c r="J37" s="219">
        <v>0.97599999999999998</v>
      </c>
      <c r="K37" s="175">
        <v>22079490.879999999</v>
      </c>
      <c r="L37" s="167">
        <v>21919840.66</v>
      </c>
      <c r="M37" s="219">
        <v>0.99299999999999999</v>
      </c>
      <c r="N37" s="175">
        <v>7162319.7520000003</v>
      </c>
      <c r="O37" s="167">
        <v>7133171.4610000001</v>
      </c>
      <c r="P37" s="219">
        <v>0.996</v>
      </c>
      <c r="Q37" s="175">
        <v>11293073.862</v>
      </c>
      <c r="R37" s="167">
        <v>11228363.721999999</v>
      </c>
      <c r="S37" s="219">
        <v>0.99399999999999999</v>
      </c>
      <c r="T37" s="175">
        <v>3545477.6719999998</v>
      </c>
      <c r="U37" s="167">
        <v>3478456.0329999998</v>
      </c>
      <c r="V37" s="219">
        <v>0.98099999999999998</v>
      </c>
      <c r="W37" s="175">
        <v>3525515.3089999999</v>
      </c>
      <c r="X37" s="167">
        <v>3458696.5959999999</v>
      </c>
      <c r="Y37" s="219">
        <v>0.98099999999999998</v>
      </c>
      <c r="Z37" s="175">
        <v>19962.363000000001</v>
      </c>
      <c r="AA37" s="167">
        <v>19759.437000000002</v>
      </c>
      <c r="AB37" s="219">
        <v>0.99</v>
      </c>
      <c r="AC37" s="175">
        <v>2153993.335</v>
      </c>
      <c r="AD37" s="167">
        <v>2083143.095</v>
      </c>
      <c r="AE37" s="219">
        <v>0.96699999999999997</v>
      </c>
    </row>
    <row r="38" spans="1:31">
      <c r="A38" s="111" t="s">
        <v>590</v>
      </c>
      <c r="B38" s="175">
        <v>10766435.314999999</v>
      </c>
      <c r="C38" s="167">
        <v>10647832.978</v>
      </c>
      <c r="D38" s="219">
        <v>0.98899999999999999</v>
      </c>
      <c r="E38" s="175">
        <v>9341344.3369999994</v>
      </c>
      <c r="F38" s="167">
        <v>9229835.3880000003</v>
      </c>
      <c r="G38" s="219">
        <v>0.98799999999999999</v>
      </c>
      <c r="H38" s="175">
        <v>3489555.0109999999</v>
      </c>
      <c r="I38" s="167">
        <v>3415785.1310000001</v>
      </c>
      <c r="J38" s="219">
        <v>0.97899999999999998</v>
      </c>
      <c r="K38" s="175">
        <v>5851789.3260000004</v>
      </c>
      <c r="L38" s="167">
        <v>5814050.2570000002</v>
      </c>
      <c r="M38" s="219">
        <v>0.99399999999999999</v>
      </c>
      <c r="N38" s="175">
        <v>1425090.9779999999</v>
      </c>
      <c r="O38" s="167">
        <v>1417997.59</v>
      </c>
      <c r="P38" s="219">
        <v>0.995</v>
      </c>
      <c r="Q38" s="175">
        <v>1955556.977</v>
      </c>
      <c r="R38" s="167">
        <v>1944590.6969999999</v>
      </c>
      <c r="S38" s="219">
        <v>0.99399999999999999</v>
      </c>
      <c r="T38" s="175">
        <v>942274.14399999997</v>
      </c>
      <c r="U38" s="167">
        <v>926963.65800000005</v>
      </c>
      <c r="V38" s="219">
        <v>0.98399999999999999</v>
      </c>
      <c r="W38" s="175">
        <v>937328.51500000001</v>
      </c>
      <c r="X38" s="167">
        <v>922097.50399999996</v>
      </c>
      <c r="Y38" s="219">
        <v>0.98399999999999999</v>
      </c>
      <c r="Z38" s="175">
        <v>4945.6289999999999</v>
      </c>
      <c r="AA38" s="167">
        <v>4866.1540000000005</v>
      </c>
      <c r="AB38" s="219">
        <v>0.98399999999999999</v>
      </c>
      <c r="AC38" s="175">
        <v>765065.09499999997</v>
      </c>
      <c r="AD38" s="167">
        <v>741543.71499999997</v>
      </c>
      <c r="AE38" s="219">
        <v>0.96899999999999997</v>
      </c>
    </row>
    <row r="39" spans="1:31">
      <c r="A39" s="111" t="s">
        <v>591</v>
      </c>
      <c r="B39" s="175">
        <v>7082380.9460000005</v>
      </c>
      <c r="C39" s="167">
        <v>6980498.983</v>
      </c>
      <c r="D39" s="219">
        <v>0.98599999999999999</v>
      </c>
      <c r="E39" s="175">
        <v>6063053.0690000001</v>
      </c>
      <c r="F39" s="167">
        <v>5965470.8710000003</v>
      </c>
      <c r="G39" s="219">
        <v>0.98399999999999999</v>
      </c>
      <c r="H39" s="175">
        <v>2329208.4550000001</v>
      </c>
      <c r="I39" s="167">
        <v>2256707.2439999999</v>
      </c>
      <c r="J39" s="219">
        <v>0.96899999999999997</v>
      </c>
      <c r="K39" s="175">
        <v>3733844.6140000001</v>
      </c>
      <c r="L39" s="167">
        <v>3708763.6269999999</v>
      </c>
      <c r="M39" s="219">
        <v>0.99299999999999999</v>
      </c>
      <c r="N39" s="175">
        <v>1019327.877</v>
      </c>
      <c r="O39" s="167">
        <v>1015028.112</v>
      </c>
      <c r="P39" s="219">
        <v>0.996</v>
      </c>
      <c r="Q39" s="175">
        <v>1528314.483</v>
      </c>
      <c r="R39" s="167">
        <v>1517149.3</v>
      </c>
      <c r="S39" s="219">
        <v>0.99299999999999999</v>
      </c>
      <c r="T39" s="175">
        <v>619707.18200000003</v>
      </c>
      <c r="U39" s="167">
        <v>603212.05200000003</v>
      </c>
      <c r="V39" s="219">
        <v>0.97299999999999998</v>
      </c>
      <c r="W39" s="175">
        <v>616111.16700000002</v>
      </c>
      <c r="X39" s="167">
        <v>599732.07200000004</v>
      </c>
      <c r="Y39" s="219">
        <v>0.97299999999999998</v>
      </c>
      <c r="Z39" s="175">
        <v>3596.0149999999999</v>
      </c>
      <c r="AA39" s="167">
        <v>3479.98</v>
      </c>
      <c r="AB39" s="219">
        <v>0.96799999999999997</v>
      </c>
      <c r="AC39" s="175">
        <v>448455.57</v>
      </c>
      <c r="AD39" s="167">
        <v>436937.89</v>
      </c>
      <c r="AE39" s="219">
        <v>0.97399999999999998</v>
      </c>
    </row>
    <row r="40" spans="1:31">
      <c r="A40" s="111" t="s">
        <v>592</v>
      </c>
      <c r="B40" s="175">
        <v>4777084.4800000004</v>
      </c>
      <c r="C40" s="167">
        <v>4706883.4630000005</v>
      </c>
      <c r="D40" s="219">
        <v>0.98499999999999999</v>
      </c>
      <c r="E40" s="175">
        <v>4130525.7340000002</v>
      </c>
      <c r="F40" s="167">
        <v>4062906.4360000002</v>
      </c>
      <c r="G40" s="219">
        <v>0.98399999999999999</v>
      </c>
      <c r="H40" s="175">
        <v>1871286.3230000001</v>
      </c>
      <c r="I40" s="167">
        <v>1821023.7309999999</v>
      </c>
      <c r="J40" s="219">
        <v>0.97299999999999998</v>
      </c>
      <c r="K40" s="175">
        <v>2259239.4109999998</v>
      </c>
      <c r="L40" s="167">
        <v>2241882.7050000001</v>
      </c>
      <c r="M40" s="219">
        <v>0.99199999999999999</v>
      </c>
      <c r="N40" s="175">
        <v>646558.74600000004</v>
      </c>
      <c r="O40" s="167">
        <v>643977.027</v>
      </c>
      <c r="P40" s="219">
        <v>0.996</v>
      </c>
      <c r="Q40" s="175">
        <v>1160690.216</v>
      </c>
      <c r="R40" s="167">
        <v>1151028.925</v>
      </c>
      <c r="S40" s="219">
        <v>0.99199999999999999</v>
      </c>
      <c r="T40" s="175">
        <v>505615.52500000002</v>
      </c>
      <c r="U40" s="167">
        <v>495579.217</v>
      </c>
      <c r="V40" s="219">
        <v>0.98</v>
      </c>
      <c r="W40" s="175">
        <v>502064.28600000002</v>
      </c>
      <c r="X40" s="167">
        <v>492060.45799999998</v>
      </c>
      <c r="Y40" s="219">
        <v>0.98</v>
      </c>
      <c r="Z40" s="175">
        <v>3551.239</v>
      </c>
      <c r="AA40" s="167">
        <v>3518.759</v>
      </c>
      <c r="AB40" s="219">
        <v>0.99099999999999999</v>
      </c>
      <c r="AC40" s="175">
        <v>184587.755</v>
      </c>
      <c r="AD40" s="167">
        <v>177555.08499999999</v>
      </c>
      <c r="AE40" s="219">
        <v>0.96199999999999997</v>
      </c>
    </row>
    <row r="41" spans="1:31">
      <c r="A41" s="170" t="s">
        <v>593</v>
      </c>
      <c r="B41" s="175">
        <v>5390522.9079999998</v>
      </c>
      <c r="C41" s="167">
        <v>5325571.5649999995</v>
      </c>
      <c r="D41" s="219">
        <v>0.98799999999999999</v>
      </c>
      <c r="E41" s="175">
        <v>4658609.4680000003</v>
      </c>
      <c r="F41" s="167">
        <v>4597175.4649999999</v>
      </c>
      <c r="G41" s="219">
        <v>0.98699999999999999</v>
      </c>
      <c r="H41" s="175">
        <v>2011107.18</v>
      </c>
      <c r="I41" s="167">
        <v>1969252.05</v>
      </c>
      <c r="J41" s="219">
        <v>0.97899999999999998</v>
      </c>
      <c r="K41" s="175">
        <v>2647502.2880000002</v>
      </c>
      <c r="L41" s="167">
        <v>2627923.415</v>
      </c>
      <c r="M41" s="219">
        <v>0.99299999999999999</v>
      </c>
      <c r="N41" s="175">
        <v>731913.44</v>
      </c>
      <c r="O41" s="167">
        <v>728396.1</v>
      </c>
      <c r="P41" s="219">
        <v>0.995</v>
      </c>
      <c r="Q41" s="175">
        <v>1559419.5060000001</v>
      </c>
      <c r="R41" s="167">
        <v>1550097.423</v>
      </c>
      <c r="S41" s="219">
        <v>0.99399999999999999</v>
      </c>
      <c r="T41" s="175">
        <v>593356.89099999995</v>
      </c>
      <c r="U41" s="167">
        <v>580857.24</v>
      </c>
      <c r="V41" s="219">
        <v>0.97899999999999998</v>
      </c>
      <c r="W41" s="175">
        <v>587656.13500000001</v>
      </c>
      <c r="X41" s="167">
        <v>575230.61600000004</v>
      </c>
      <c r="Y41" s="219">
        <v>0.97899999999999998</v>
      </c>
      <c r="Z41" s="175">
        <v>5700.7560000000003</v>
      </c>
      <c r="AA41" s="167">
        <v>5626.6239999999998</v>
      </c>
      <c r="AB41" s="219">
        <v>0.98699999999999999</v>
      </c>
      <c r="AC41" s="175">
        <v>221435.56</v>
      </c>
      <c r="AD41" s="167">
        <v>212836.66</v>
      </c>
      <c r="AE41" s="219">
        <v>0.96099999999999997</v>
      </c>
    </row>
    <row r="42" spans="1:31">
      <c r="A42" s="111" t="s">
        <v>594</v>
      </c>
      <c r="B42" s="162">
        <v>17665287.262000002</v>
      </c>
      <c r="C42" s="163">
        <v>17461546.256000001</v>
      </c>
      <c r="D42" s="217">
        <v>0.98799999999999999</v>
      </c>
      <c r="E42" s="165">
        <v>15040159.926000001</v>
      </c>
      <c r="F42" s="163">
        <v>14846475.838</v>
      </c>
      <c r="G42" s="217">
        <v>0.98699999999999999</v>
      </c>
      <c r="H42" s="162">
        <v>6172220.75</v>
      </c>
      <c r="I42" s="163">
        <v>6034210.9910000004</v>
      </c>
      <c r="J42" s="217">
        <v>0.97799999999999998</v>
      </c>
      <c r="K42" s="165">
        <v>8867939.1760000009</v>
      </c>
      <c r="L42" s="163">
        <v>8812264.8469999991</v>
      </c>
      <c r="M42" s="217">
        <v>0.99399999999999999</v>
      </c>
      <c r="N42" s="162">
        <v>2625127.3360000001</v>
      </c>
      <c r="O42" s="163">
        <v>2615070.4180000001</v>
      </c>
      <c r="P42" s="217">
        <v>0.996</v>
      </c>
      <c r="Q42" s="165">
        <v>3300805.7480000001</v>
      </c>
      <c r="R42" s="163">
        <v>3278489.537</v>
      </c>
      <c r="S42" s="217">
        <v>0.99299999999999999</v>
      </c>
      <c r="T42" s="162">
        <v>1547917.142</v>
      </c>
      <c r="U42" s="163">
        <v>1519559.7490000001</v>
      </c>
      <c r="V42" s="217">
        <v>0.98199999999999998</v>
      </c>
      <c r="W42" s="165">
        <v>1542597.929</v>
      </c>
      <c r="X42" s="163">
        <v>1514244.5109999999</v>
      </c>
      <c r="Y42" s="217">
        <v>0.98199999999999998</v>
      </c>
      <c r="Z42" s="162">
        <v>5319.2129999999997</v>
      </c>
      <c r="AA42" s="163">
        <v>5315.2380000000003</v>
      </c>
      <c r="AB42" s="217">
        <v>0.999</v>
      </c>
      <c r="AC42" s="165">
        <v>789416.66500000004</v>
      </c>
      <c r="AD42" s="163">
        <v>772908.67</v>
      </c>
      <c r="AE42" s="217">
        <v>0.97899999999999998</v>
      </c>
    </row>
    <row r="43" spans="1:31">
      <c r="A43" s="111" t="s">
        <v>595</v>
      </c>
      <c r="B43" s="166">
        <v>23200373.179000001</v>
      </c>
      <c r="C43" s="167">
        <v>22956975.866</v>
      </c>
      <c r="D43" s="219">
        <v>0.99</v>
      </c>
      <c r="E43" s="169">
        <v>19635653.923</v>
      </c>
      <c r="F43" s="167">
        <v>19407121.945</v>
      </c>
      <c r="G43" s="219">
        <v>0.98799999999999999</v>
      </c>
      <c r="H43" s="166">
        <v>7918483.3260000004</v>
      </c>
      <c r="I43" s="167">
        <v>7748010.0980000002</v>
      </c>
      <c r="J43" s="219">
        <v>0.97799999999999998</v>
      </c>
      <c r="K43" s="169">
        <v>11717170.596999999</v>
      </c>
      <c r="L43" s="167">
        <v>11659111.846999999</v>
      </c>
      <c r="M43" s="219">
        <v>0.995</v>
      </c>
      <c r="N43" s="166">
        <v>3564719.2560000001</v>
      </c>
      <c r="O43" s="167">
        <v>3549853.9210000001</v>
      </c>
      <c r="P43" s="219">
        <v>0.996</v>
      </c>
      <c r="Q43" s="169">
        <v>6209939.7379999999</v>
      </c>
      <c r="R43" s="167">
        <v>6180137.0760000004</v>
      </c>
      <c r="S43" s="219">
        <v>0.995</v>
      </c>
      <c r="T43" s="166">
        <v>2197830.3360000001</v>
      </c>
      <c r="U43" s="167">
        <v>2161391.1940000001</v>
      </c>
      <c r="V43" s="219">
        <v>0.98299999999999998</v>
      </c>
      <c r="W43" s="169">
        <v>2187586.537</v>
      </c>
      <c r="X43" s="167">
        <v>2151290.6949999998</v>
      </c>
      <c r="Y43" s="219">
        <v>0.98299999999999998</v>
      </c>
      <c r="Z43" s="166">
        <v>10243.799000000001</v>
      </c>
      <c r="AA43" s="167">
        <v>10100.499</v>
      </c>
      <c r="AB43" s="219">
        <v>0.98599999999999999</v>
      </c>
      <c r="AC43" s="169">
        <v>1365488.41</v>
      </c>
      <c r="AD43" s="167">
        <v>1331443.5900000001</v>
      </c>
      <c r="AE43" s="219">
        <v>0.97499999999999998</v>
      </c>
    </row>
    <row r="44" spans="1:31">
      <c r="A44" s="111" t="s">
        <v>596</v>
      </c>
      <c r="B44" s="166">
        <v>10383602.703</v>
      </c>
      <c r="C44" s="167">
        <v>10236088.712000001</v>
      </c>
      <c r="D44" s="219">
        <v>0.98599999999999999</v>
      </c>
      <c r="E44" s="169">
        <v>8803150.4049999993</v>
      </c>
      <c r="F44" s="167">
        <v>8664930.6050000004</v>
      </c>
      <c r="G44" s="219">
        <v>0.98399999999999999</v>
      </c>
      <c r="H44" s="166">
        <v>3716069.2889999999</v>
      </c>
      <c r="I44" s="167">
        <v>3607857.7880000002</v>
      </c>
      <c r="J44" s="219">
        <v>0.97099999999999997</v>
      </c>
      <c r="K44" s="169">
        <v>5087081.1160000004</v>
      </c>
      <c r="L44" s="167">
        <v>5057072.8169999998</v>
      </c>
      <c r="M44" s="219">
        <v>0.99399999999999999</v>
      </c>
      <c r="N44" s="166">
        <v>1580452.298</v>
      </c>
      <c r="O44" s="167">
        <v>1571158.1070000001</v>
      </c>
      <c r="P44" s="219">
        <v>0.99399999999999999</v>
      </c>
      <c r="Q44" s="169">
        <v>2822691.65</v>
      </c>
      <c r="R44" s="167">
        <v>2807964.7149999999</v>
      </c>
      <c r="S44" s="219">
        <v>0.995</v>
      </c>
      <c r="T44" s="166">
        <v>1128824.044</v>
      </c>
      <c r="U44" s="167">
        <v>1105999.0759999999</v>
      </c>
      <c r="V44" s="219">
        <v>0.98</v>
      </c>
      <c r="W44" s="169">
        <v>1121750.594</v>
      </c>
      <c r="X44" s="167">
        <v>1098964.9110000001</v>
      </c>
      <c r="Y44" s="219">
        <v>0.98</v>
      </c>
      <c r="Z44" s="166">
        <v>7073.45</v>
      </c>
      <c r="AA44" s="167">
        <v>7034.165</v>
      </c>
      <c r="AB44" s="219">
        <v>0.99399999999999999</v>
      </c>
      <c r="AC44" s="169">
        <v>406463.55499999999</v>
      </c>
      <c r="AD44" s="167">
        <v>392075.92499999999</v>
      </c>
      <c r="AE44" s="219">
        <v>0.96499999999999997</v>
      </c>
    </row>
    <row r="45" spans="1:31">
      <c r="A45" s="111" t="s">
        <v>597</v>
      </c>
      <c r="B45" s="166">
        <v>6250822.4869999997</v>
      </c>
      <c r="C45" s="167">
        <v>6174948.4550000001</v>
      </c>
      <c r="D45" s="219">
        <v>0.98799999999999999</v>
      </c>
      <c r="E45" s="169">
        <v>5306428.5769999996</v>
      </c>
      <c r="F45" s="167">
        <v>5235220.4519999996</v>
      </c>
      <c r="G45" s="219">
        <v>0.98699999999999999</v>
      </c>
      <c r="H45" s="166">
        <v>2184227.9950000001</v>
      </c>
      <c r="I45" s="167">
        <v>2136838.4589999998</v>
      </c>
      <c r="J45" s="219">
        <v>0.97799999999999998</v>
      </c>
      <c r="K45" s="169">
        <v>3122200.5819999999</v>
      </c>
      <c r="L45" s="167">
        <v>3098381.9929999998</v>
      </c>
      <c r="M45" s="219">
        <v>0.99199999999999999</v>
      </c>
      <c r="N45" s="166">
        <v>944393.91</v>
      </c>
      <c r="O45" s="167">
        <v>939728.00300000003</v>
      </c>
      <c r="P45" s="219">
        <v>0.995</v>
      </c>
      <c r="Q45" s="169">
        <v>1357109.7409999999</v>
      </c>
      <c r="R45" s="167">
        <v>1349057.199</v>
      </c>
      <c r="S45" s="219">
        <v>0.99399999999999999</v>
      </c>
      <c r="T45" s="166">
        <v>656640.48699999996</v>
      </c>
      <c r="U45" s="167">
        <v>644916.24199999997</v>
      </c>
      <c r="V45" s="219">
        <v>0.98199999999999998</v>
      </c>
      <c r="W45" s="169">
        <v>653873.83400000003</v>
      </c>
      <c r="X45" s="167">
        <v>642150.96900000004</v>
      </c>
      <c r="Y45" s="219">
        <v>0.98199999999999998</v>
      </c>
      <c r="Z45" s="166">
        <v>2766.6529999999998</v>
      </c>
      <c r="AA45" s="167">
        <v>2765.2730000000001</v>
      </c>
      <c r="AB45" s="219">
        <v>1</v>
      </c>
      <c r="AC45" s="169">
        <v>311780</v>
      </c>
      <c r="AD45" s="167">
        <v>294321.65000000002</v>
      </c>
      <c r="AE45" s="219">
        <v>0.94399999999999995</v>
      </c>
    </row>
    <row r="46" spans="1:31">
      <c r="A46" s="170" t="s">
        <v>598</v>
      </c>
      <c r="B46" s="171">
        <v>8429862.4289999995</v>
      </c>
      <c r="C46" s="172">
        <v>8335612.477</v>
      </c>
      <c r="D46" s="220">
        <v>0.98899999999999999</v>
      </c>
      <c r="E46" s="174">
        <v>7122667.0949999997</v>
      </c>
      <c r="F46" s="172">
        <v>7034124.5080000004</v>
      </c>
      <c r="G46" s="220">
        <v>0.98799999999999999</v>
      </c>
      <c r="H46" s="171">
        <v>2901129.2080000001</v>
      </c>
      <c r="I46" s="172">
        <v>2842460.827</v>
      </c>
      <c r="J46" s="220">
        <v>0.98</v>
      </c>
      <c r="K46" s="174">
        <v>4221537.8870000001</v>
      </c>
      <c r="L46" s="172">
        <v>4191663.6809999999</v>
      </c>
      <c r="M46" s="220">
        <v>0.99299999999999999</v>
      </c>
      <c r="N46" s="171">
        <v>1307195.334</v>
      </c>
      <c r="O46" s="172">
        <v>1301487.969</v>
      </c>
      <c r="P46" s="220">
        <v>0.996</v>
      </c>
      <c r="Q46" s="174">
        <v>2139460.9470000002</v>
      </c>
      <c r="R46" s="172">
        <v>2122620.1579999998</v>
      </c>
      <c r="S46" s="220">
        <v>0.99199999999999999</v>
      </c>
      <c r="T46" s="171">
        <v>840223.98199999996</v>
      </c>
      <c r="U46" s="172">
        <v>824948.74399999995</v>
      </c>
      <c r="V46" s="220">
        <v>0.98199999999999998</v>
      </c>
      <c r="W46" s="174">
        <v>837126.64</v>
      </c>
      <c r="X46" s="172">
        <v>821874.37800000003</v>
      </c>
      <c r="Y46" s="220">
        <v>0.98199999999999998</v>
      </c>
      <c r="Z46" s="171">
        <v>3097.3420000000001</v>
      </c>
      <c r="AA46" s="172">
        <v>3074.366</v>
      </c>
      <c r="AB46" s="220">
        <v>0.99299999999999999</v>
      </c>
      <c r="AC46" s="174">
        <v>315439.625</v>
      </c>
      <c r="AD46" s="172">
        <v>304665.625</v>
      </c>
      <c r="AE46" s="220">
        <v>0.96599999999999997</v>
      </c>
    </row>
    <row r="47" spans="1:31">
      <c r="A47" s="111" t="s">
        <v>599</v>
      </c>
      <c r="B47" s="175">
        <v>10866558.766999999</v>
      </c>
      <c r="C47" s="167">
        <v>10749559.982999999</v>
      </c>
      <c r="D47" s="219">
        <v>0.98899999999999999</v>
      </c>
      <c r="E47" s="175">
        <v>9397790.2339999992</v>
      </c>
      <c r="F47" s="167">
        <v>9286671.4210000001</v>
      </c>
      <c r="G47" s="219">
        <v>0.98799999999999999</v>
      </c>
      <c r="H47" s="175">
        <v>3850441.6140000001</v>
      </c>
      <c r="I47" s="167">
        <v>3770919.8769999999</v>
      </c>
      <c r="J47" s="219">
        <v>0.97899999999999998</v>
      </c>
      <c r="K47" s="175">
        <v>5547348.6200000001</v>
      </c>
      <c r="L47" s="167">
        <v>5515751.5439999998</v>
      </c>
      <c r="M47" s="219">
        <v>0.99399999999999999</v>
      </c>
      <c r="N47" s="175">
        <v>1468768.5330000001</v>
      </c>
      <c r="O47" s="167">
        <v>1462888.5619999999</v>
      </c>
      <c r="P47" s="219">
        <v>0.996</v>
      </c>
      <c r="Q47" s="175">
        <v>2491905.4270000001</v>
      </c>
      <c r="R47" s="167">
        <v>2474719.6609999998</v>
      </c>
      <c r="S47" s="219">
        <v>0.99299999999999999</v>
      </c>
      <c r="T47" s="175">
        <v>1108815.615</v>
      </c>
      <c r="U47" s="167">
        <v>1088501.554</v>
      </c>
      <c r="V47" s="219">
        <v>0.98199999999999998</v>
      </c>
      <c r="W47" s="175">
        <v>1102864.402</v>
      </c>
      <c r="X47" s="167">
        <v>1082660.507</v>
      </c>
      <c r="Y47" s="219">
        <v>0.98199999999999998</v>
      </c>
      <c r="Z47" s="175">
        <v>5951.2129999999997</v>
      </c>
      <c r="AA47" s="167">
        <v>5841.0469999999996</v>
      </c>
      <c r="AB47" s="219">
        <v>0.98099999999999998</v>
      </c>
      <c r="AC47" s="175">
        <v>709569.62</v>
      </c>
      <c r="AD47" s="167">
        <v>684608.76</v>
      </c>
      <c r="AE47" s="219">
        <v>0.96499999999999997</v>
      </c>
    </row>
    <row r="48" spans="1:31">
      <c r="A48" s="111" t="s">
        <v>600</v>
      </c>
      <c r="B48" s="175">
        <v>5311129.1069999998</v>
      </c>
      <c r="C48" s="167">
        <v>5234526.6839999994</v>
      </c>
      <c r="D48" s="219">
        <v>0.98599999999999999</v>
      </c>
      <c r="E48" s="175">
        <v>4615236.2549999999</v>
      </c>
      <c r="F48" s="167">
        <v>4541672.0199999996</v>
      </c>
      <c r="G48" s="219">
        <v>0.98399999999999999</v>
      </c>
      <c r="H48" s="175">
        <v>2090970.415</v>
      </c>
      <c r="I48" s="167">
        <v>2034739.023</v>
      </c>
      <c r="J48" s="219">
        <v>0.97299999999999998</v>
      </c>
      <c r="K48" s="175">
        <v>2524265.84</v>
      </c>
      <c r="L48" s="167">
        <v>2506932.997</v>
      </c>
      <c r="M48" s="219">
        <v>0.99299999999999999</v>
      </c>
      <c r="N48" s="175">
        <v>695892.85199999996</v>
      </c>
      <c r="O48" s="167">
        <v>692854.66399999999</v>
      </c>
      <c r="P48" s="219">
        <v>0.996</v>
      </c>
      <c r="Q48" s="175">
        <v>1365021.5449999999</v>
      </c>
      <c r="R48" s="167">
        <v>1356321.0490000001</v>
      </c>
      <c r="S48" s="219">
        <v>0.99399999999999999</v>
      </c>
      <c r="T48" s="175">
        <v>648231.28899999999</v>
      </c>
      <c r="U48" s="167">
        <v>632141.76899999997</v>
      </c>
      <c r="V48" s="219">
        <v>0.97499999999999998</v>
      </c>
      <c r="W48" s="175">
        <v>645543.59299999999</v>
      </c>
      <c r="X48" s="167">
        <v>629513.86300000001</v>
      </c>
      <c r="Y48" s="219">
        <v>0.97499999999999998</v>
      </c>
      <c r="Z48" s="175">
        <v>2687.6959999999999</v>
      </c>
      <c r="AA48" s="167">
        <v>2627.9059999999999</v>
      </c>
      <c r="AB48" s="219">
        <v>0.97799999999999998</v>
      </c>
      <c r="AC48" s="175">
        <v>255638.23</v>
      </c>
      <c r="AD48" s="167">
        <v>248228</v>
      </c>
      <c r="AE48" s="219">
        <v>0.97099999999999997</v>
      </c>
    </row>
    <row r="49" spans="1:31">
      <c r="A49" s="111" t="s">
        <v>601</v>
      </c>
      <c r="B49" s="175">
        <v>45408300.68</v>
      </c>
      <c r="C49" s="167">
        <v>44801362.832000002</v>
      </c>
      <c r="D49" s="219">
        <v>0.98699999999999999</v>
      </c>
      <c r="E49" s="175">
        <v>38501493.328000002</v>
      </c>
      <c r="F49" s="167">
        <v>37925040.434</v>
      </c>
      <c r="G49" s="219">
        <v>0.98499999999999999</v>
      </c>
      <c r="H49" s="175">
        <v>17418701.881000001</v>
      </c>
      <c r="I49" s="167">
        <v>17006398.283</v>
      </c>
      <c r="J49" s="219">
        <v>0.97599999999999998</v>
      </c>
      <c r="K49" s="175">
        <v>21082791.447000001</v>
      </c>
      <c r="L49" s="167">
        <v>20918642.151000001</v>
      </c>
      <c r="M49" s="219">
        <v>0.99199999999999999</v>
      </c>
      <c r="N49" s="175">
        <v>6906807.352</v>
      </c>
      <c r="O49" s="167">
        <v>6876322.398</v>
      </c>
      <c r="P49" s="219">
        <v>0.996</v>
      </c>
      <c r="Q49" s="175">
        <v>11034895.130999999</v>
      </c>
      <c r="R49" s="167">
        <v>10965170.187000001</v>
      </c>
      <c r="S49" s="219">
        <v>0.99399999999999999</v>
      </c>
      <c r="T49" s="175">
        <v>4765281.2580000004</v>
      </c>
      <c r="U49" s="167">
        <v>4674697.01</v>
      </c>
      <c r="V49" s="219">
        <v>0.98099999999999998</v>
      </c>
      <c r="W49" s="175">
        <v>4735386.9009999996</v>
      </c>
      <c r="X49" s="167">
        <v>4644885.9709999999</v>
      </c>
      <c r="Y49" s="219">
        <v>0.98099999999999998</v>
      </c>
      <c r="Z49" s="175">
        <v>29894.357</v>
      </c>
      <c r="AA49" s="167">
        <v>29811.039000000001</v>
      </c>
      <c r="AB49" s="219">
        <v>0.997</v>
      </c>
      <c r="AC49" s="175">
        <v>3129187.78</v>
      </c>
      <c r="AD49" s="167">
        <v>3026520.23</v>
      </c>
      <c r="AE49" s="219">
        <v>0.96699999999999997</v>
      </c>
    </row>
    <row r="50" spans="1:31">
      <c r="A50" s="111" t="s">
        <v>602</v>
      </c>
      <c r="B50" s="175">
        <v>7041720.4129999997</v>
      </c>
      <c r="C50" s="167">
        <v>6978525.0719999997</v>
      </c>
      <c r="D50" s="219">
        <v>0.99099999999999999</v>
      </c>
      <c r="E50" s="175">
        <v>6037507.0319999997</v>
      </c>
      <c r="F50" s="167">
        <v>5979020.2609999999</v>
      </c>
      <c r="G50" s="219">
        <v>0.99</v>
      </c>
      <c r="H50" s="175">
        <v>2613557.3870000001</v>
      </c>
      <c r="I50" s="167">
        <v>2574544.1809999999</v>
      </c>
      <c r="J50" s="219">
        <v>0.98499999999999999</v>
      </c>
      <c r="K50" s="175">
        <v>3423949.645</v>
      </c>
      <c r="L50" s="167">
        <v>3404476.08</v>
      </c>
      <c r="M50" s="219">
        <v>0.99399999999999999</v>
      </c>
      <c r="N50" s="175">
        <v>1004213.3810000001</v>
      </c>
      <c r="O50" s="167">
        <v>999504.81099999999</v>
      </c>
      <c r="P50" s="219">
        <v>0.995</v>
      </c>
      <c r="Q50" s="175">
        <v>1844712.774</v>
      </c>
      <c r="R50" s="167">
        <v>1832719.7320000001</v>
      </c>
      <c r="S50" s="219">
        <v>0.99299999999999999</v>
      </c>
      <c r="T50" s="175">
        <v>946181.36399999994</v>
      </c>
      <c r="U50" s="167">
        <v>931591.17099999997</v>
      </c>
      <c r="V50" s="219">
        <v>0.98499999999999999</v>
      </c>
      <c r="W50" s="175">
        <v>942954.07499999995</v>
      </c>
      <c r="X50" s="167">
        <v>928375.11199999996</v>
      </c>
      <c r="Y50" s="219">
        <v>0.98499999999999999</v>
      </c>
      <c r="Z50" s="175">
        <v>3227.2890000000002</v>
      </c>
      <c r="AA50" s="167">
        <v>3216.0590000000002</v>
      </c>
      <c r="AB50" s="219">
        <v>0.997</v>
      </c>
      <c r="AC50" s="175">
        <v>402218.71</v>
      </c>
      <c r="AD50" s="167">
        <v>394643.29</v>
      </c>
      <c r="AE50" s="219">
        <v>0.98099999999999998</v>
      </c>
    </row>
    <row r="51" spans="1:31">
      <c r="A51" s="170" t="s">
        <v>603</v>
      </c>
      <c r="B51" s="175">
        <v>10373268.725</v>
      </c>
      <c r="C51" s="167">
        <v>10257293.239</v>
      </c>
      <c r="D51" s="219">
        <v>0.98899999999999999</v>
      </c>
      <c r="E51" s="175">
        <v>8838180.7129999995</v>
      </c>
      <c r="F51" s="167">
        <v>8729355.9250000007</v>
      </c>
      <c r="G51" s="219">
        <v>0.98799999999999999</v>
      </c>
      <c r="H51" s="175">
        <v>3976261.5980000002</v>
      </c>
      <c r="I51" s="167">
        <v>3892946.1669999999</v>
      </c>
      <c r="J51" s="219">
        <v>0.97899999999999998</v>
      </c>
      <c r="K51" s="175">
        <v>4861919.1150000002</v>
      </c>
      <c r="L51" s="167">
        <v>4836409.7580000004</v>
      </c>
      <c r="M51" s="219">
        <v>0.995</v>
      </c>
      <c r="N51" s="175">
        <v>1535088.0120000001</v>
      </c>
      <c r="O51" s="167">
        <v>1527937.314</v>
      </c>
      <c r="P51" s="219">
        <v>0.995</v>
      </c>
      <c r="Q51" s="175">
        <v>2699146.3110000002</v>
      </c>
      <c r="R51" s="167">
        <v>2683000.923</v>
      </c>
      <c r="S51" s="219">
        <v>0.99399999999999999</v>
      </c>
      <c r="T51" s="175">
        <v>1262102.551</v>
      </c>
      <c r="U51" s="167">
        <v>1241613.6070000001</v>
      </c>
      <c r="V51" s="219">
        <v>0.98399999999999999</v>
      </c>
      <c r="W51" s="175">
        <v>1256689.6310000001</v>
      </c>
      <c r="X51" s="167">
        <v>1236291.5919999999</v>
      </c>
      <c r="Y51" s="219">
        <v>0.98399999999999999</v>
      </c>
      <c r="Z51" s="175">
        <v>5412.92</v>
      </c>
      <c r="AA51" s="167">
        <v>5322.0150000000003</v>
      </c>
      <c r="AB51" s="219">
        <v>0.98299999999999998</v>
      </c>
      <c r="AC51" s="175">
        <v>447526.35</v>
      </c>
      <c r="AD51" s="167">
        <v>436464.48</v>
      </c>
      <c r="AE51" s="219">
        <v>0.97499999999999998</v>
      </c>
    </row>
    <row r="52" spans="1:31">
      <c r="A52" s="111" t="s">
        <v>604</v>
      </c>
      <c r="B52" s="162">
        <v>14830497.686999999</v>
      </c>
      <c r="C52" s="163">
        <v>14646669.632000001</v>
      </c>
      <c r="D52" s="217">
        <v>0.98799999999999999</v>
      </c>
      <c r="E52" s="165">
        <v>12850188.494999999</v>
      </c>
      <c r="F52" s="163">
        <v>12676122.119000001</v>
      </c>
      <c r="G52" s="217">
        <v>0.98599999999999999</v>
      </c>
      <c r="H52" s="162">
        <v>5652248.4050000003</v>
      </c>
      <c r="I52" s="163">
        <v>5530247.4390000002</v>
      </c>
      <c r="J52" s="217">
        <v>0.97799999999999998</v>
      </c>
      <c r="K52" s="165">
        <v>7197940.0899999999</v>
      </c>
      <c r="L52" s="163">
        <v>7145874.6799999997</v>
      </c>
      <c r="M52" s="217">
        <v>0.99299999999999999</v>
      </c>
      <c r="N52" s="162">
        <v>1980309.192</v>
      </c>
      <c r="O52" s="163">
        <v>1970547.513</v>
      </c>
      <c r="P52" s="217">
        <v>0.995</v>
      </c>
      <c r="Q52" s="165">
        <v>3313017.1880000001</v>
      </c>
      <c r="R52" s="163">
        <v>3289559.858</v>
      </c>
      <c r="S52" s="217">
        <v>0.99299999999999999</v>
      </c>
      <c r="T52" s="162">
        <v>1840997.108</v>
      </c>
      <c r="U52" s="163">
        <v>1807637.743</v>
      </c>
      <c r="V52" s="217">
        <v>0.98199999999999998</v>
      </c>
      <c r="W52" s="165">
        <v>1829760.9180000001</v>
      </c>
      <c r="X52" s="163">
        <v>1796596.584</v>
      </c>
      <c r="Y52" s="217">
        <v>0.98199999999999998</v>
      </c>
      <c r="Z52" s="162">
        <v>11236.19</v>
      </c>
      <c r="AA52" s="163">
        <v>11041.159</v>
      </c>
      <c r="AB52" s="217">
        <v>0.98299999999999998</v>
      </c>
      <c r="AC52" s="165">
        <v>818207.13500000001</v>
      </c>
      <c r="AD52" s="163">
        <v>796940.63</v>
      </c>
      <c r="AE52" s="217">
        <v>0.97399999999999998</v>
      </c>
    </row>
    <row r="53" spans="1:31">
      <c r="A53" s="111" t="s">
        <v>605</v>
      </c>
      <c r="B53" s="166">
        <v>9425896.3920000009</v>
      </c>
      <c r="C53" s="167">
        <v>9323039.7300000004</v>
      </c>
      <c r="D53" s="219">
        <v>0.98899999999999999</v>
      </c>
      <c r="E53" s="169">
        <v>8252007.0120000001</v>
      </c>
      <c r="F53" s="167">
        <v>8154688.3609999996</v>
      </c>
      <c r="G53" s="219">
        <v>0.98799999999999999</v>
      </c>
      <c r="H53" s="166">
        <v>3589865.247</v>
      </c>
      <c r="I53" s="167">
        <v>3522122.3160000001</v>
      </c>
      <c r="J53" s="219">
        <v>0.98099999999999998</v>
      </c>
      <c r="K53" s="169">
        <v>4662141.7649999997</v>
      </c>
      <c r="L53" s="167">
        <v>4632566.0449999999</v>
      </c>
      <c r="M53" s="219">
        <v>0.99399999999999999</v>
      </c>
      <c r="N53" s="166">
        <v>1173889.3799999999</v>
      </c>
      <c r="O53" s="167">
        <v>1168351.3689999999</v>
      </c>
      <c r="P53" s="219">
        <v>0.995</v>
      </c>
      <c r="Q53" s="169">
        <v>2359078.5929999999</v>
      </c>
      <c r="R53" s="167">
        <v>2343436.6570000001</v>
      </c>
      <c r="S53" s="219">
        <v>0.99299999999999999</v>
      </c>
      <c r="T53" s="166">
        <v>1095976.058</v>
      </c>
      <c r="U53" s="167">
        <v>1078120.51</v>
      </c>
      <c r="V53" s="219">
        <v>0.98399999999999999</v>
      </c>
      <c r="W53" s="169">
        <v>1091342.5319999999</v>
      </c>
      <c r="X53" s="167">
        <v>1073500.9240000001</v>
      </c>
      <c r="Y53" s="219">
        <v>0.98399999999999999</v>
      </c>
      <c r="Z53" s="166">
        <v>4633.5259999999998</v>
      </c>
      <c r="AA53" s="167">
        <v>4619.5860000000002</v>
      </c>
      <c r="AB53" s="219">
        <v>0.997</v>
      </c>
      <c r="AC53" s="169">
        <v>453150.14</v>
      </c>
      <c r="AD53" s="167">
        <v>438367.6</v>
      </c>
      <c r="AE53" s="219">
        <v>0.96699999999999997</v>
      </c>
    </row>
    <row r="54" spans="1:31">
      <c r="A54" s="111" t="s">
        <v>606</v>
      </c>
      <c r="B54" s="166">
        <v>8394695.5050000008</v>
      </c>
      <c r="C54" s="167">
        <v>8315657.368999999</v>
      </c>
      <c r="D54" s="219">
        <v>0.99099999999999999</v>
      </c>
      <c r="E54" s="169">
        <v>7227047.2680000002</v>
      </c>
      <c r="F54" s="167">
        <v>7154256.6849999996</v>
      </c>
      <c r="G54" s="219">
        <v>0.99</v>
      </c>
      <c r="H54" s="166">
        <v>3068733.7059999998</v>
      </c>
      <c r="I54" s="167">
        <v>3021787.2650000001</v>
      </c>
      <c r="J54" s="219">
        <v>0.98499999999999999</v>
      </c>
      <c r="K54" s="169">
        <v>4158313.5619999999</v>
      </c>
      <c r="L54" s="167">
        <v>4132469.42</v>
      </c>
      <c r="M54" s="219">
        <v>0.99399999999999999</v>
      </c>
      <c r="N54" s="166">
        <v>1167648.237</v>
      </c>
      <c r="O54" s="167">
        <v>1161400.6839999999</v>
      </c>
      <c r="P54" s="219">
        <v>0.995</v>
      </c>
      <c r="Q54" s="169">
        <v>2137558.4300000002</v>
      </c>
      <c r="R54" s="167">
        <v>2126600.6660000002</v>
      </c>
      <c r="S54" s="219">
        <v>0.995</v>
      </c>
      <c r="T54" s="166">
        <v>977567.78700000001</v>
      </c>
      <c r="U54" s="167">
        <v>964030.67299999995</v>
      </c>
      <c r="V54" s="219">
        <v>0.98599999999999999</v>
      </c>
      <c r="W54" s="169">
        <v>969795.65</v>
      </c>
      <c r="X54" s="167">
        <v>956395.77399999998</v>
      </c>
      <c r="Y54" s="219">
        <v>0.98599999999999999</v>
      </c>
      <c r="Z54" s="166">
        <v>7772.1369999999997</v>
      </c>
      <c r="AA54" s="167">
        <v>7634.8990000000003</v>
      </c>
      <c r="AB54" s="219">
        <v>0.98199999999999998</v>
      </c>
      <c r="AC54" s="169">
        <v>537399.76</v>
      </c>
      <c r="AD54" s="167">
        <v>521796.29</v>
      </c>
      <c r="AE54" s="219">
        <v>0.97099999999999997</v>
      </c>
    </row>
    <row r="55" spans="1:31">
      <c r="A55" s="111" t="s">
        <v>607</v>
      </c>
      <c r="B55" s="166">
        <v>13451473.218</v>
      </c>
      <c r="C55" s="167">
        <v>13283931.253999999</v>
      </c>
      <c r="D55" s="219">
        <v>0.98799999999999999</v>
      </c>
      <c r="E55" s="169">
        <v>11663887.558</v>
      </c>
      <c r="F55" s="167">
        <v>11505363.723999999</v>
      </c>
      <c r="G55" s="219">
        <v>0.98599999999999999</v>
      </c>
      <c r="H55" s="166">
        <v>5187261.7149999999</v>
      </c>
      <c r="I55" s="167">
        <v>5073095.9510000004</v>
      </c>
      <c r="J55" s="219">
        <v>0.97799999999999998</v>
      </c>
      <c r="K55" s="169">
        <v>6476625.8430000003</v>
      </c>
      <c r="L55" s="167">
        <v>6432267.773</v>
      </c>
      <c r="M55" s="219">
        <v>0.99299999999999999</v>
      </c>
      <c r="N55" s="166">
        <v>1787585.66</v>
      </c>
      <c r="O55" s="167">
        <v>1778567.53</v>
      </c>
      <c r="P55" s="219">
        <v>0.995</v>
      </c>
      <c r="Q55" s="169">
        <v>3030760.5649999999</v>
      </c>
      <c r="R55" s="167">
        <v>3014191.2220000001</v>
      </c>
      <c r="S55" s="219">
        <v>0.995</v>
      </c>
      <c r="T55" s="166">
        <v>1629044.429</v>
      </c>
      <c r="U55" s="167">
        <v>1599565.348</v>
      </c>
      <c r="V55" s="219">
        <v>0.98199999999999998</v>
      </c>
      <c r="W55" s="169">
        <v>1619649.969</v>
      </c>
      <c r="X55" s="167">
        <v>1590178.1459999999</v>
      </c>
      <c r="Y55" s="219">
        <v>0.98199999999999998</v>
      </c>
      <c r="Z55" s="166">
        <v>9394.4599999999991</v>
      </c>
      <c r="AA55" s="167">
        <v>9387.2019999999993</v>
      </c>
      <c r="AB55" s="219">
        <v>0.999</v>
      </c>
      <c r="AC55" s="169">
        <v>739199.245</v>
      </c>
      <c r="AD55" s="167">
        <v>703730.91500000004</v>
      </c>
      <c r="AE55" s="219">
        <v>0.95199999999999996</v>
      </c>
    </row>
    <row r="56" spans="1:31">
      <c r="A56" s="170" t="s">
        <v>608</v>
      </c>
      <c r="B56" s="171">
        <v>11391266.936999999</v>
      </c>
      <c r="C56" s="172">
        <v>11260768.530000001</v>
      </c>
      <c r="D56" s="220">
        <v>0.98899999999999999</v>
      </c>
      <c r="E56" s="174">
        <v>9833476.6009999998</v>
      </c>
      <c r="F56" s="172">
        <v>9710555.4230000004</v>
      </c>
      <c r="G56" s="220">
        <v>0.98699999999999999</v>
      </c>
      <c r="H56" s="171">
        <v>4565446.29</v>
      </c>
      <c r="I56" s="172">
        <v>4474945.1529999999</v>
      </c>
      <c r="J56" s="220">
        <v>0.98</v>
      </c>
      <c r="K56" s="174">
        <v>5268030.3109999998</v>
      </c>
      <c r="L56" s="172">
        <v>5235610.2699999996</v>
      </c>
      <c r="M56" s="220">
        <v>0.99399999999999999</v>
      </c>
      <c r="N56" s="171">
        <v>1557790.3359999999</v>
      </c>
      <c r="O56" s="172">
        <v>1550213.1070000001</v>
      </c>
      <c r="P56" s="220">
        <v>0.995</v>
      </c>
      <c r="Q56" s="174">
        <v>2733854.6349999998</v>
      </c>
      <c r="R56" s="172">
        <v>2716114.0669999998</v>
      </c>
      <c r="S56" s="220">
        <v>0.99399999999999999</v>
      </c>
      <c r="T56" s="171">
        <v>1203887.358</v>
      </c>
      <c r="U56" s="172">
        <v>1184597.5090000001</v>
      </c>
      <c r="V56" s="220">
        <v>0.98399999999999999</v>
      </c>
      <c r="W56" s="174">
        <v>1196228.848</v>
      </c>
      <c r="X56" s="172">
        <v>1176977.6189999999</v>
      </c>
      <c r="Y56" s="220">
        <v>0.98399999999999999</v>
      </c>
      <c r="Z56" s="171">
        <v>7658.51</v>
      </c>
      <c r="AA56" s="172">
        <v>7619.89</v>
      </c>
      <c r="AB56" s="220">
        <v>0.995</v>
      </c>
      <c r="AC56" s="174">
        <v>761545.71499999997</v>
      </c>
      <c r="AD56" s="172">
        <v>737112.68500000006</v>
      </c>
      <c r="AE56" s="220">
        <v>0.96799999999999997</v>
      </c>
    </row>
    <row r="57" spans="1:31" ht="21.75" customHeight="1">
      <c r="B57" s="223" t="s">
        <v>668</v>
      </c>
      <c r="C57" s="224"/>
      <c r="D57" s="224"/>
      <c r="E57" s="223"/>
      <c r="F57" s="224"/>
      <c r="G57" s="224"/>
      <c r="H57" s="224"/>
      <c r="I57" s="224"/>
      <c r="J57" s="224"/>
      <c r="K57" s="224"/>
      <c r="L57" s="224"/>
      <c r="M57" s="224"/>
      <c r="N57" s="224"/>
      <c r="O57" s="224"/>
      <c r="P57" s="224"/>
      <c r="Q57" s="224"/>
      <c r="R57" s="224"/>
      <c r="S57" s="224"/>
      <c r="T57" s="224"/>
      <c r="U57" s="224"/>
      <c r="V57" s="224"/>
      <c r="W57" s="224"/>
      <c r="X57" s="224"/>
      <c r="Y57" s="224"/>
      <c r="Z57" s="224"/>
      <c r="AA57" s="224"/>
      <c r="AB57" s="224"/>
      <c r="AC57" s="224"/>
      <c r="AD57" s="224"/>
      <c r="AE57" s="224"/>
    </row>
  </sheetData>
  <customSheetViews>
    <customSheetView guid="{6F28069D-A7F4-41D2-AA1B-4487F97E36F1}" showPageBreaks="1" printArea="1" showRuler="0">
      <pageMargins left="0.78740157480314965" right="0.39370078740157483" top="0.78740157480314965" bottom="0.39370078740157483" header="0.51181102362204722" footer="0.51181102362204722"/>
      <pageSetup paperSize="8" orientation="landscape" r:id="rId1"/>
      <headerFooter alignWithMargins="0"/>
    </customSheetView>
  </customSheetViews>
  <mergeCells count="13">
    <mergeCell ref="AC3:AE4"/>
    <mergeCell ref="B3:D4"/>
    <mergeCell ref="A3:A5"/>
    <mergeCell ref="T3:AB3"/>
    <mergeCell ref="T4:V4"/>
    <mergeCell ref="W4:Y4"/>
    <mergeCell ref="Z4:AB4"/>
    <mergeCell ref="N3:P4"/>
    <mergeCell ref="Q3:S4"/>
    <mergeCell ref="E3:M3"/>
    <mergeCell ref="E4:G4"/>
    <mergeCell ref="H4:J4"/>
    <mergeCell ref="K4:M4"/>
  </mergeCells>
  <phoneticPr fontId="2"/>
  <pageMargins left="0.78740157480314965" right="0.39370078740157483" top="0.59055118110236227" bottom="0.39370078740157483" header="0.51181102362204722" footer="0.51181102362204722"/>
  <pageSetup paperSize="9" scale="69" orientation="landscape" r:id="rId2"/>
  <headerFooter alignWithMargins="0"/>
  <colBreaks count="1" manualBreakCount="1">
    <brk id="16" max="56"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6"/>
  <dimension ref="A1:E53"/>
  <sheetViews>
    <sheetView workbookViewId="0">
      <selection sqref="A1:E1"/>
    </sheetView>
  </sheetViews>
  <sheetFormatPr defaultRowHeight="13.5"/>
  <cols>
    <col min="1" max="1" width="1.75" style="441" customWidth="1"/>
    <col min="2" max="2" width="14" style="441" customWidth="1"/>
    <col min="3" max="3" width="0.5" style="441" customWidth="1"/>
    <col min="4" max="4" width="3" style="441" customWidth="1"/>
    <col min="5" max="5" width="74.75" style="441" bestFit="1" customWidth="1"/>
    <col min="6" max="16384" width="9" style="441"/>
  </cols>
  <sheetData>
    <row r="1" spans="1:5" ht="24" customHeight="1">
      <c r="A1" s="528" t="s">
        <v>315</v>
      </c>
      <c r="B1" s="528"/>
      <c r="C1" s="528"/>
      <c r="D1" s="528"/>
      <c r="E1" s="528"/>
    </row>
    <row r="2" spans="1:5" ht="30" customHeight="1">
      <c r="A2" s="442"/>
      <c r="C2" s="443"/>
      <c r="D2" s="443"/>
      <c r="E2" s="443"/>
    </row>
    <row r="3" spans="1:5" ht="14.25" customHeight="1">
      <c r="B3" s="526" t="s">
        <v>297</v>
      </c>
      <c r="C3" s="526"/>
      <c r="D3" s="444"/>
      <c r="E3" s="445" t="s">
        <v>298</v>
      </c>
    </row>
    <row r="4" spans="1:5" ht="14.25" customHeight="1">
      <c r="B4" s="444"/>
      <c r="C4" s="444"/>
      <c r="D4" s="444"/>
      <c r="E4" s="446"/>
    </row>
    <row r="5" spans="1:5" ht="14.25" customHeight="1">
      <c r="B5" s="526" t="s">
        <v>299</v>
      </c>
      <c r="C5" s="526"/>
      <c r="D5" s="444"/>
      <c r="E5" s="491" t="s">
        <v>337</v>
      </c>
    </row>
    <row r="6" spans="1:5" ht="14.25" customHeight="1">
      <c r="B6" s="444"/>
      <c r="C6" s="444"/>
      <c r="D6" s="444"/>
      <c r="E6" s="446"/>
    </row>
    <row r="7" spans="1:5" ht="14.25" customHeight="1">
      <c r="B7" s="526" t="s">
        <v>300</v>
      </c>
      <c r="C7" s="526"/>
      <c r="D7" s="444"/>
      <c r="E7" s="491" t="s">
        <v>204</v>
      </c>
    </row>
    <row r="8" spans="1:5" ht="14.25" customHeight="1">
      <c r="B8" s="444"/>
      <c r="C8" s="444"/>
      <c r="D8" s="444"/>
      <c r="E8" s="446"/>
    </row>
    <row r="9" spans="1:5" ht="14.25" customHeight="1">
      <c r="B9" s="526" t="s">
        <v>301</v>
      </c>
      <c r="C9" s="526"/>
      <c r="D9" s="444"/>
      <c r="E9" s="445" t="s">
        <v>302</v>
      </c>
    </row>
    <row r="10" spans="1:5" ht="14.25" customHeight="1">
      <c r="B10" s="444"/>
      <c r="C10" s="444"/>
      <c r="D10" s="444"/>
      <c r="E10" s="446"/>
    </row>
    <row r="11" spans="1:5" ht="14.25" customHeight="1">
      <c r="B11" s="444" t="s">
        <v>303</v>
      </c>
      <c r="C11" s="444"/>
      <c r="D11" s="444"/>
      <c r="E11" s="482" t="s">
        <v>434</v>
      </c>
    </row>
    <row r="12" spans="1:5" ht="14.25" customHeight="1">
      <c r="B12" s="444"/>
      <c r="C12" s="444"/>
      <c r="D12" s="444"/>
      <c r="E12" s="446"/>
    </row>
    <row r="13" spans="1:5" ht="14.25" customHeight="1">
      <c r="B13" s="526" t="s">
        <v>304</v>
      </c>
      <c r="C13" s="526"/>
      <c r="D13" s="444"/>
      <c r="E13" s="491" t="s">
        <v>338</v>
      </c>
    </row>
    <row r="14" spans="1:5" ht="14.25" customHeight="1">
      <c r="B14" s="444"/>
      <c r="C14" s="444"/>
      <c r="D14" s="444"/>
      <c r="E14" s="446"/>
    </row>
    <row r="15" spans="1:5" ht="14.25" customHeight="1">
      <c r="B15" s="444" t="s">
        <v>305</v>
      </c>
      <c r="C15" s="444"/>
      <c r="D15" s="444"/>
      <c r="E15" s="491" t="s">
        <v>339</v>
      </c>
    </row>
    <row r="16" spans="1:5" ht="14.25" customHeight="1">
      <c r="B16" s="444"/>
      <c r="C16" s="444"/>
      <c r="D16" s="444"/>
      <c r="E16" s="446"/>
    </row>
    <row r="17" spans="2:5" ht="14.25" customHeight="1">
      <c r="B17" s="526" t="s">
        <v>306</v>
      </c>
      <c r="C17" s="526"/>
      <c r="D17" s="444"/>
      <c r="E17" s="491" t="s">
        <v>205</v>
      </c>
    </row>
    <row r="18" spans="2:5" ht="14.25" customHeight="1">
      <c r="B18" s="444"/>
      <c r="C18" s="444"/>
      <c r="D18" s="444"/>
      <c r="E18" s="446"/>
    </row>
    <row r="19" spans="2:5" ht="14.25" customHeight="1">
      <c r="B19" s="444" t="s">
        <v>309</v>
      </c>
      <c r="C19" s="444"/>
      <c r="D19" s="444"/>
      <c r="E19" s="491" t="s">
        <v>206</v>
      </c>
    </row>
    <row r="20" spans="2:5" ht="14.25" customHeight="1">
      <c r="B20" s="444"/>
      <c r="C20" s="444"/>
      <c r="D20" s="444"/>
      <c r="E20" s="446"/>
    </row>
    <row r="21" spans="2:5" ht="14.25" customHeight="1">
      <c r="B21" s="526" t="s">
        <v>310</v>
      </c>
      <c r="C21" s="526"/>
      <c r="D21" s="444"/>
      <c r="E21" s="447" t="s">
        <v>316</v>
      </c>
    </row>
    <row r="22" spans="2:5" ht="14.25" customHeight="1">
      <c r="B22" s="444"/>
      <c r="C22" s="444"/>
      <c r="D22" s="444"/>
      <c r="E22" s="446"/>
    </row>
    <row r="23" spans="2:5" ht="14.25" customHeight="1">
      <c r="B23" s="526" t="s">
        <v>311</v>
      </c>
      <c r="C23" s="526"/>
      <c r="D23" s="444"/>
      <c r="E23" s="447" t="s">
        <v>317</v>
      </c>
    </row>
    <row r="24" spans="2:5" ht="14.25" customHeight="1">
      <c r="B24" s="444"/>
      <c r="C24" s="444"/>
      <c r="D24" s="444"/>
      <c r="E24" s="446"/>
    </row>
    <row r="25" spans="2:5" ht="14.25" customHeight="1">
      <c r="B25" s="526" t="s">
        <v>318</v>
      </c>
      <c r="C25" s="526"/>
      <c r="D25" s="444"/>
      <c r="E25" s="482" t="s">
        <v>716</v>
      </c>
    </row>
    <row r="26" spans="2:5" ht="14.25" customHeight="1">
      <c r="B26" s="444"/>
      <c r="C26" s="444"/>
      <c r="D26" s="444"/>
      <c r="E26" s="446"/>
    </row>
    <row r="27" spans="2:5" ht="14.25" customHeight="1">
      <c r="B27" s="526" t="s">
        <v>320</v>
      </c>
      <c r="C27" s="526"/>
      <c r="D27" s="444"/>
      <c r="E27" s="445" t="s">
        <v>327</v>
      </c>
    </row>
    <row r="28" spans="2:5" ht="14.25" customHeight="1">
      <c r="D28" s="444"/>
      <c r="E28" s="446"/>
    </row>
    <row r="29" spans="2:5" ht="14.25" customHeight="1">
      <c r="B29" s="526" t="s">
        <v>325</v>
      </c>
      <c r="C29" s="526"/>
      <c r="D29" s="444"/>
      <c r="E29" s="445" t="s">
        <v>328</v>
      </c>
    </row>
    <row r="30" spans="2:5" ht="14.25" customHeight="1">
      <c r="B30" s="444"/>
      <c r="C30" s="444"/>
      <c r="D30" s="444"/>
      <c r="E30" s="446"/>
    </row>
    <row r="31" spans="2:5" ht="14.25" customHeight="1">
      <c r="B31" s="526" t="s">
        <v>329</v>
      </c>
      <c r="C31" s="526"/>
      <c r="D31" s="444"/>
      <c r="E31" s="447" t="s">
        <v>319</v>
      </c>
    </row>
    <row r="32" spans="2:5" ht="14.25" customHeight="1">
      <c r="D32" s="444"/>
      <c r="E32" s="446"/>
    </row>
    <row r="33" spans="2:5" ht="14.25" customHeight="1">
      <c r="B33" s="526" t="s">
        <v>326</v>
      </c>
      <c r="C33" s="526"/>
      <c r="D33" s="444"/>
      <c r="E33" s="447" t="s">
        <v>321</v>
      </c>
    </row>
    <row r="34" spans="2:5" ht="14.25" customHeight="1">
      <c r="B34" s="444"/>
      <c r="D34" s="444"/>
      <c r="E34" s="446"/>
    </row>
    <row r="35" spans="2:5" ht="14.25" customHeight="1">
      <c r="B35" s="526" t="s">
        <v>312</v>
      </c>
      <c r="C35" s="526"/>
      <c r="D35" s="444"/>
      <c r="E35" s="491" t="s">
        <v>340</v>
      </c>
    </row>
    <row r="36" spans="2:5" ht="14.25" customHeight="1">
      <c r="B36" s="444"/>
      <c r="C36" s="444"/>
      <c r="D36" s="444"/>
      <c r="E36" s="446"/>
    </row>
    <row r="37" spans="2:5" ht="14.25" customHeight="1">
      <c r="B37" s="526" t="s">
        <v>322</v>
      </c>
      <c r="C37" s="526"/>
      <c r="D37" s="444"/>
      <c r="E37" s="491" t="s">
        <v>341</v>
      </c>
    </row>
    <row r="38" spans="2:5" ht="14.25" customHeight="1">
      <c r="B38" s="444"/>
      <c r="C38" s="444"/>
      <c r="D38" s="444"/>
      <c r="E38" s="446"/>
    </row>
    <row r="39" spans="2:5" ht="14.25" customHeight="1">
      <c r="B39" s="526" t="s">
        <v>330</v>
      </c>
      <c r="C39" s="526"/>
      <c r="D39" s="444"/>
      <c r="E39" s="491" t="s">
        <v>342</v>
      </c>
    </row>
    <row r="40" spans="2:5" ht="14.25" customHeight="1">
      <c r="B40" s="444"/>
      <c r="C40" s="444"/>
      <c r="D40" s="444"/>
      <c r="E40" s="448" t="s">
        <v>331</v>
      </c>
    </row>
    <row r="41" spans="2:5" ht="14.25" customHeight="1">
      <c r="B41" s="444"/>
      <c r="C41" s="444"/>
      <c r="D41" s="444"/>
      <c r="E41" s="449"/>
    </row>
    <row r="42" spans="2:5" ht="14.25" customHeight="1">
      <c r="B42" s="527" t="s">
        <v>332</v>
      </c>
      <c r="C42" s="527"/>
      <c r="D42" s="444"/>
      <c r="E42" s="482" t="s">
        <v>343</v>
      </c>
    </row>
    <row r="43" spans="2:5" ht="14.25" customHeight="1">
      <c r="B43" s="444"/>
      <c r="C43" s="444"/>
      <c r="D43" s="444"/>
      <c r="E43" s="448" t="s">
        <v>333</v>
      </c>
    </row>
    <row r="44" spans="2:5" ht="14.25" customHeight="1">
      <c r="B44" s="444"/>
      <c r="C44" s="444"/>
      <c r="D44" s="444"/>
      <c r="E44" s="449"/>
    </row>
    <row r="45" spans="2:5" ht="14.25" customHeight="1">
      <c r="B45" s="527" t="s">
        <v>334</v>
      </c>
      <c r="C45" s="527"/>
      <c r="D45" s="444"/>
      <c r="E45" s="491" t="s">
        <v>344</v>
      </c>
    </row>
    <row r="46" spans="2:5" ht="14.25" customHeight="1">
      <c r="B46" s="444"/>
      <c r="C46" s="444"/>
      <c r="D46" s="444"/>
      <c r="E46" s="448" t="s">
        <v>335</v>
      </c>
    </row>
    <row r="47" spans="2:5" ht="14.25" customHeight="1">
      <c r="B47" s="444"/>
      <c r="C47" s="444"/>
      <c r="D47" s="444"/>
      <c r="E47" s="449"/>
    </row>
    <row r="48" spans="2:5" ht="14.25" customHeight="1">
      <c r="B48" s="526" t="s">
        <v>336</v>
      </c>
      <c r="C48" s="526"/>
      <c r="D48" s="444"/>
      <c r="E48" s="491" t="s">
        <v>345</v>
      </c>
    </row>
    <row r="49" spans="2:5" ht="14.25" customHeight="1">
      <c r="B49" s="444"/>
      <c r="C49" s="444"/>
      <c r="D49" s="444"/>
      <c r="E49" s="446"/>
    </row>
    <row r="50" spans="2:5" ht="14.25" customHeight="1">
      <c r="B50" s="444" t="s">
        <v>323</v>
      </c>
      <c r="C50" s="444"/>
      <c r="D50" s="444"/>
      <c r="E50" s="491" t="s">
        <v>346</v>
      </c>
    </row>
    <row r="51" spans="2:5" ht="14.25" customHeight="1">
      <c r="B51" s="444"/>
      <c r="C51" s="444"/>
      <c r="D51" s="444"/>
      <c r="E51" s="450"/>
    </row>
    <row r="52" spans="2:5" ht="14.25" customHeight="1">
      <c r="B52" s="444" t="s">
        <v>324</v>
      </c>
      <c r="C52" s="444"/>
      <c r="D52" s="444"/>
      <c r="E52" s="491" t="s">
        <v>347</v>
      </c>
    </row>
    <row r="53" spans="2:5" ht="14.25" customHeight="1">
      <c r="C53" s="444"/>
      <c r="D53" s="444"/>
      <c r="E53" s="451"/>
    </row>
  </sheetData>
  <customSheetViews>
    <customSheetView guid="{6F28069D-A7F4-41D2-AA1B-4487F97E36F1}" showPageBreaks="1" printArea="1" showRuler="0">
      <selection sqref="A1:E1"/>
      <pageMargins left="0.19685039370078741" right="0.19685039370078741" top="0.98425196850393704" bottom="0.39370078740157483" header="0.51181102362204722" footer="0.51181102362204722"/>
      <printOptions horizontalCentered="1"/>
      <pageSetup paperSize="9" orientation="portrait" r:id="rId1"/>
      <headerFooter alignWithMargins="0"/>
    </customSheetView>
  </customSheetViews>
  <mergeCells count="20">
    <mergeCell ref="A1:E1"/>
    <mergeCell ref="B35:C35"/>
    <mergeCell ref="B37:C37"/>
    <mergeCell ref="B39:C39"/>
    <mergeCell ref="B25:C25"/>
    <mergeCell ref="B27:C27"/>
    <mergeCell ref="B13:C13"/>
    <mergeCell ref="B17:C17"/>
    <mergeCell ref="B21:C21"/>
    <mergeCell ref="B29:C29"/>
    <mergeCell ref="B23:C23"/>
    <mergeCell ref="B3:C3"/>
    <mergeCell ref="B5:C5"/>
    <mergeCell ref="B7:C7"/>
    <mergeCell ref="B9:C9"/>
    <mergeCell ref="B48:C48"/>
    <mergeCell ref="B45:C45"/>
    <mergeCell ref="B31:C31"/>
    <mergeCell ref="B33:C33"/>
    <mergeCell ref="B42:C42"/>
  </mergeCells>
  <phoneticPr fontId="13"/>
  <hyperlinks>
    <hyperlink ref="E3" location="第1表!A1" display="診療報酬等請求及び支払窓口数" xr:uid="{00000000-0004-0000-0200-000000000000}"/>
    <hyperlink ref="E5" location="第2表!A1" display="管掌別診療報酬等支払確定状況" xr:uid="{00000000-0004-0000-0200-000001000000}"/>
    <hyperlink ref="E7" location="第3表!A1" display="管掌別診療報酬等支払確定件数及び金額の対前年同月比" xr:uid="{00000000-0004-0000-0200-000002000000}"/>
    <hyperlink ref="E9" location="第4表!A1" display="支部別管掌別診療報酬等確定件数及び金額" xr:uid="{00000000-0004-0000-0200-000003000000}"/>
    <hyperlink ref="E11" location="第4表の2!A1" display="支部別医療保険及び老人保健分診療報酬等確定件数及び金額" xr:uid="{00000000-0004-0000-0200-000004000000}"/>
    <hyperlink ref="E13" location="第5表!A1" display="支部別診療報酬等支払確定状況" xr:uid="{00000000-0004-0000-0200-000005000000}"/>
    <hyperlink ref="E15" location="第5表の2!A1" display="支部別医療保険分診療報酬等支払確定状況" xr:uid="{00000000-0004-0000-0200-000006000000}"/>
    <hyperlink ref="E17" location="第6表!A1" display="支部別診療報酬等支払確定件数及び金額の対前年同月比" xr:uid="{00000000-0004-0000-0200-000007000000}"/>
    <hyperlink ref="E19" location="第6表の2!A1" display="支部別医療保険分診療報酬等支払確定件数及び金額の対前年同月比" xr:uid="{00000000-0004-0000-0200-000008000000}"/>
    <hyperlink ref="E21" location="第7表!A1" display="管掌別診療報酬等諸率" xr:uid="{00000000-0004-0000-0200-000009000000}"/>
    <hyperlink ref="E23" location="第8表!A1" display="支部別医療保険分診療報酬等諸率" xr:uid="{00000000-0004-0000-0200-00000A000000}"/>
    <hyperlink ref="E31" location="第12表!A1" display="管掌別診療報酬等返戻状況" xr:uid="{00000000-0004-0000-0200-00000B000000}"/>
    <hyperlink ref="E33" location="第13表!A1" display="支部別医療保険分診療報酬等返戻状況" xr:uid="{00000000-0004-0000-0200-00000C000000}"/>
    <hyperlink ref="E35" location="参考資料１!A1" display="年度別診療報酬等支払確定件数・金額及び対前年度比" xr:uid="{00000000-0004-0000-0200-00000D000000}"/>
    <hyperlink ref="E37" location="参考資料２!A1" display="年度別、管掌別診療報酬等支払確定件数・日数・点数及び金額" xr:uid="{00000000-0004-0000-0200-00000E000000}"/>
    <hyperlink ref="E39" location="'参考資料３（計）'!C1" display="経営主体別診療科別支払算定件数・日数及び点数（医科計）" xr:uid="{00000000-0004-0000-0200-00000F000000}"/>
    <hyperlink ref="E45" location="'参考資料３（入院外）'!D1" display="経営主体別診療科別支払算定件数・日数及び点数（医科入院外）" xr:uid="{00000000-0004-0000-0200-000010000000}"/>
    <hyperlink ref="E42" location="'参考資料３（入院）'!D1" display="経営主体別診療科別支払算定件数・日数及び点数（医科入院）" xr:uid="{00000000-0004-0000-0200-000011000000}"/>
    <hyperlink ref="E48" location="参考資料４!A1" display="管掌別急性期入院医療における診断群分類別包括評価分診療報酬等支払算定状況" xr:uid="{00000000-0004-0000-0200-000012000000}"/>
    <hyperlink ref="E50" location="参考資料４の２!A1" display="支部別急性期入院医療における診断群分類別包括評価分診療報酬等支払算定状況" xr:uid="{00000000-0004-0000-0200-000013000000}"/>
    <hyperlink ref="E52" location="参考資料４の３!A1" display="月別急性期入院医療における診断群分類別包括評価分診療報酬等支払算定状況" xr:uid="{00000000-0004-0000-0200-000014000000}"/>
    <hyperlink ref="E40" location="'参考資料３（計）'!D24" display="経営主体別診療科別診療諸率（医科計）" xr:uid="{00000000-0004-0000-0200-000015000000}"/>
    <hyperlink ref="E43" location="'参考資料３（入院）'!D24" display="経営主体別診療科別診療諸率（医科入院）" xr:uid="{00000000-0004-0000-0200-000016000000}"/>
    <hyperlink ref="E46" location="'参考資料３（入院外）'!D24" display="経営主体別診療科別診療諸率（医科入院外）" xr:uid="{00000000-0004-0000-0200-000017000000}"/>
    <hyperlink ref="E27" location="第10表!A1" display="管掌別診療報酬等審査（点検）確定状況" xr:uid="{00000000-0004-0000-0200-000018000000}"/>
    <hyperlink ref="E29" location="第11表!A1" display="支部別医療保険分診療報酬等審査（点検）確定状況" xr:uid="{00000000-0004-0000-0200-000019000000}"/>
    <hyperlink ref="E25" location="第9表!Print_Area" display="平成22年度管掌別診療報酬等累計件数・金額及び対前年同期比" xr:uid="{00000000-0004-0000-0200-00001A000000}"/>
  </hyperlinks>
  <printOptions horizontalCentered="1"/>
  <pageMargins left="0.19685039370078741" right="0.19685039370078741" top="0.98425196850393704" bottom="0.39370078740157483" header="0.51181102362204722" footer="0.51181102362204722"/>
  <pageSetup paperSize="9" orientation="portrait" r:id="rId2"/>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2"/>
  <dimension ref="A1:AH57"/>
  <sheetViews>
    <sheetView workbookViewId="0"/>
  </sheetViews>
  <sheetFormatPr defaultRowHeight="13.5"/>
  <cols>
    <col min="1" max="1" width="14.875" style="6" customWidth="1"/>
    <col min="2" max="31" width="12.125" style="129" customWidth="1"/>
    <col min="32" max="16384" width="9" style="129"/>
  </cols>
  <sheetData>
    <row r="1" spans="1:34" ht="18.75">
      <c r="B1" s="3" t="s">
        <v>134</v>
      </c>
      <c r="C1" s="209"/>
      <c r="D1" s="209"/>
      <c r="E1" s="209"/>
      <c r="F1" s="209"/>
      <c r="G1" s="209"/>
      <c r="H1" s="209"/>
      <c r="I1" s="209"/>
      <c r="J1" s="209"/>
      <c r="K1" s="209"/>
      <c r="L1" s="209"/>
      <c r="M1" s="209"/>
      <c r="N1" s="209"/>
      <c r="O1" s="209"/>
      <c r="Q1" s="3" t="s">
        <v>135</v>
      </c>
      <c r="R1" s="209"/>
      <c r="S1" s="209"/>
      <c r="T1" s="209"/>
      <c r="U1" s="209"/>
      <c r="V1" s="209"/>
      <c r="W1" s="209"/>
      <c r="X1" s="209"/>
      <c r="Y1" s="209"/>
      <c r="Z1" s="209"/>
      <c r="AA1" s="209"/>
      <c r="AB1" s="209"/>
      <c r="AC1" s="209"/>
      <c r="AD1" s="209"/>
      <c r="AE1" s="210"/>
    </row>
    <row r="2" spans="1:34">
      <c r="A2" s="211"/>
      <c r="P2" s="8" t="e">
        <f>"（"&amp;#REF!&amp;"年"&amp;#REF!&amp;"月診療分）"</f>
        <v>#REF!</v>
      </c>
      <c r="AE2" s="8" t="e">
        <f>"（"&amp;#REF!&amp;"年"&amp;#REF!&amp;"月診療分）"</f>
        <v>#REF!</v>
      </c>
    </row>
    <row r="3" spans="1:34" s="5" customFormat="1">
      <c r="A3" s="612" t="s">
        <v>561</v>
      </c>
      <c r="B3" s="583" t="s">
        <v>622</v>
      </c>
      <c r="C3" s="672"/>
      <c r="D3" s="584"/>
      <c r="E3" s="555" t="s">
        <v>544</v>
      </c>
      <c r="F3" s="587"/>
      <c r="G3" s="587"/>
      <c r="H3" s="587"/>
      <c r="I3" s="587"/>
      <c r="J3" s="587"/>
      <c r="K3" s="587"/>
      <c r="L3" s="587"/>
      <c r="M3" s="556"/>
      <c r="N3" s="583" t="s">
        <v>557</v>
      </c>
      <c r="O3" s="672"/>
      <c r="P3" s="584"/>
      <c r="Q3" s="583" t="s">
        <v>463</v>
      </c>
      <c r="R3" s="672"/>
      <c r="S3" s="584"/>
      <c r="T3" s="554" t="s">
        <v>233</v>
      </c>
      <c r="U3" s="674"/>
      <c r="V3" s="674"/>
      <c r="W3" s="674"/>
      <c r="X3" s="674"/>
      <c r="Y3" s="674"/>
      <c r="Z3" s="674"/>
      <c r="AA3" s="674"/>
      <c r="AB3" s="674"/>
      <c r="AC3" s="583" t="s">
        <v>553</v>
      </c>
      <c r="AD3" s="672"/>
      <c r="AE3" s="584"/>
    </row>
    <row r="4" spans="1:34" s="5" customFormat="1">
      <c r="A4" s="613"/>
      <c r="B4" s="585"/>
      <c r="C4" s="673"/>
      <c r="D4" s="586"/>
      <c r="E4" s="555" t="s">
        <v>528</v>
      </c>
      <c r="F4" s="587"/>
      <c r="G4" s="556"/>
      <c r="H4" s="555" t="s">
        <v>549</v>
      </c>
      <c r="I4" s="587"/>
      <c r="J4" s="556"/>
      <c r="K4" s="555" t="s">
        <v>550</v>
      </c>
      <c r="L4" s="587"/>
      <c r="M4" s="556"/>
      <c r="N4" s="585"/>
      <c r="O4" s="673"/>
      <c r="P4" s="586"/>
      <c r="Q4" s="585"/>
      <c r="R4" s="673"/>
      <c r="S4" s="586"/>
      <c r="T4" s="554" t="s">
        <v>528</v>
      </c>
      <c r="U4" s="674"/>
      <c r="V4" s="674"/>
      <c r="W4" s="554" t="s">
        <v>619</v>
      </c>
      <c r="X4" s="674"/>
      <c r="Y4" s="674"/>
      <c r="Z4" s="554" t="s">
        <v>620</v>
      </c>
      <c r="AA4" s="674"/>
      <c r="AB4" s="674"/>
      <c r="AC4" s="585"/>
      <c r="AD4" s="673"/>
      <c r="AE4" s="586"/>
    </row>
    <row r="5" spans="1:34" s="5" customFormat="1">
      <c r="A5" s="558"/>
      <c r="B5" s="11" t="s">
        <v>623</v>
      </c>
      <c r="C5" s="11" t="s">
        <v>624</v>
      </c>
      <c r="D5" s="13" t="s">
        <v>649</v>
      </c>
      <c r="E5" s="11" t="s">
        <v>623</v>
      </c>
      <c r="F5" s="99" t="s">
        <v>624</v>
      </c>
      <c r="G5" s="13" t="s">
        <v>649</v>
      </c>
      <c r="H5" s="11" t="s">
        <v>623</v>
      </c>
      <c r="I5" s="13" t="s">
        <v>624</v>
      </c>
      <c r="J5" s="11" t="s">
        <v>649</v>
      </c>
      <c r="K5" s="11" t="s">
        <v>623</v>
      </c>
      <c r="L5" s="13" t="s">
        <v>624</v>
      </c>
      <c r="M5" s="11" t="s">
        <v>649</v>
      </c>
      <c r="N5" s="11" t="s">
        <v>623</v>
      </c>
      <c r="O5" s="13" t="s">
        <v>624</v>
      </c>
      <c r="P5" s="11" t="s">
        <v>649</v>
      </c>
      <c r="Q5" s="11" t="s">
        <v>623</v>
      </c>
      <c r="R5" s="13" t="s">
        <v>624</v>
      </c>
      <c r="S5" s="11" t="s">
        <v>649</v>
      </c>
      <c r="T5" s="11" t="s">
        <v>626</v>
      </c>
      <c r="U5" s="13" t="s">
        <v>627</v>
      </c>
      <c r="V5" s="11" t="s">
        <v>649</v>
      </c>
      <c r="W5" s="11" t="s">
        <v>626</v>
      </c>
      <c r="X5" s="13" t="s">
        <v>627</v>
      </c>
      <c r="Y5" s="11" t="s">
        <v>649</v>
      </c>
      <c r="Z5" s="11" t="s">
        <v>626</v>
      </c>
      <c r="AA5" s="13" t="s">
        <v>627</v>
      </c>
      <c r="AB5" s="11" t="s">
        <v>649</v>
      </c>
      <c r="AC5" s="213" t="s">
        <v>628</v>
      </c>
      <c r="AD5" s="214" t="s">
        <v>629</v>
      </c>
      <c r="AE5" s="11" t="s">
        <v>649</v>
      </c>
    </row>
    <row r="6" spans="1:34" s="5" customFormat="1">
      <c r="A6" s="9"/>
      <c r="B6" s="150" t="s">
        <v>625</v>
      </c>
      <c r="C6" s="16" t="s">
        <v>625</v>
      </c>
      <c r="D6" s="151"/>
      <c r="E6" s="16" t="s">
        <v>625</v>
      </c>
      <c r="F6" s="151" t="s">
        <v>625</v>
      </c>
      <c r="G6" s="16"/>
      <c r="H6" s="151" t="s">
        <v>625</v>
      </c>
      <c r="I6" s="16" t="s">
        <v>625</v>
      </c>
      <c r="J6" s="151"/>
      <c r="K6" s="16" t="s">
        <v>625</v>
      </c>
      <c r="L6" s="151" t="s">
        <v>625</v>
      </c>
      <c r="M6" s="16"/>
      <c r="N6" s="150" t="s">
        <v>625</v>
      </c>
      <c r="O6" s="16" t="s">
        <v>625</v>
      </c>
      <c r="P6" s="177"/>
      <c r="Q6" s="16" t="s">
        <v>625</v>
      </c>
      <c r="R6" s="151" t="s">
        <v>625</v>
      </c>
      <c r="S6" s="16"/>
      <c r="T6" s="151" t="s">
        <v>526</v>
      </c>
      <c r="U6" s="16" t="s">
        <v>526</v>
      </c>
      <c r="V6" s="151"/>
      <c r="W6" s="16" t="s">
        <v>526</v>
      </c>
      <c r="X6" s="151" t="s">
        <v>526</v>
      </c>
      <c r="Y6" s="16"/>
      <c r="Z6" s="151" t="s">
        <v>526</v>
      </c>
      <c r="AA6" s="16" t="s">
        <v>526</v>
      </c>
      <c r="AB6" s="151"/>
      <c r="AC6" s="16" t="s">
        <v>526</v>
      </c>
      <c r="AD6" s="151" t="s">
        <v>526</v>
      </c>
      <c r="AE6" s="16"/>
    </row>
    <row r="7" spans="1:34">
      <c r="A7" s="152" t="e">
        <f>IF(#REF!&lt;=2,"平成"&amp;#REF!&amp;"年"&amp;#REF!&amp;"月","平成"&amp;#REF!&amp;"年"&amp;#REF!&amp;"月")</f>
        <v>#REF!</v>
      </c>
      <c r="B7" s="153">
        <v>12520507.966999996</v>
      </c>
      <c r="C7" s="154">
        <v>12257488.197000004</v>
      </c>
      <c r="D7" s="215">
        <v>0.97899999999999998</v>
      </c>
      <c r="E7" s="156">
        <v>12108001.964999994</v>
      </c>
      <c r="F7" s="154">
        <v>11853896.216000002</v>
      </c>
      <c r="G7" s="215">
        <v>0.97899999999999998</v>
      </c>
      <c r="H7" s="153">
        <v>7433271.5039999988</v>
      </c>
      <c r="I7" s="154">
        <v>7255328.0220000008</v>
      </c>
      <c r="J7" s="215">
        <v>0.97599999999999998</v>
      </c>
      <c r="K7" s="156">
        <v>4674730.4610000001</v>
      </c>
      <c r="L7" s="154">
        <v>4598568.1939999992</v>
      </c>
      <c r="M7" s="215">
        <v>0.98399999999999999</v>
      </c>
      <c r="N7" s="153">
        <v>412506.00200000009</v>
      </c>
      <c r="O7" s="154">
        <v>403591.98099999991</v>
      </c>
      <c r="P7" s="215">
        <v>0.97799999999999998</v>
      </c>
      <c r="Q7" s="156">
        <v>2184552.3990000002</v>
      </c>
      <c r="R7" s="154">
        <v>2151750.1939999997</v>
      </c>
      <c r="S7" s="215">
        <v>0.98499999999999999</v>
      </c>
      <c r="T7" s="153">
        <v>5442423.6659999993</v>
      </c>
      <c r="U7" s="154">
        <v>5314360.1399999997</v>
      </c>
      <c r="V7" s="215">
        <v>0.97599999999999998</v>
      </c>
      <c r="W7" s="156">
        <v>5438958.0940000014</v>
      </c>
      <c r="X7" s="154">
        <v>5310935.29</v>
      </c>
      <c r="Y7" s="215">
        <v>0.97599999999999998</v>
      </c>
      <c r="Z7" s="153">
        <v>3465.5720000000001</v>
      </c>
      <c r="AA7" s="154">
        <v>3424.85</v>
      </c>
      <c r="AB7" s="215">
        <v>0.98799999999999999</v>
      </c>
      <c r="AC7" s="156">
        <v>290861.23</v>
      </c>
      <c r="AD7" s="154">
        <v>277305.33</v>
      </c>
      <c r="AE7" s="215">
        <v>0.95299999999999996</v>
      </c>
    </row>
    <row r="8" spans="1:34">
      <c r="A8" s="152" t="e">
        <f>IF(#REF!&lt;=2,"平成"&amp;#REF!&amp;"年"&amp;#REF!&amp;"月","平成"&amp;#REF!&amp;"年"&amp;#REF!&amp;"月")</f>
        <v>#REF!</v>
      </c>
      <c r="B8" s="153">
        <v>13041221.847999999</v>
      </c>
      <c r="C8" s="154">
        <v>12789512.636999998</v>
      </c>
      <c r="D8" s="215">
        <v>0.98099999999999998</v>
      </c>
      <c r="E8" s="156">
        <v>12606573.534</v>
      </c>
      <c r="F8" s="154">
        <v>12364091.193000002</v>
      </c>
      <c r="G8" s="215">
        <v>0.98099999999999998</v>
      </c>
      <c r="H8" s="153">
        <v>7663309.6529999981</v>
      </c>
      <c r="I8" s="154">
        <v>7492914.5520000001</v>
      </c>
      <c r="J8" s="215">
        <v>0.97799999999999998</v>
      </c>
      <c r="K8" s="156">
        <v>4943263.8810000001</v>
      </c>
      <c r="L8" s="154">
        <v>4871176.6410000008</v>
      </c>
      <c r="M8" s="215">
        <v>0.98499999999999999</v>
      </c>
      <c r="N8" s="153">
        <v>434648.31399999984</v>
      </c>
      <c r="O8" s="154">
        <v>425421.44400000002</v>
      </c>
      <c r="P8" s="215">
        <v>0.97899999999999998</v>
      </c>
      <c r="Q8" s="156">
        <v>2312279.0510000004</v>
      </c>
      <c r="R8" s="154">
        <v>2280459.7579999994</v>
      </c>
      <c r="S8" s="215">
        <v>0.98599999999999999</v>
      </c>
      <c r="T8" s="153">
        <v>5712861.0959999999</v>
      </c>
      <c r="U8" s="154">
        <v>5595510.46</v>
      </c>
      <c r="V8" s="215">
        <v>0.97899999999999998</v>
      </c>
      <c r="W8" s="156">
        <v>5708710.5139999986</v>
      </c>
      <c r="X8" s="154">
        <v>5591738.2360000014</v>
      </c>
      <c r="Y8" s="215">
        <v>0.98</v>
      </c>
      <c r="Z8" s="153">
        <v>4150.5819999999985</v>
      </c>
      <c r="AA8" s="154">
        <v>3772.2239999999997</v>
      </c>
      <c r="AB8" s="215">
        <v>0.90900000000000003</v>
      </c>
      <c r="AC8" s="156">
        <v>304847.09999999998</v>
      </c>
      <c r="AD8" s="154">
        <v>292123.25</v>
      </c>
      <c r="AE8" s="215">
        <v>0.95799999999999996</v>
      </c>
    </row>
    <row r="9" spans="1:34">
      <c r="A9" s="157" t="e">
        <f>"平成"&amp;#REF!&amp;"年"&amp;#REF!&amp;"月"</f>
        <v>#REF!</v>
      </c>
      <c r="B9" s="158" t="e">
        <f>SUM(B10:B56)</f>
        <v>#REF!</v>
      </c>
      <c r="C9" s="159" t="e">
        <f>SUM(C10:C56)</f>
        <v>#REF!</v>
      </c>
      <c r="D9" s="216" t="e">
        <f t="shared" ref="D9:D56" si="0">ROUND(C9/B9,3)</f>
        <v>#REF!</v>
      </c>
      <c r="E9" s="161" t="e">
        <f>SUM(E10:E56)</f>
        <v>#REF!</v>
      </c>
      <c r="F9" s="159" t="e">
        <f>SUM(F10:F56)</f>
        <v>#REF!</v>
      </c>
      <c r="G9" s="216" t="e">
        <f t="shared" ref="G9:G56" si="1">ROUND(F9/E9,3)</f>
        <v>#REF!</v>
      </c>
      <c r="H9" s="158" t="e">
        <f>SUM(H10:H56)</f>
        <v>#REF!</v>
      </c>
      <c r="I9" s="159" t="e">
        <f>SUM(I10:I56)</f>
        <v>#REF!</v>
      </c>
      <c r="J9" s="216" t="e">
        <f t="shared" ref="J9:J56" si="2">ROUND(I9/H9,3)</f>
        <v>#REF!</v>
      </c>
      <c r="K9" s="161" t="e">
        <f>SUM(K10:K56)</f>
        <v>#REF!</v>
      </c>
      <c r="L9" s="159" t="e">
        <f>SUM(L10:L56)</f>
        <v>#REF!</v>
      </c>
      <c r="M9" s="216" t="e">
        <f t="shared" ref="M9:M56" si="3">ROUND(L9/K9,3)</f>
        <v>#REF!</v>
      </c>
      <c r="N9" s="158" t="e">
        <f>SUM(N10:N56)</f>
        <v>#REF!</v>
      </c>
      <c r="O9" s="159" t="e">
        <f>SUM(O10:O56)</f>
        <v>#REF!</v>
      </c>
      <c r="P9" s="216" t="e">
        <f t="shared" ref="P9:P56" si="4">ROUND(O9/N9,3)</f>
        <v>#REF!</v>
      </c>
      <c r="Q9" s="161" t="e">
        <f>SUM(Q10:Q56)</f>
        <v>#REF!</v>
      </c>
      <c r="R9" s="159" t="e">
        <f>SUM(R10:R56)</f>
        <v>#REF!</v>
      </c>
      <c r="S9" s="216" t="e">
        <f t="shared" ref="S9:S56" si="5">ROUND(R9/Q9,3)</f>
        <v>#REF!</v>
      </c>
      <c r="T9" s="158" t="e">
        <f>SUM(T10:T56)</f>
        <v>#REF!</v>
      </c>
      <c r="U9" s="159" t="e">
        <f>SUM(U10:U56)</f>
        <v>#REF!</v>
      </c>
      <c r="V9" s="216" t="e">
        <f t="shared" ref="V9:V56" si="6">ROUND(U9/T9,3)</f>
        <v>#REF!</v>
      </c>
      <c r="W9" s="161" t="e">
        <f>SUM(W10:W56)</f>
        <v>#REF!</v>
      </c>
      <c r="X9" s="159" t="e">
        <f>SUM(X10:X56)</f>
        <v>#REF!</v>
      </c>
      <c r="Y9" s="216" t="e">
        <f t="shared" ref="Y9:Y56" si="7">ROUND(X9/W9,3)</f>
        <v>#REF!</v>
      </c>
      <c r="Z9" s="158" t="e">
        <f>SUM(Z10:Z56)</f>
        <v>#REF!</v>
      </c>
      <c r="AA9" s="159" t="e">
        <f>SUM(AA10:AA56)</f>
        <v>#REF!</v>
      </c>
      <c r="AB9" s="216" t="e">
        <f>ROUND(AA9/Z9,3)</f>
        <v>#REF!</v>
      </c>
      <c r="AC9" s="161" t="e">
        <f>SUM(AC10:AC56)</f>
        <v>#REF!</v>
      </c>
      <c r="AD9" s="159" t="e">
        <f>SUM(AD10:AD56)</f>
        <v>#REF!</v>
      </c>
      <c r="AE9" s="216" t="e">
        <f t="shared" ref="AE9:AE56" si="8">ROUND(AD9/AC9,3)</f>
        <v>#REF!</v>
      </c>
    </row>
    <row r="10" spans="1:34">
      <c r="A10" s="111" t="s">
        <v>562</v>
      </c>
      <c r="B10" s="162" t="e">
        <f>E10+N10</f>
        <v>#REF!</v>
      </c>
      <c r="C10" s="163" t="e">
        <f>F10+O10</f>
        <v>#REF!</v>
      </c>
      <c r="D10" s="217" t="e">
        <f t="shared" si="0"/>
        <v>#REF!</v>
      </c>
      <c r="E10" s="165" t="e">
        <f>#REF!/1000</f>
        <v>#REF!</v>
      </c>
      <c r="F10" s="163" t="e">
        <f>#REF!/1000</f>
        <v>#REF!</v>
      </c>
      <c r="G10" s="217" t="e">
        <f t="shared" si="1"/>
        <v>#REF!</v>
      </c>
      <c r="H10" s="162" t="e">
        <f>#REF!/1000</f>
        <v>#REF!</v>
      </c>
      <c r="I10" s="163" t="e">
        <f>#REF!/1000</f>
        <v>#REF!</v>
      </c>
      <c r="J10" s="217" t="e">
        <f t="shared" si="2"/>
        <v>#REF!</v>
      </c>
      <c r="K10" s="165" t="e">
        <f>#REF!/1000</f>
        <v>#REF!</v>
      </c>
      <c r="L10" s="163" t="e">
        <f>#REF!/1000</f>
        <v>#REF!</v>
      </c>
      <c r="M10" s="217" t="e">
        <f t="shared" si="3"/>
        <v>#REF!</v>
      </c>
      <c r="N10" s="162" t="e">
        <f>#REF!/1000</f>
        <v>#REF!</v>
      </c>
      <c r="O10" s="163" t="e">
        <f>#REF!/1000</f>
        <v>#REF!</v>
      </c>
      <c r="P10" s="217" t="e">
        <f t="shared" si="4"/>
        <v>#REF!</v>
      </c>
      <c r="Q10" s="165" t="e">
        <f>#REF!/1000</f>
        <v>#REF!</v>
      </c>
      <c r="R10" s="163" t="e">
        <f>#REF!/1000</f>
        <v>#REF!</v>
      </c>
      <c r="S10" s="217" t="e">
        <f t="shared" si="5"/>
        <v>#REF!</v>
      </c>
      <c r="T10" s="162" t="e">
        <f>#REF!/1000</f>
        <v>#REF!</v>
      </c>
      <c r="U10" s="163" t="e">
        <f>#REF!/1000</f>
        <v>#REF!</v>
      </c>
      <c r="V10" s="217" t="e">
        <f t="shared" si="6"/>
        <v>#REF!</v>
      </c>
      <c r="W10" s="165" t="e">
        <f>#REF!/1000</f>
        <v>#REF!</v>
      </c>
      <c r="X10" s="163" t="e">
        <f>#REF!/1000</f>
        <v>#REF!</v>
      </c>
      <c r="Y10" s="217" t="e">
        <f t="shared" si="7"/>
        <v>#REF!</v>
      </c>
      <c r="Z10" s="162" t="e">
        <f>#REF!/1000</f>
        <v>#REF!</v>
      </c>
      <c r="AA10" s="163" t="e">
        <f>#REF!/1000</f>
        <v>#REF!</v>
      </c>
      <c r="AB10" s="217">
        <f t="shared" ref="AB10:AB56" si="9">IF(ISERROR(ROUND(AA10/Z10,3)),0,ROUND(AA10/Z10,3))</f>
        <v>0</v>
      </c>
      <c r="AC10" s="165" t="e">
        <f>#REF!/1000</f>
        <v>#REF!</v>
      </c>
      <c r="AD10" s="163" t="e">
        <f>#REF!/1000</f>
        <v>#REF!</v>
      </c>
      <c r="AE10" s="217" t="e">
        <f t="shared" si="8"/>
        <v>#REF!</v>
      </c>
      <c r="AG10" s="218"/>
      <c r="AH10" s="218"/>
    </row>
    <row r="11" spans="1:34">
      <c r="A11" s="111" t="s">
        <v>563</v>
      </c>
      <c r="B11" s="166" t="e">
        <f t="shared" ref="B11:B56" si="10">E11+N11</f>
        <v>#REF!</v>
      </c>
      <c r="C11" s="167" t="e">
        <f t="shared" ref="C11:C56" si="11">F11+O11</f>
        <v>#REF!</v>
      </c>
      <c r="D11" s="219" t="e">
        <f t="shared" si="0"/>
        <v>#REF!</v>
      </c>
      <c r="E11" s="169" t="e">
        <f>#REF!/1000</f>
        <v>#REF!</v>
      </c>
      <c r="F11" s="167" t="e">
        <f>#REF!/1000</f>
        <v>#REF!</v>
      </c>
      <c r="G11" s="219" t="e">
        <f t="shared" si="1"/>
        <v>#REF!</v>
      </c>
      <c r="H11" s="166" t="e">
        <f>#REF!/1000</f>
        <v>#REF!</v>
      </c>
      <c r="I11" s="167" t="e">
        <f>#REF!/1000</f>
        <v>#REF!</v>
      </c>
      <c r="J11" s="219" t="e">
        <f t="shared" si="2"/>
        <v>#REF!</v>
      </c>
      <c r="K11" s="169" t="e">
        <f>#REF!/1000</f>
        <v>#REF!</v>
      </c>
      <c r="L11" s="167" t="e">
        <f>#REF!/1000</f>
        <v>#REF!</v>
      </c>
      <c r="M11" s="219" t="e">
        <f t="shared" si="3"/>
        <v>#REF!</v>
      </c>
      <c r="N11" s="166" t="e">
        <f>#REF!/1000</f>
        <v>#REF!</v>
      </c>
      <c r="O11" s="167" t="e">
        <f>#REF!/1000</f>
        <v>#REF!</v>
      </c>
      <c r="P11" s="219" t="e">
        <f t="shared" si="4"/>
        <v>#REF!</v>
      </c>
      <c r="Q11" s="169" t="e">
        <f>#REF!/1000</f>
        <v>#REF!</v>
      </c>
      <c r="R11" s="167" t="e">
        <f>#REF!/1000</f>
        <v>#REF!</v>
      </c>
      <c r="S11" s="219" t="e">
        <f t="shared" si="5"/>
        <v>#REF!</v>
      </c>
      <c r="T11" s="166" t="e">
        <f>#REF!/1000</f>
        <v>#REF!</v>
      </c>
      <c r="U11" s="167" t="e">
        <f>#REF!/1000</f>
        <v>#REF!</v>
      </c>
      <c r="V11" s="219" t="e">
        <f t="shared" si="6"/>
        <v>#REF!</v>
      </c>
      <c r="W11" s="169" t="e">
        <f>#REF!/1000</f>
        <v>#REF!</v>
      </c>
      <c r="X11" s="167" t="e">
        <f>#REF!/1000</f>
        <v>#REF!</v>
      </c>
      <c r="Y11" s="219" t="e">
        <f t="shared" si="7"/>
        <v>#REF!</v>
      </c>
      <c r="Z11" s="166" t="e">
        <f>#REF!/1000</f>
        <v>#REF!</v>
      </c>
      <c r="AA11" s="167" t="e">
        <f>#REF!/1000</f>
        <v>#REF!</v>
      </c>
      <c r="AB11" s="219">
        <f t="shared" si="9"/>
        <v>0</v>
      </c>
      <c r="AC11" s="169" t="e">
        <f>#REF!/1000</f>
        <v>#REF!</v>
      </c>
      <c r="AD11" s="167" t="e">
        <f>#REF!/1000</f>
        <v>#REF!</v>
      </c>
      <c r="AE11" s="219" t="e">
        <f t="shared" si="8"/>
        <v>#REF!</v>
      </c>
      <c r="AG11" s="218"/>
      <c r="AH11" s="218"/>
    </row>
    <row r="12" spans="1:34">
      <c r="A12" s="111" t="s">
        <v>564</v>
      </c>
      <c r="B12" s="166" t="e">
        <f t="shared" si="10"/>
        <v>#REF!</v>
      </c>
      <c r="C12" s="167" t="e">
        <f t="shared" si="11"/>
        <v>#REF!</v>
      </c>
      <c r="D12" s="219" t="e">
        <f t="shared" si="0"/>
        <v>#REF!</v>
      </c>
      <c r="E12" s="169" t="e">
        <f>#REF!/1000</f>
        <v>#REF!</v>
      </c>
      <c r="F12" s="167" t="e">
        <f>#REF!/1000</f>
        <v>#REF!</v>
      </c>
      <c r="G12" s="219" t="e">
        <f t="shared" si="1"/>
        <v>#REF!</v>
      </c>
      <c r="H12" s="166" t="e">
        <f>#REF!/1000</f>
        <v>#REF!</v>
      </c>
      <c r="I12" s="167" t="e">
        <f>#REF!/1000</f>
        <v>#REF!</v>
      </c>
      <c r="J12" s="219" t="e">
        <f t="shared" si="2"/>
        <v>#REF!</v>
      </c>
      <c r="K12" s="169" t="e">
        <f>#REF!/1000</f>
        <v>#REF!</v>
      </c>
      <c r="L12" s="167" t="e">
        <f>#REF!/1000</f>
        <v>#REF!</v>
      </c>
      <c r="M12" s="219" t="e">
        <f t="shared" si="3"/>
        <v>#REF!</v>
      </c>
      <c r="N12" s="166" t="e">
        <f>#REF!/1000</f>
        <v>#REF!</v>
      </c>
      <c r="O12" s="167" t="e">
        <f>#REF!/1000</f>
        <v>#REF!</v>
      </c>
      <c r="P12" s="219" t="e">
        <f t="shared" si="4"/>
        <v>#REF!</v>
      </c>
      <c r="Q12" s="169" t="e">
        <f>#REF!/1000</f>
        <v>#REF!</v>
      </c>
      <c r="R12" s="167" t="e">
        <f>#REF!/1000</f>
        <v>#REF!</v>
      </c>
      <c r="S12" s="219" t="e">
        <f t="shared" si="5"/>
        <v>#REF!</v>
      </c>
      <c r="T12" s="166" t="e">
        <f>#REF!/1000</f>
        <v>#REF!</v>
      </c>
      <c r="U12" s="167" t="e">
        <f>#REF!/1000</f>
        <v>#REF!</v>
      </c>
      <c r="V12" s="219" t="e">
        <f t="shared" si="6"/>
        <v>#REF!</v>
      </c>
      <c r="W12" s="169" t="e">
        <f>#REF!/1000</f>
        <v>#REF!</v>
      </c>
      <c r="X12" s="167" t="e">
        <f>#REF!/1000</f>
        <v>#REF!</v>
      </c>
      <c r="Y12" s="219" t="e">
        <f t="shared" si="7"/>
        <v>#REF!</v>
      </c>
      <c r="Z12" s="166" t="e">
        <f>#REF!/1000</f>
        <v>#REF!</v>
      </c>
      <c r="AA12" s="167" t="e">
        <f>#REF!/1000</f>
        <v>#REF!</v>
      </c>
      <c r="AB12" s="219">
        <f t="shared" si="9"/>
        <v>0</v>
      </c>
      <c r="AC12" s="169" t="e">
        <f>#REF!/1000</f>
        <v>#REF!</v>
      </c>
      <c r="AD12" s="167" t="e">
        <f>#REF!/1000</f>
        <v>#REF!</v>
      </c>
      <c r="AE12" s="219" t="e">
        <f t="shared" si="8"/>
        <v>#REF!</v>
      </c>
      <c r="AG12" s="218"/>
      <c r="AH12" s="218"/>
    </row>
    <row r="13" spans="1:34">
      <c r="A13" s="111" t="s">
        <v>565</v>
      </c>
      <c r="B13" s="166" t="e">
        <f t="shared" si="10"/>
        <v>#REF!</v>
      </c>
      <c r="C13" s="167" t="e">
        <f t="shared" si="11"/>
        <v>#REF!</v>
      </c>
      <c r="D13" s="219" t="e">
        <f t="shared" si="0"/>
        <v>#REF!</v>
      </c>
      <c r="E13" s="169" t="e">
        <f>#REF!/1000</f>
        <v>#REF!</v>
      </c>
      <c r="F13" s="167" t="e">
        <f>#REF!/1000</f>
        <v>#REF!</v>
      </c>
      <c r="G13" s="219" t="e">
        <f t="shared" si="1"/>
        <v>#REF!</v>
      </c>
      <c r="H13" s="166" t="e">
        <f>#REF!/1000</f>
        <v>#REF!</v>
      </c>
      <c r="I13" s="167" t="e">
        <f>#REF!/1000</f>
        <v>#REF!</v>
      </c>
      <c r="J13" s="219" t="e">
        <f t="shared" si="2"/>
        <v>#REF!</v>
      </c>
      <c r="K13" s="169" t="e">
        <f>#REF!/1000</f>
        <v>#REF!</v>
      </c>
      <c r="L13" s="167" t="e">
        <f>#REF!/1000</f>
        <v>#REF!</v>
      </c>
      <c r="M13" s="219" t="e">
        <f t="shared" si="3"/>
        <v>#REF!</v>
      </c>
      <c r="N13" s="166" t="e">
        <f>#REF!/1000</f>
        <v>#REF!</v>
      </c>
      <c r="O13" s="167" t="e">
        <f>#REF!/1000</f>
        <v>#REF!</v>
      </c>
      <c r="P13" s="219" t="e">
        <f t="shared" si="4"/>
        <v>#REF!</v>
      </c>
      <c r="Q13" s="169" t="e">
        <f>#REF!/1000</f>
        <v>#REF!</v>
      </c>
      <c r="R13" s="167" t="e">
        <f>#REF!/1000</f>
        <v>#REF!</v>
      </c>
      <c r="S13" s="219" t="e">
        <f t="shared" si="5"/>
        <v>#REF!</v>
      </c>
      <c r="T13" s="166" t="e">
        <f>#REF!/1000</f>
        <v>#REF!</v>
      </c>
      <c r="U13" s="167" t="e">
        <f>#REF!/1000</f>
        <v>#REF!</v>
      </c>
      <c r="V13" s="219" t="e">
        <f t="shared" si="6"/>
        <v>#REF!</v>
      </c>
      <c r="W13" s="169" t="e">
        <f>#REF!/1000</f>
        <v>#REF!</v>
      </c>
      <c r="X13" s="167" t="e">
        <f>#REF!/1000</f>
        <v>#REF!</v>
      </c>
      <c r="Y13" s="219" t="e">
        <f t="shared" si="7"/>
        <v>#REF!</v>
      </c>
      <c r="Z13" s="166" t="e">
        <f>#REF!/1000</f>
        <v>#REF!</v>
      </c>
      <c r="AA13" s="167" t="e">
        <f>#REF!/1000</f>
        <v>#REF!</v>
      </c>
      <c r="AB13" s="219">
        <f t="shared" si="9"/>
        <v>0</v>
      </c>
      <c r="AC13" s="169" t="e">
        <f>#REF!/1000</f>
        <v>#REF!</v>
      </c>
      <c r="AD13" s="167" t="e">
        <f>#REF!/1000</f>
        <v>#REF!</v>
      </c>
      <c r="AE13" s="219" t="e">
        <f t="shared" si="8"/>
        <v>#REF!</v>
      </c>
      <c r="AG13" s="218"/>
      <c r="AH13" s="218"/>
    </row>
    <row r="14" spans="1:34">
      <c r="A14" s="111" t="s">
        <v>566</v>
      </c>
      <c r="B14" s="166" t="e">
        <f t="shared" si="10"/>
        <v>#REF!</v>
      </c>
      <c r="C14" s="167" t="e">
        <f t="shared" si="11"/>
        <v>#REF!</v>
      </c>
      <c r="D14" s="219" t="e">
        <f t="shared" si="0"/>
        <v>#REF!</v>
      </c>
      <c r="E14" s="169" t="e">
        <f>#REF!/1000</f>
        <v>#REF!</v>
      </c>
      <c r="F14" s="167" t="e">
        <f>#REF!/1000</f>
        <v>#REF!</v>
      </c>
      <c r="G14" s="219" t="e">
        <f t="shared" si="1"/>
        <v>#REF!</v>
      </c>
      <c r="H14" s="166" t="e">
        <f>#REF!/1000</f>
        <v>#REF!</v>
      </c>
      <c r="I14" s="167" t="e">
        <f>#REF!/1000</f>
        <v>#REF!</v>
      </c>
      <c r="J14" s="219" t="e">
        <f t="shared" si="2"/>
        <v>#REF!</v>
      </c>
      <c r="K14" s="169" t="e">
        <f>#REF!/1000</f>
        <v>#REF!</v>
      </c>
      <c r="L14" s="167" t="e">
        <f>#REF!/1000</f>
        <v>#REF!</v>
      </c>
      <c r="M14" s="219" t="e">
        <f t="shared" si="3"/>
        <v>#REF!</v>
      </c>
      <c r="N14" s="166" t="e">
        <f>#REF!/1000</f>
        <v>#REF!</v>
      </c>
      <c r="O14" s="167" t="e">
        <f>#REF!/1000</f>
        <v>#REF!</v>
      </c>
      <c r="P14" s="219" t="e">
        <f t="shared" si="4"/>
        <v>#REF!</v>
      </c>
      <c r="Q14" s="169" t="e">
        <f>#REF!/1000</f>
        <v>#REF!</v>
      </c>
      <c r="R14" s="167" t="e">
        <f>#REF!/1000</f>
        <v>#REF!</v>
      </c>
      <c r="S14" s="219" t="e">
        <f t="shared" si="5"/>
        <v>#REF!</v>
      </c>
      <c r="T14" s="166" t="e">
        <f>#REF!/1000</f>
        <v>#REF!</v>
      </c>
      <c r="U14" s="167" t="e">
        <f>#REF!/1000</f>
        <v>#REF!</v>
      </c>
      <c r="V14" s="219" t="e">
        <f t="shared" si="6"/>
        <v>#REF!</v>
      </c>
      <c r="W14" s="169" t="e">
        <f>#REF!/1000</f>
        <v>#REF!</v>
      </c>
      <c r="X14" s="167" t="e">
        <f>#REF!/1000</f>
        <v>#REF!</v>
      </c>
      <c r="Y14" s="219" t="e">
        <f t="shared" si="7"/>
        <v>#REF!</v>
      </c>
      <c r="Z14" s="166" t="e">
        <f>#REF!/1000</f>
        <v>#REF!</v>
      </c>
      <c r="AA14" s="167" t="e">
        <f>#REF!/1000</f>
        <v>#REF!</v>
      </c>
      <c r="AB14" s="219">
        <f t="shared" si="9"/>
        <v>0</v>
      </c>
      <c r="AC14" s="169" t="e">
        <f>#REF!/1000</f>
        <v>#REF!</v>
      </c>
      <c r="AD14" s="167" t="e">
        <f>#REF!/1000</f>
        <v>#REF!</v>
      </c>
      <c r="AE14" s="219" t="e">
        <f t="shared" si="8"/>
        <v>#REF!</v>
      </c>
      <c r="AG14" s="218"/>
      <c r="AH14" s="218"/>
    </row>
    <row r="15" spans="1:34">
      <c r="A15" s="111" t="s">
        <v>567</v>
      </c>
      <c r="B15" s="166" t="e">
        <f t="shared" si="10"/>
        <v>#REF!</v>
      </c>
      <c r="C15" s="167" t="e">
        <f t="shared" si="11"/>
        <v>#REF!</v>
      </c>
      <c r="D15" s="219" t="e">
        <f t="shared" si="0"/>
        <v>#REF!</v>
      </c>
      <c r="E15" s="169" t="e">
        <f>#REF!/1000</f>
        <v>#REF!</v>
      </c>
      <c r="F15" s="167" t="e">
        <f>#REF!/1000</f>
        <v>#REF!</v>
      </c>
      <c r="G15" s="219" t="e">
        <f t="shared" si="1"/>
        <v>#REF!</v>
      </c>
      <c r="H15" s="166" t="e">
        <f>#REF!/1000</f>
        <v>#REF!</v>
      </c>
      <c r="I15" s="167" t="e">
        <f>#REF!/1000</f>
        <v>#REF!</v>
      </c>
      <c r="J15" s="219" t="e">
        <f t="shared" si="2"/>
        <v>#REF!</v>
      </c>
      <c r="K15" s="169" t="e">
        <f>#REF!/1000</f>
        <v>#REF!</v>
      </c>
      <c r="L15" s="167" t="e">
        <f>#REF!/1000</f>
        <v>#REF!</v>
      </c>
      <c r="M15" s="219" t="e">
        <f t="shared" si="3"/>
        <v>#REF!</v>
      </c>
      <c r="N15" s="166" t="e">
        <f>#REF!/1000</f>
        <v>#REF!</v>
      </c>
      <c r="O15" s="167" t="e">
        <f>#REF!/1000</f>
        <v>#REF!</v>
      </c>
      <c r="P15" s="219" t="e">
        <f t="shared" si="4"/>
        <v>#REF!</v>
      </c>
      <c r="Q15" s="169" t="e">
        <f>#REF!/1000</f>
        <v>#REF!</v>
      </c>
      <c r="R15" s="167" t="e">
        <f>#REF!/1000</f>
        <v>#REF!</v>
      </c>
      <c r="S15" s="219" t="e">
        <f t="shared" si="5"/>
        <v>#REF!</v>
      </c>
      <c r="T15" s="166" t="e">
        <f>#REF!/1000</f>
        <v>#REF!</v>
      </c>
      <c r="U15" s="167" t="e">
        <f>#REF!/1000</f>
        <v>#REF!</v>
      </c>
      <c r="V15" s="219" t="e">
        <f t="shared" si="6"/>
        <v>#REF!</v>
      </c>
      <c r="W15" s="169" t="e">
        <f>#REF!/1000</f>
        <v>#REF!</v>
      </c>
      <c r="X15" s="167" t="e">
        <f>#REF!/1000</f>
        <v>#REF!</v>
      </c>
      <c r="Y15" s="219" t="e">
        <f t="shared" si="7"/>
        <v>#REF!</v>
      </c>
      <c r="Z15" s="166" t="e">
        <f>#REF!/1000</f>
        <v>#REF!</v>
      </c>
      <c r="AA15" s="167" t="e">
        <f>#REF!/1000</f>
        <v>#REF!</v>
      </c>
      <c r="AB15" s="219">
        <f t="shared" si="9"/>
        <v>0</v>
      </c>
      <c r="AC15" s="169" t="e">
        <f>#REF!/1000</f>
        <v>#REF!</v>
      </c>
      <c r="AD15" s="167" t="e">
        <f>#REF!/1000</f>
        <v>#REF!</v>
      </c>
      <c r="AE15" s="219" t="e">
        <f t="shared" si="8"/>
        <v>#REF!</v>
      </c>
      <c r="AG15" s="218"/>
      <c r="AH15" s="218"/>
    </row>
    <row r="16" spans="1:34">
      <c r="A16" s="170" t="s">
        <v>568</v>
      </c>
      <c r="B16" s="171" t="e">
        <f t="shared" si="10"/>
        <v>#REF!</v>
      </c>
      <c r="C16" s="172" t="e">
        <f t="shared" si="11"/>
        <v>#REF!</v>
      </c>
      <c r="D16" s="220" t="e">
        <f t="shared" si="0"/>
        <v>#REF!</v>
      </c>
      <c r="E16" s="174" t="e">
        <f>#REF!/1000</f>
        <v>#REF!</v>
      </c>
      <c r="F16" s="172" t="e">
        <f>#REF!/1000</f>
        <v>#REF!</v>
      </c>
      <c r="G16" s="220" t="e">
        <f t="shared" si="1"/>
        <v>#REF!</v>
      </c>
      <c r="H16" s="171" t="e">
        <f>#REF!/1000</f>
        <v>#REF!</v>
      </c>
      <c r="I16" s="172" t="e">
        <f>#REF!/1000</f>
        <v>#REF!</v>
      </c>
      <c r="J16" s="220" t="e">
        <f t="shared" si="2"/>
        <v>#REF!</v>
      </c>
      <c r="K16" s="174" t="e">
        <f>#REF!/1000</f>
        <v>#REF!</v>
      </c>
      <c r="L16" s="172" t="e">
        <f>#REF!/1000</f>
        <v>#REF!</v>
      </c>
      <c r="M16" s="220" t="e">
        <f t="shared" si="3"/>
        <v>#REF!</v>
      </c>
      <c r="N16" s="171" t="e">
        <f>#REF!/1000</f>
        <v>#REF!</v>
      </c>
      <c r="O16" s="172" t="e">
        <f>#REF!/1000</f>
        <v>#REF!</v>
      </c>
      <c r="P16" s="220" t="e">
        <f t="shared" si="4"/>
        <v>#REF!</v>
      </c>
      <c r="Q16" s="174" t="e">
        <f>#REF!/1000</f>
        <v>#REF!</v>
      </c>
      <c r="R16" s="172" t="e">
        <f>#REF!/1000</f>
        <v>#REF!</v>
      </c>
      <c r="S16" s="220" t="e">
        <f t="shared" si="5"/>
        <v>#REF!</v>
      </c>
      <c r="T16" s="171" t="e">
        <f>#REF!/1000</f>
        <v>#REF!</v>
      </c>
      <c r="U16" s="172" t="e">
        <f>#REF!/1000</f>
        <v>#REF!</v>
      </c>
      <c r="V16" s="220" t="e">
        <f t="shared" si="6"/>
        <v>#REF!</v>
      </c>
      <c r="W16" s="174" t="e">
        <f>#REF!/1000</f>
        <v>#REF!</v>
      </c>
      <c r="X16" s="172" t="e">
        <f>#REF!/1000</f>
        <v>#REF!</v>
      </c>
      <c r="Y16" s="220" t="e">
        <f t="shared" si="7"/>
        <v>#REF!</v>
      </c>
      <c r="Z16" s="171" t="e">
        <f>#REF!/1000</f>
        <v>#REF!</v>
      </c>
      <c r="AA16" s="172" t="e">
        <f>#REF!/1000</f>
        <v>#REF!</v>
      </c>
      <c r="AB16" s="219">
        <f t="shared" si="9"/>
        <v>0</v>
      </c>
      <c r="AC16" s="174" t="e">
        <f>#REF!/1000</f>
        <v>#REF!</v>
      </c>
      <c r="AD16" s="172" t="e">
        <f>#REF!/1000</f>
        <v>#REF!</v>
      </c>
      <c r="AE16" s="220" t="e">
        <f t="shared" si="8"/>
        <v>#REF!</v>
      </c>
      <c r="AG16" s="218"/>
      <c r="AH16" s="218"/>
    </row>
    <row r="17" spans="1:34">
      <c r="A17" s="111" t="s">
        <v>569</v>
      </c>
      <c r="B17" s="175" t="e">
        <f t="shared" si="10"/>
        <v>#REF!</v>
      </c>
      <c r="C17" s="167" t="e">
        <f t="shared" si="11"/>
        <v>#REF!</v>
      </c>
      <c r="D17" s="219" t="e">
        <f t="shared" si="0"/>
        <v>#REF!</v>
      </c>
      <c r="E17" s="175" t="e">
        <f>#REF!/1000</f>
        <v>#REF!</v>
      </c>
      <c r="F17" s="167" t="e">
        <f>#REF!/1000</f>
        <v>#REF!</v>
      </c>
      <c r="G17" s="219" t="e">
        <f t="shared" si="1"/>
        <v>#REF!</v>
      </c>
      <c r="H17" s="175" t="e">
        <f>#REF!/1000</f>
        <v>#REF!</v>
      </c>
      <c r="I17" s="167" t="e">
        <f>#REF!/1000</f>
        <v>#REF!</v>
      </c>
      <c r="J17" s="219" t="e">
        <f t="shared" si="2"/>
        <v>#REF!</v>
      </c>
      <c r="K17" s="175" t="e">
        <f>#REF!/1000</f>
        <v>#REF!</v>
      </c>
      <c r="L17" s="167" t="e">
        <f>#REF!/1000</f>
        <v>#REF!</v>
      </c>
      <c r="M17" s="219" t="e">
        <f t="shared" si="3"/>
        <v>#REF!</v>
      </c>
      <c r="N17" s="175" t="e">
        <f>#REF!/1000</f>
        <v>#REF!</v>
      </c>
      <c r="O17" s="167" t="e">
        <f>#REF!/1000</f>
        <v>#REF!</v>
      </c>
      <c r="P17" s="219" t="e">
        <f t="shared" si="4"/>
        <v>#REF!</v>
      </c>
      <c r="Q17" s="175" t="e">
        <f>#REF!/1000</f>
        <v>#REF!</v>
      </c>
      <c r="R17" s="167" t="e">
        <f>#REF!/1000</f>
        <v>#REF!</v>
      </c>
      <c r="S17" s="219" t="e">
        <f t="shared" si="5"/>
        <v>#REF!</v>
      </c>
      <c r="T17" s="175" t="e">
        <f>#REF!/1000</f>
        <v>#REF!</v>
      </c>
      <c r="U17" s="167" t="e">
        <f>#REF!/1000</f>
        <v>#REF!</v>
      </c>
      <c r="V17" s="219" t="e">
        <f t="shared" si="6"/>
        <v>#REF!</v>
      </c>
      <c r="W17" s="175" t="e">
        <f>#REF!/1000</f>
        <v>#REF!</v>
      </c>
      <c r="X17" s="167" t="e">
        <f>#REF!/1000</f>
        <v>#REF!</v>
      </c>
      <c r="Y17" s="219" t="e">
        <f t="shared" si="7"/>
        <v>#REF!</v>
      </c>
      <c r="Z17" s="175" t="e">
        <f>#REF!/1000</f>
        <v>#REF!</v>
      </c>
      <c r="AA17" s="167" t="e">
        <f>#REF!/1000</f>
        <v>#REF!</v>
      </c>
      <c r="AB17" s="217">
        <f t="shared" si="9"/>
        <v>0</v>
      </c>
      <c r="AC17" s="175" t="e">
        <f>#REF!/1000</f>
        <v>#REF!</v>
      </c>
      <c r="AD17" s="167" t="e">
        <f>#REF!/1000</f>
        <v>#REF!</v>
      </c>
      <c r="AE17" s="219" t="e">
        <f t="shared" si="8"/>
        <v>#REF!</v>
      </c>
      <c r="AG17" s="218"/>
      <c r="AH17" s="218"/>
    </row>
    <row r="18" spans="1:34">
      <c r="A18" s="111" t="s">
        <v>570</v>
      </c>
      <c r="B18" s="175" t="e">
        <f t="shared" si="10"/>
        <v>#REF!</v>
      </c>
      <c r="C18" s="167" t="e">
        <f t="shared" si="11"/>
        <v>#REF!</v>
      </c>
      <c r="D18" s="219" t="e">
        <f t="shared" si="0"/>
        <v>#REF!</v>
      </c>
      <c r="E18" s="175" t="e">
        <f>#REF!/1000</f>
        <v>#REF!</v>
      </c>
      <c r="F18" s="167" t="e">
        <f>#REF!/1000</f>
        <v>#REF!</v>
      </c>
      <c r="G18" s="219" t="e">
        <f t="shared" si="1"/>
        <v>#REF!</v>
      </c>
      <c r="H18" s="175" t="e">
        <f>#REF!/1000</f>
        <v>#REF!</v>
      </c>
      <c r="I18" s="167" t="e">
        <f>#REF!/1000</f>
        <v>#REF!</v>
      </c>
      <c r="J18" s="219" t="e">
        <f t="shared" si="2"/>
        <v>#REF!</v>
      </c>
      <c r="K18" s="175" t="e">
        <f>#REF!/1000</f>
        <v>#REF!</v>
      </c>
      <c r="L18" s="167" t="e">
        <f>#REF!/1000</f>
        <v>#REF!</v>
      </c>
      <c r="M18" s="219" t="e">
        <f t="shared" si="3"/>
        <v>#REF!</v>
      </c>
      <c r="N18" s="175" t="e">
        <f>#REF!/1000</f>
        <v>#REF!</v>
      </c>
      <c r="O18" s="167" t="e">
        <f>#REF!/1000</f>
        <v>#REF!</v>
      </c>
      <c r="P18" s="219" t="e">
        <f t="shared" si="4"/>
        <v>#REF!</v>
      </c>
      <c r="Q18" s="175" t="e">
        <f>#REF!/1000</f>
        <v>#REF!</v>
      </c>
      <c r="R18" s="167" t="e">
        <f>#REF!/1000</f>
        <v>#REF!</v>
      </c>
      <c r="S18" s="219" t="e">
        <f t="shared" si="5"/>
        <v>#REF!</v>
      </c>
      <c r="T18" s="175" t="e">
        <f>#REF!/1000</f>
        <v>#REF!</v>
      </c>
      <c r="U18" s="167" t="e">
        <f>#REF!/1000</f>
        <v>#REF!</v>
      </c>
      <c r="V18" s="219" t="e">
        <f t="shared" si="6"/>
        <v>#REF!</v>
      </c>
      <c r="W18" s="175" t="e">
        <f>#REF!/1000</f>
        <v>#REF!</v>
      </c>
      <c r="X18" s="167" t="e">
        <f>#REF!/1000</f>
        <v>#REF!</v>
      </c>
      <c r="Y18" s="219" t="e">
        <f t="shared" si="7"/>
        <v>#REF!</v>
      </c>
      <c r="Z18" s="175" t="e">
        <f>#REF!/1000</f>
        <v>#REF!</v>
      </c>
      <c r="AA18" s="167" t="e">
        <f>#REF!/1000</f>
        <v>#REF!</v>
      </c>
      <c r="AB18" s="219">
        <f t="shared" si="9"/>
        <v>0</v>
      </c>
      <c r="AC18" s="175" t="e">
        <f>#REF!/1000</f>
        <v>#REF!</v>
      </c>
      <c r="AD18" s="167" t="e">
        <f>#REF!/1000</f>
        <v>#REF!</v>
      </c>
      <c r="AE18" s="219" t="e">
        <f t="shared" si="8"/>
        <v>#REF!</v>
      </c>
      <c r="AG18" s="218"/>
      <c r="AH18" s="218"/>
    </row>
    <row r="19" spans="1:34">
      <c r="A19" s="111" t="s">
        <v>571</v>
      </c>
      <c r="B19" s="175" t="e">
        <f t="shared" si="10"/>
        <v>#REF!</v>
      </c>
      <c r="C19" s="167" t="e">
        <f t="shared" si="11"/>
        <v>#REF!</v>
      </c>
      <c r="D19" s="219" t="e">
        <f t="shared" si="0"/>
        <v>#REF!</v>
      </c>
      <c r="E19" s="175" t="e">
        <f>#REF!/1000</f>
        <v>#REF!</v>
      </c>
      <c r="F19" s="167" t="e">
        <f>#REF!/1000</f>
        <v>#REF!</v>
      </c>
      <c r="G19" s="219" t="e">
        <f t="shared" si="1"/>
        <v>#REF!</v>
      </c>
      <c r="H19" s="175" t="e">
        <f>#REF!/1000</f>
        <v>#REF!</v>
      </c>
      <c r="I19" s="167" t="e">
        <f>#REF!/1000</f>
        <v>#REF!</v>
      </c>
      <c r="J19" s="219" t="e">
        <f t="shared" si="2"/>
        <v>#REF!</v>
      </c>
      <c r="K19" s="175" t="e">
        <f>#REF!/1000</f>
        <v>#REF!</v>
      </c>
      <c r="L19" s="167" t="e">
        <f>#REF!/1000</f>
        <v>#REF!</v>
      </c>
      <c r="M19" s="219" t="e">
        <f t="shared" si="3"/>
        <v>#REF!</v>
      </c>
      <c r="N19" s="175" t="e">
        <f>#REF!/1000</f>
        <v>#REF!</v>
      </c>
      <c r="O19" s="167" t="e">
        <f>#REF!/1000</f>
        <v>#REF!</v>
      </c>
      <c r="P19" s="219" t="e">
        <f t="shared" si="4"/>
        <v>#REF!</v>
      </c>
      <c r="Q19" s="175" t="e">
        <f>#REF!/1000</f>
        <v>#REF!</v>
      </c>
      <c r="R19" s="167" t="e">
        <f>#REF!/1000</f>
        <v>#REF!</v>
      </c>
      <c r="S19" s="219" t="e">
        <f t="shared" si="5"/>
        <v>#REF!</v>
      </c>
      <c r="T19" s="175" t="e">
        <f>#REF!/1000</f>
        <v>#REF!</v>
      </c>
      <c r="U19" s="167" t="e">
        <f>#REF!/1000</f>
        <v>#REF!</v>
      </c>
      <c r="V19" s="219" t="e">
        <f t="shared" si="6"/>
        <v>#REF!</v>
      </c>
      <c r="W19" s="175" t="e">
        <f>#REF!/1000</f>
        <v>#REF!</v>
      </c>
      <c r="X19" s="167" t="e">
        <f>#REF!/1000</f>
        <v>#REF!</v>
      </c>
      <c r="Y19" s="219" t="e">
        <f t="shared" si="7"/>
        <v>#REF!</v>
      </c>
      <c r="Z19" s="175" t="e">
        <f>#REF!/1000</f>
        <v>#REF!</v>
      </c>
      <c r="AA19" s="167" t="e">
        <f>#REF!/1000</f>
        <v>#REF!</v>
      </c>
      <c r="AB19" s="219">
        <f t="shared" si="9"/>
        <v>0</v>
      </c>
      <c r="AC19" s="175" t="e">
        <f>#REF!/1000</f>
        <v>#REF!</v>
      </c>
      <c r="AD19" s="167" t="e">
        <f>#REF!/1000</f>
        <v>#REF!</v>
      </c>
      <c r="AE19" s="219" t="e">
        <f t="shared" si="8"/>
        <v>#REF!</v>
      </c>
      <c r="AG19" s="218"/>
      <c r="AH19" s="218"/>
    </row>
    <row r="20" spans="1:34">
      <c r="A20" s="111" t="s">
        <v>572</v>
      </c>
      <c r="B20" s="175" t="e">
        <f t="shared" si="10"/>
        <v>#REF!</v>
      </c>
      <c r="C20" s="167" t="e">
        <f t="shared" si="11"/>
        <v>#REF!</v>
      </c>
      <c r="D20" s="219" t="e">
        <f t="shared" si="0"/>
        <v>#REF!</v>
      </c>
      <c r="E20" s="175" t="e">
        <f>#REF!/1000</f>
        <v>#REF!</v>
      </c>
      <c r="F20" s="167" t="e">
        <f>#REF!/1000</f>
        <v>#REF!</v>
      </c>
      <c r="G20" s="219" t="e">
        <f t="shared" si="1"/>
        <v>#REF!</v>
      </c>
      <c r="H20" s="175" t="e">
        <f>#REF!/1000</f>
        <v>#REF!</v>
      </c>
      <c r="I20" s="167" t="e">
        <f>#REF!/1000</f>
        <v>#REF!</v>
      </c>
      <c r="J20" s="219" t="e">
        <f t="shared" si="2"/>
        <v>#REF!</v>
      </c>
      <c r="K20" s="175" t="e">
        <f>#REF!/1000</f>
        <v>#REF!</v>
      </c>
      <c r="L20" s="167" t="e">
        <f>#REF!/1000</f>
        <v>#REF!</v>
      </c>
      <c r="M20" s="219" t="e">
        <f t="shared" si="3"/>
        <v>#REF!</v>
      </c>
      <c r="N20" s="175" t="e">
        <f>#REF!/1000</f>
        <v>#REF!</v>
      </c>
      <c r="O20" s="167" t="e">
        <f>#REF!/1000</f>
        <v>#REF!</v>
      </c>
      <c r="P20" s="219" t="e">
        <f t="shared" si="4"/>
        <v>#REF!</v>
      </c>
      <c r="Q20" s="175" t="e">
        <f>#REF!/1000</f>
        <v>#REF!</v>
      </c>
      <c r="R20" s="167" t="e">
        <f>#REF!/1000</f>
        <v>#REF!</v>
      </c>
      <c r="S20" s="219" t="e">
        <f t="shared" si="5"/>
        <v>#REF!</v>
      </c>
      <c r="T20" s="175" t="e">
        <f>#REF!/1000</f>
        <v>#REF!</v>
      </c>
      <c r="U20" s="167" t="e">
        <f>#REF!/1000</f>
        <v>#REF!</v>
      </c>
      <c r="V20" s="219" t="e">
        <f t="shared" si="6"/>
        <v>#REF!</v>
      </c>
      <c r="W20" s="175" t="e">
        <f>#REF!/1000</f>
        <v>#REF!</v>
      </c>
      <c r="X20" s="167" t="e">
        <f>#REF!/1000</f>
        <v>#REF!</v>
      </c>
      <c r="Y20" s="219" t="e">
        <f t="shared" si="7"/>
        <v>#REF!</v>
      </c>
      <c r="Z20" s="175" t="e">
        <f>#REF!/1000</f>
        <v>#REF!</v>
      </c>
      <c r="AA20" s="167" t="e">
        <f>#REF!/1000</f>
        <v>#REF!</v>
      </c>
      <c r="AB20" s="219">
        <f t="shared" si="9"/>
        <v>0</v>
      </c>
      <c r="AC20" s="175" t="e">
        <f>#REF!/1000</f>
        <v>#REF!</v>
      </c>
      <c r="AD20" s="167" t="e">
        <f>#REF!/1000</f>
        <v>#REF!</v>
      </c>
      <c r="AE20" s="219" t="e">
        <f t="shared" si="8"/>
        <v>#REF!</v>
      </c>
      <c r="AG20" s="218"/>
      <c r="AH20" s="218"/>
    </row>
    <row r="21" spans="1:34">
      <c r="A21" s="170" t="s">
        <v>573</v>
      </c>
      <c r="B21" s="175" t="e">
        <f t="shared" si="10"/>
        <v>#REF!</v>
      </c>
      <c r="C21" s="167" t="e">
        <f t="shared" si="11"/>
        <v>#REF!</v>
      </c>
      <c r="D21" s="219" t="e">
        <f t="shared" si="0"/>
        <v>#REF!</v>
      </c>
      <c r="E21" s="175" t="e">
        <f>#REF!/1000</f>
        <v>#REF!</v>
      </c>
      <c r="F21" s="167" t="e">
        <f>#REF!/1000</f>
        <v>#REF!</v>
      </c>
      <c r="G21" s="219" t="e">
        <f t="shared" si="1"/>
        <v>#REF!</v>
      </c>
      <c r="H21" s="175" t="e">
        <f>#REF!/1000</f>
        <v>#REF!</v>
      </c>
      <c r="I21" s="167" t="e">
        <f>#REF!/1000</f>
        <v>#REF!</v>
      </c>
      <c r="J21" s="219" t="e">
        <f t="shared" si="2"/>
        <v>#REF!</v>
      </c>
      <c r="K21" s="175" t="e">
        <f>#REF!/1000</f>
        <v>#REF!</v>
      </c>
      <c r="L21" s="167" t="e">
        <f>#REF!/1000</f>
        <v>#REF!</v>
      </c>
      <c r="M21" s="219" t="e">
        <f t="shared" si="3"/>
        <v>#REF!</v>
      </c>
      <c r="N21" s="175" t="e">
        <f>#REF!/1000</f>
        <v>#REF!</v>
      </c>
      <c r="O21" s="167" t="e">
        <f>#REF!/1000</f>
        <v>#REF!</v>
      </c>
      <c r="P21" s="219" t="e">
        <f t="shared" si="4"/>
        <v>#REF!</v>
      </c>
      <c r="Q21" s="175" t="e">
        <f>#REF!/1000</f>
        <v>#REF!</v>
      </c>
      <c r="R21" s="167" t="e">
        <f>#REF!/1000</f>
        <v>#REF!</v>
      </c>
      <c r="S21" s="219" t="e">
        <f t="shared" si="5"/>
        <v>#REF!</v>
      </c>
      <c r="T21" s="175" t="e">
        <f>#REF!/1000</f>
        <v>#REF!</v>
      </c>
      <c r="U21" s="167" t="e">
        <f>#REF!/1000</f>
        <v>#REF!</v>
      </c>
      <c r="V21" s="219" t="e">
        <f t="shared" si="6"/>
        <v>#REF!</v>
      </c>
      <c r="W21" s="175" t="e">
        <f>#REF!/1000</f>
        <v>#REF!</v>
      </c>
      <c r="X21" s="167" t="e">
        <f>#REF!/1000</f>
        <v>#REF!</v>
      </c>
      <c r="Y21" s="219" t="e">
        <f t="shared" si="7"/>
        <v>#REF!</v>
      </c>
      <c r="Z21" s="175" t="e">
        <f>#REF!/1000</f>
        <v>#REF!</v>
      </c>
      <c r="AA21" s="167" t="e">
        <f>#REF!/1000</f>
        <v>#REF!</v>
      </c>
      <c r="AB21" s="219">
        <f t="shared" si="9"/>
        <v>0</v>
      </c>
      <c r="AC21" s="175" t="e">
        <f>#REF!/1000</f>
        <v>#REF!</v>
      </c>
      <c r="AD21" s="167" t="e">
        <f>#REF!/1000</f>
        <v>#REF!</v>
      </c>
      <c r="AE21" s="219" t="e">
        <f t="shared" si="8"/>
        <v>#REF!</v>
      </c>
      <c r="AG21" s="218"/>
      <c r="AH21" s="218"/>
    </row>
    <row r="22" spans="1:34">
      <c r="A22" s="111" t="s">
        <v>574</v>
      </c>
      <c r="B22" s="162" t="e">
        <f t="shared" si="10"/>
        <v>#REF!</v>
      </c>
      <c r="C22" s="163" t="e">
        <f t="shared" si="11"/>
        <v>#REF!</v>
      </c>
      <c r="D22" s="217" t="e">
        <f t="shared" si="0"/>
        <v>#REF!</v>
      </c>
      <c r="E22" s="165" t="e">
        <f>#REF!/1000</f>
        <v>#REF!</v>
      </c>
      <c r="F22" s="163" t="e">
        <f>#REF!/1000</f>
        <v>#REF!</v>
      </c>
      <c r="G22" s="217" t="e">
        <f t="shared" si="1"/>
        <v>#REF!</v>
      </c>
      <c r="H22" s="162" t="e">
        <f>#REF!/1000</f>
        <v>#REF!</v>
      </c>
      <c r="I22" s="163" t="e">
        <f>#REF!/1000</f>
        <v>#REF!</v>
      </c>
      <c r="J22" s="217" t="e">
        <f t="shared" si="2"/>
        <v>#REF!</v>
      </c>
      <c r="K22" s="165" t="e">
        <f>#REF!/1000</f>
        <v>#REF!</v>
      </c>
      <c r="L22" s="163" t="e">
        <f>#REF!/1000</f>
        <v>#REF!</v>
      </c>
      <c r="M22" s="217" t="e">
        <f t="shared" si="3"/>
        <v>#REF!</v>
      </c>
      <c r="N22" s="162" t="e">
        <f>#REF!/1000</f>
        <v>#REF!</v>
      </c>
      <c r="O22" s="163" t="e">
        <f>#REF!/1000</f>
        <v>#REF!</v>
      </c>
      <c r="P22" s="217" t="e">
        <f t="shared" si="4"/>
        <v>#REF!</v>
      </c>
      <c r="Q22" s="165" t="e">
        <f>#REF!/1000</f>
        <v>#REF!</v>
      </c>
      <c r="R22" s="163" t="e">
        <f>#REF!/1000</f>
        <v>#REF!</v>
      </c>
      <c r="S22" s="217" t="e">
        <f t="shared" si="5"/>
        <v>#REF!</v>
      </c>
      <c r="T22" s="162" t="e">
        <f>#REF!/1000</f>
        <v>#REF!</v>
      </c>
      <c r="U22" s="163" t="e">
        <f>#REF!/1000</f>
        <v>#REF!</v>
      </c>
      <c r="V22" s="217" t="e">
        <f t="shared" si="6"/>
        <v>#REF!</v>
      </c>
      <c r="W22" s="165" t="e">
        <f>#REF!/1000</f>
        <v>#REF!</v>
      </c>
      <c r="X22" s="163" t="e">
        <f>#REF!/1000</f>
        <v>#REF!</v>
      </c>
      <c r="Y22" s="217" t="e">
        <f t="shared" si="7"/>
        <v>#REF!</v>
      </c>
      <c r="Z22" s="162" t="e">
        <f>#REF!/1000</f>
        <v>#REF!</v>
      </c>
      <c r="AA22" s="163" t="e">
        <f>#REF!/1000</f>
        <v>#REF!</v>
      </c>
      <c r="AB22" s="217">
        <f t="shared" si="9"/>
        <v>0</v>
      </c>
      <c r="AC22" s="165" t="e">
        <f>#REF!/1000</f>
        <v>#REF!</v>
      </c>
      <c r="AD22" s="163" t="e">
        <f>#REF!/1000</f>
        <v>#REF!</v>
      </c>
      <c r="AE22" s="217" t="e">
        <f t="shared" si="8"/>
        <v>#REF!</v>
      </c>
      <c r="AG22" s="218"/>
      <c r="AH22" s="218"/>
    </row>
    <row r="23" spans="1:34">
      <c r="A23" s="111" t="s">
        <v>575</v>
      </c>
      <c r="B23" s="166" t="e">
        <f t="shared" si="10"/>
        <v>#REF!</v>
      </c>
      <c r="C23" s="167" t="e">
        <f t="shared" si="11"/>
        <v>#REF!</v>
      </c>
      <c r="D23" s="219" t="e">
        <f t="shared" si="0"/>
        <v>#REF!</v>
      </c>
      <c r="E23" s="169" t="e">
        <f>#REF!/1000</f>
        <v>#REF!</v>
      </c>
      <c r="F23" s="167" t="e">
        <f>#REF!/1000</f>
        <v>#REF!</v>
      </c>
      <c r="G23" s="219" t="e">
        <f t="shared" si="1"/>
        <v>#REF!</v>
      </c>
      <c r="H23" s="166" t="e">
        <f>#REF!/1000</f>
        <v>#REF!</v>
      </c>
      <c r="I23" s="167" t="e">
        <f>#REF!/1000</f>
        <v>#REF!</v>
      </c>
      <c r="J23" s="219" t="e">
        <f t="shared" si="2"/>
        <v>#REF!</v>
      </c>
      <c r="K23" s="169" t="e">
        <f>#REF!/1000</f>
        <v>#REF!</v>
      </c>
      <c r="L23" s="167" t="e">
        <f>#REF!/1000</f>
        <v>#REF!</v>
      </c>
      <c r="M23" s="219" t="e">
        <f t="shared" si="3"/>
        <v>#REF!</v>
      </c>
      <c r="N23" s="166" t="e">
        <f>#REF!/1000</f>
        <v>#REF!</v>
      </c>
      <c r="O23" s="167" t="e">
        <f>#REF!/1000</f>
        <v>#REF!</v>
      </c>
      <c r="P23" s="219" t="e">
        <f t="shared" si="4"/>
        <v>#REF!</v>
      </c>
      <c r="Q23" s="169" t="e">
        <f>#REF!/1000</f>
        <v>#REF!</v>
      </c>
      <c r="R23" s="167" t="e">
        <f>#REF!/1000</f>
        <v>#REF!</v>
      </c>
      <c r="S23" s="219" t="e">
        <f t="shared" si="5"/>
        <v>#REF!</v>
      </c>
      <c r="T23" s="166" t="e">
        <f>#REF!/1000</f>
        <v>#REF!</v>
      </c>
      <c r="U23" s="167" t="e">
        <f>#REF!/1000</f>
        <v>#REF!</v>
      </c>
      <c r="V23" s="219" t="e">
        <f t="shared" si="6"/>
        <v>#REF!</v>
      </c>
      <c r="W23" s="169" t="e">
        <f>#REF!/1000</f>
        <v>#REF!</v>
      </c>
      <c r="X23" s="167" t="e">
        <f>#REF!/1000</f>
        <v>#REF!</v>
      </c>
      <c r="Y23" s="219" t="e">
        <f t="shared" si="7"/>
        <v>#REF!</v>
      </c>
      <c r="Z23" s="166" t="e">
        <f>#REF!/1000</f>
        <v>#REF!</v>
      </c>
      <c r="AA23" s="167" t="e">
        <f>#REF!/1000</f>
        <v>#REF!</v>
      </c>
      <c r="AB23" s="219">
        <f t="shared" si="9"/>
        <v>0</v>
      </c>
      <c r="AC23" s="169" t="e">
        <f>#REF!/1000</f>
        <v>#REF!</v>
      </c>
      <c r="AD23" s="167" t="e">
        <f>#REF!/1000</f>
        <v>#REF!</v>
      </c>
      <c r="AE23" s="219" t="e">
        <f t="shared" si="8"/>
        <v>#REF!</v>
      </c>
      <c r="AG23" s="218"/>
      <c r="AH23" s="218"/>
    </row>
    <row r="24" spans="1:34">
      <c r="A24" s="111" t="s">
        <v>576</v>
      </c>
      <c r="B24" s="166" t="e">
        <f t="shared" si="10"/>
        <v>#REF!</v>
      </c>
      <c r="C24" s="167" t="e">
        <f t="shared" si="11"/>
        <v>#REF!</v>
      </c>
      <c r="D24" s="219" t="e">
        <f t="shared" si="0"/>
        <v>#REF!</v>
      </c>
      <c r="E24" s="169" t="e">
        <f>#REF!/1000</f>
        <v>#REF!</v>
      </c>
      <c r="F24" s="167" t="e">
        <f>#REF!/1000</f>
        <v>#REF!</v>
      </c>
      <c r="G24" s="219" t="e">
        <f t="shared" si="1"/>
        <v>#REF!</v>
      </c>
      <c r="H24" s="166" t="e">
        <f>#REF!/1000</f>
        <v>#REF!</v>
      </c>
      <c r="I24" s="167" t="e">
        <f>#REF!/1000</f>
        <v>#REF!</v>
      </c>
      <c r="J24" s="219" t="e">
        <f t="shared" si="2"/>
        <v>#REF!</v>
      </c>
      <c r="K24" s="169" t="e">
        <f>#REF!/1000</f>
        <v>#REF!</v>
      </c>
      <c r="L24" s="167" t="e">
        <f>#REF!/1000</f>
        <v>#REF!</v>
      </c>
      <c r="M24" s="219" t="e">
        <f t="shared" si="3"/>
        <v>#REF!</v>
      </c>
      <c r="N24" s="166" t="e">
        <f>#REF!/1000</f>
        <v>#REF!</v>
      </c>
      <c r="O24" s="167" t="e">
        <f>#REF!/1000</f>
        <v>#REF!</v>
      </c>
      <c r="P24" s="219" t="e">
        <f t="shared" si="4"/>
        <v>#REF!</v>
      </c>
      <c r="Q24" s="169" t="e">
        <f>#REF!/1000</f>
        <v>#REF!</v>
      </c>
      <c r="R24" s="167" t="e">
        <f>#REF!/1000</f>
        <v>#REF!</v>
      </c>
      <c r="S24" s="219" t="e">
        <f t="shared" si="5"/>
        <v>#REF!</v>
      </c>
      <c r="T24" s="166" t="e">
        <f>#REF!/1000</f>
        <v>#REF!</v>
      </c>
      <c r="U24" s="167" t="e">
        <f>#REF!/1000</f>
        <v>#REF!</v>
      </c>
      <c r="V24" s="219" t="e">
        <f t="shared" si="6"/>
        <v>#REF!</v>
      </c>
      <c r="W24" s="169" t="e">
        <f>#REF!/1000</f>
        <v>#REF!</v>
      </c>
      <c r="X24" s="167" t="e">
        <f>#REF!/1000</f>
        <v>#REF!</v>
      </c>
      <c r="Y24" s="219" t="e">
        <f t="shared" si="7"/>
        <v>#REF!</v>
      </c>
      <c r="Z24" s="166" t="e">
        <f>#REF!/1000</f>
        <v>#REF!</v>
      </c>
      <c r="AA24" s="167" t="e">
        <f>#REF!/1000</f>
        <v>#REF!</v>
      </c>
      <c r="AB24" s="219">
        <f t="shared" si="9"/>
        <v>0</v>
      </c>
      <c r="AC24" s="169" t="e">
        <f>#REF!/1000</f>
        <v>#REF!</v>
      </c>
      <c r="AD24" s="167" t="e">
        <f>#REF!/1000</f>
        <v>#REF!</v>
      </c>
      <c r="AE24" s="219" t="e">
        <f t="shared" si="8"/>
        <v>#REF!</v>
      </c>
      <c r="AG24" s="218"/>
      <c r="AH24" s="218"/>
    </row>
    <row r="25" spans="1:34">
      <c r="A25" s="111" t="s">
        <v>577</v>
      </c>
      <c r="B25" s="166" t="e">
        <f t="shared" si="10"/>
        <v>#REF!</v>
      </c>
      <c r="C25" s="167" t="e">
        <f t="shared" si="11"/>
        <v>#REF!</v>
      </c>
      <c r="D25" s="219" t="e">
        <f t="shared" si="0"/>
        <v>#REF!</v>
      </c>
      <c r="E25" s="169" t="e">
        <f>#REF!/1000</f>
        <v>#REF!</v>
      </c>
      <c r="F25" s="167" t="e">
        <f>#REF!/1000</f>
        <v>#REF!</v>
      </c>
      <c r="G25" s="219" t="e">
        <f t="shared" si="1"/>
        <v>#REF!</v>
      </c>
      <c r="H25" s="166" t="e">
        <f>#REF!/1000</f>
        <v>#REF!</v>
      </c>
      <c r="I25" s="167" t="e">
        <f>#REF!/1000</f>
        <v>#REF!</v>
      </c>
      <c r="J25" s="219" t="e">
        <f t="shared" si="2"/>
        <v>#REF!</v>
      </c>
      <c r="K25" s="169" t="e">
        <f>#REF!/1000</f>
        <v>#REF!</v>
      </c>
      <c r="L25" s="167" t="e">
        <f>#REF!/1000</f>
        <v>#REF!</v>
      </c>
      <c r="M25" s="219" t="e">
        <f t="shared" si="3"/>
        <v>#REF!</v>
      </c>
      <c r="N25" s="166" t="e">
        <f>#REF!/1000</f>
        <v>#REF!</v>
      </c>
      <c r="O25" s="167" t="e">
        <f>#REF!/1000</f>
        <v>#REF!</v>
      </c>
      <c r="P25" s="219" t="e">
        <f t="shared" si="4"/>
        <v>#REF!</v>
      </c>
      <c r="Q25" s="169" t="e">
        <f>#REF!/1000</f>
        <v>#REF!</v>
      </c>
      <c r="R25" s="167" t="e">
        <f>#REF!/1000</f>
        <v>#REF!</v>
      </c>
      <c r="S25" s="219" t="e">
        <f t="shared" si="5"/>
        <v>#REF!</v>
      </c>
      <c r="T25" s="166" t="e">
        <f>#REF!/1000</f>
        <v>#REF!</v>
      </c>
      <c r="U25" s="167" t="e">
        <f>#REF!/1000</f>
        <v>#REF!</v>
      </c>
      <c r="V25" s="219" t="e">
        <f t="shared" si="6"/>
        <v>#REF!</v>
      </c>
      <c r="W25" s="169" t="e">
        <f>#REF!/1000</f>
        <v>#REF!</v>
      </c>
      <c r="X25" s="167" t="e">
        <f>#REF!/1000</f>
        <v>#REF!</v>
      </c>
      <c r="Y25" s="219" t="e">
        <f t="shared" si="7"/>
        <v>#REF!</v>
      </c>
      <c r="Z25" s="166" t="e">
        <f>#REF!/1000</f>
        <v>#REF!</v>
      </c>
      <c r="AA25" s="167" t="e">
        <f>#REF!/1000</f>
        <v>#REF!</v>
      </c>
      <c r="AB25" s="219">
        <f t="shared" si="9"/>
        <v>0</v>
      </c>
      <c r="AC25" s="169" t="e">
        <f>#REF!/1000</f>
        <v>#REF!</v>
      </c>
      <c r="AD25" s="167" t="e">
        <f>#REF!/1000</f>
        <v>#REF!</v>
      </c>
      <c r="AE25" s="219" t="e">
        <f t="shared" si="8"/>
        <v>#REF!</v>
      </c>
      <c r="AG25" s="218"/>
      <c r="AH25" s="218"/>
    </row>
    <row r="26" spans="1:34">
      <c r="A26" s="170" t="s">
        <v>578</v>
      </c>
      <c r="B26" s="171" t="e">
        <f t="shared" si="10"/>
        <v>#REF!</v>
      </c>
      <c r="C26" s="172" t="e">
        <f t="shared" si="11"/>
        <v>#REF!</v>
      </c>
      <c r="D26" s="220" t="e">
        <f t="shared" si="0"/>
        <v>#REF!</v>
      </c>
      <c r="E26" s="174" t="e">
        <f>#REF!/1000</f>
        <v>#REF!</v>
      </c>
      <c r="F26" s="172" t="e">
        <f>#REF!/1000</f>
        <v>#REF!</v>
      </c>
      <c r="G26" s="220" t="e">
        <f t="shared" si="1"/>
        <v>#REF!</v>
      </c>
      <c r="H26" s="171" t="e">
        <f>#REF!/1000</f>
        <v>#REF!</v>
      </c>
      <c r="I26" s="172" t="e">
        <f>#REF!/1000</f>
        <v>#REF!</v>
      </c>
      <c r="J26" s="220" t="e">
        <f t="shared" si="2"/>
        <v>#REF!</v>
      </c>
      <c r="K26" s="174" t="e">
        <f>#REF!/1000</f>
        <v>#REF!</v>
      </c>
      <c r="L26" s="172" t="e">
        <f>#REF!/1000</f>
        <v>#REF!</v>
      </c>
      <c r="M26" s="220" t="e">
        <f t="shared" si="3"/>
        <v>#REF!</v>
      </c>
      <c r="N26" s="171" t="e">
        <f>#REF!/1000</f>
        <v>#REF!</v>
      </c>
      <c r="O26" s="172" t="e">
        <f>#REF!/1000</f>
        <v>#REF!</v>
      </c>
      <c r="P26" s="220" t="e">
        <f t="shared" si="4"/>
        <v>#REF!</v>
      </c>
      <c r="Q26" s="174" t="e">
        <f>#REF!/1000</f>
        <v>#REF!</v>
      </c>
      <c r="R26" s="172" t="e">
        <f>#REF!/1000</f>
        <v>#REF!</v>
      </c>
      <c r="S26" s="220" t="e">
        <f t="shared" si="5"/>
        <v>#REF!</v>
      </c>
      <c r="T26" s="171" t="e">
        <f>#REF!/1000</f>
        <v>#REF!</v>
      </c>
      <c r="U26" s="172" t="e">
        <f>#REF!/1000</f>
        <v>#REF!</v>
      </c>
      <c r="V26" s="220" t="e">
        <f t="shared" si="6"/>
        <v>#REF!</v>
      </c>
      <c r="W26" s="174" t="e">
        <f>#REF!/1000</f>
        <v>#REF!</v>
      </c>
      <c r="X26" s="172" t="e">
        <f>#REF!/1000</f>
        <v>#REF!</v>
      </c>
      <c r="Y26" s="220" t="e">
        <f t="shared" si="7"/>
        <v>#REF!</v>
      </c>
      <c r="Z26" s="171" t="e">
        <f>#REF!/1000</f>
        <v>#REF!</v>
      </c>
      <c r="AA26" s="172" t="e">
        <f>#REF!/1000</f>
        <v>#REF!</v>
      </c>
      <c r="AB26" s="219">
        <f t="shared" si="9"/>
        <v>0</v>
      </c>
      <c r="AC26" s="174" t="e">
        <f>#REF!/1000</f>
        <v>#REF!</v>
      </c>
      <c r="AD26" s="172" t="e">
        <f>#REF!/1000</f>
        <v>#REF!</v>
      </c>
      <c r="AE26" s="220" t="e">
        <f t="shared" si="8"/>
        <v>#REF!</v>
      </c>
      <c r="AG26" s="218"/>
      <c r="AH26" s="218"/>
    </row>
    <row r="27" spans="1:34">
      <c r="A27" s="111" t="s">
        <v>579</v>
      </c>
      <c r="B27" s="175" t="e">
        <f t="shared" si="10"/>
        <v>#REF!</v>
      </c>
      <c r="C27" s="167" t="e">
        <f t="shared" si="11"/>
        <v>#REF!</v>
      </c>
      <c r="D27" s="219" t="e">
        <f t="shared" si="0"/>
        <v>#REF!</v>
      </c>
      <c r="E27" s="175" t="e">
        <f>#REF!/1000</f>
        <v>#REF!</v>
      </c>
      <c r="F27" s="167" t="e">
        <f>#REF!/1000</f>
        <v>#REF!</v>
      </c>
      <c r="G27" s="219" t="e">
        <f t="shared" si="1"/>
        <v>#REF!</v>
      </c>
      <c r="H27" s="175" t="e">
        <f>#REF!/1000</f>
        <v>#REF!</v>
      </c>
      <c r="I27" s="167" t="e">
        <f>#REF!/1000</f>
        <v>#REF!</v>
      </c>
      <c r="J27" s="219" t="e">
        <f t="shared" si="2"/>
        <v>#REF!</v>
      </c>
      <c r="K27" s="175" t="e">
        <f>#REF!/1000</f>
        <v>#REF!</v>
      </c>
      <c r="L27" s="167" t="e">
        <f>#REF!/1000</f>
        <v>#REF!</v>
      </c>
      <c r="M27" s="219" t="e">
        <f t="shared" si="3"/>
        <v>#REF!</v>
      </c>
      <c r="N27" s="175" t="e">
        <f>#REF!/1000</f>
        <v>#REF!</v>
      </c>
      <c r="O27" s="167" t="e">
        <f>#REF!/1000</f>
        <v>#REF!</v>
      </c>
      <c r="P27" s="219" t="e">
        <f t="shared" si="4"/>
        <v>#REF!</v>
      </c>
      <c r="Q27" s="175" t="e">
        <f>#REF!/1000</f>
        <v>#REF!</v>
      </c>
      <c r="R27" s="167" t="e">
        <f>#REF!/1000</f>
        <v>#REF!</v>
      </c>
      <c r="S27" s="219" t="e">
        <f t="shared" si="5"/>
        <v>#REF!</v>
      </c>
      <c r="T27" s="175" t="e">
        <f>#REF!/1000</f>
        <v>#REF!</v>
      </c>
      <c r="U27" s="167" t="e">
        <f>#REF!/1000</f>
        <v>#REF!</v>
      </c>
      <c r="V27" s="219" t="e">
        <f t="shared" si="6"/>
        <v>#REF!</v>
      </c>
      <c r="W27" s="175" t="e">
        <f>#REF!/1000</f>
        <v>#REF!</v>
      </c>
      <c r="X27" s="167" t="e">
        <f>#REF!/1000</f>
        <v>#REF!</v>
      </c>
      <c r="Y27" s="219" t="e">
        <f t="shared" si="7"/>
        <v>#REF!</v>
      </c>
      <c r="Z27" s="175" t="e">
        <f>#REF!/1000</f>
        <v>#REF!</v>
      </c>
      <c r="AA27" s="167" t="e">
        <f>#REF!/1000</f>
        <v>#REF!</v>
      </c>
      <c r="AB27" s="217">
        <f t="shared" si="9"/>
        <v>0</v>
      </c>
      <c r="AC27" s="175" t="e">
        <f>#REF!/1000</f>
        <v>#REF!</v>
      </c>
      <c r="AD27" s="167" t="e">
        <f>#REF!/1000</f>
        <v>#REF!</v>
      </c>
      <c r="AE27" s="219" t="e">
        <f t="shared" si="8"/>
        <v>#REF!</v>
      </c>
      <c r="AG27" s="218"/>
      <c r="AH27" s="218"/>
    </row>
    <row r="28" spans="1:34">
      <c r="A28" s="111" t="s">
        <v>580</v>
      </c>
      <c r="B28" s="175" t="e">
        <f t="shared" si="10"/>
        <v>#REF!</v>
      </c>
      <c r="C28" s="167" t="e">
        <f t="shared" si="11"/>
        <v>#REF!</v>
      </c>
      <c r="D28" s="219" t="e">
        <f t="shared" si="0"/>
        <v>#REF!</v>
      </c>
      <c r="E28" s="175" t="e">
        <f>#REF!/1000</f>
        <v>#REF!</v>
      </c>
      <c r="F28" s="167" t="e">
        <f>#REF!/1000</f>
        <v>#REF!</v>
      </c>
      <c r="G28" s="219" t="e">
        <f t="shared" si="1"/>
        <v>#REF!</v>
      </c>
      <c r="H28" s="175" t="e">
        <f>#REF!/1000</f>
        <v>#REF!</v>
      </c>
      <c r="I28" s="167" t="e">
        <f>#REF!/1000</f>
        <v>#REF!</v>
      </c>
      <c r="J28" s="219" t="e">
        <f t="shared" si="2"/>
        <v>#REF!</v>
      </c>
      <c r="K28" s="175" t="e">
        <f>#REF!/1000</f>
        <v>#REF!</v>
      </c>
      <c r="L28" s="167" t="e">
        <f>#REF!/1000</f>
        <v>#REF!</v>
      </c>
      <c r="M28" s="219" t="e">
        <f t="shared" si="3"/>
        <v>#REF!</v>
      </c>
      <c r="N28" s="175" t="e">
        <f>#REF!/1000</f>
        <v>#REF!</v>
      </c>
      <c r="O28" s="167" t="e">
        <f>#REF!/1000</f>
        <v>#REF!</v>
      </c>
      <c r="P28" s="219" t="e">
        <f t="shared" si="4"/>
        <v>#REF!</v>
      </c>
      <c r="Q28" s="175" t="e">
        <f>#REF!/1000</f>
        <v>#REF!</v>
      </c>
      <c r="R28" s="167" t="e">
        <f>#REF!/1000</f>
        <v>#REF!</v>
      </c>
      <c r="S28" s="219" t="e">
        <f t="shared" si="5"/>
        <v>#REF!</v>
      </c>
      <c r="T28" s="175" t="e">
        <f>#REF!/1000</f>
        <v>#REF!</v>
      </c>
      <c r="U28" s="167" t="e">
        <f>#REF!/1000</f>
        <v>#REF!</v>
      </c>
      <c r="V28" s="219" t="e">
        <f t="shared" si="6"/>
        <v>#REF!</v>
      </c>
      <c r="W28" s="175" t="e">
        <f>#REF!/1000</f>
        <v>#REF!</v>
      </c>
      <c r="X28" s="167" t="e">
        <f>#REF!/1000</f>
        <v>#REF!</v>
      </c>
      <c r="Y28" s="219" t="e">
        <f t="shared" si="7"/>
        <v>#REF!</v>
      </c>
      <c r="Z28" s="175" t="e">
        <f>#REF!/1000</f>
        <v>#REF!</v>
      </c>
      <c r="AA28" s="167" t="e">
        <f>#REF!/1000</f>
        <v>#REF!</v>
      </c>
      <c r="AB28" s="219">
        <f t="shared" si="9"/>
        <v>0</v>
      </c>
      <c r="AC28" s="175" t="e">
        <f>#REF!/1000</f>
        <v>#REF!</v>
      </c>
      <c r="AD28" s="167" t="e">
        <f>#REF!/1000</f>
        <v>#REF!</v>
      </c>
      <c r="AE28" s="219" t="e">
        <f t="shared" si="8"/>
        <v>#REF!</v>
      </c>
      <c r="AG28" s="218"/>
      <c r="AH28" s="218"/>
    </row>
    <row r="29" spans="1:34">
      <c r="A29" s="111" t="s">
        <v>581</v>
      </c>
      <c r="B29" s="175" t="e">
        <f t="shared" si="10"/>
        <v>#REF!</v>
      </c>
      <c r="C29" s="167" t="e">
        <f t="shared" si="11"/>
        <v>#REF!</v>
      </c>
      <c r="D29" s="219" t="e">
        <f t="shared" si="0"/>
        <v>#REF!</v>
      </c>
      <c r="E29" s="175" t="e">
        <f>#REF!/1000</f>
        <v>#REF!</v>
      </c>
      <c r="F29" s="167" t="e">
        <f>#REF!/1000</f>
        <v>#REF!</v>
      </c>
      <c r="G29" s="219" t="e">
        <f t="shared" si="1"/>
        <v>#REF!</v>
      </c>
      <c r="H29" s="175" t="e">
        <f>#REF!/1000</f>
        <v>#REF!</v>
      </c>
      <c r="I29" s="167" t="e">
        <f>#REF!/1000</f>
        <v>#REF!</v>
      </c>
      <c r="J29" s="219" t="e">
        <f t="shared" si="2"/>
        <v>#REF!</v>
      </c>
      <c r="K29" s="175" t="e">
        <f>#REF!/1000</f>
        <v>#REF!</v>
      </c>
      <c r="L29" s="167" t="e">
        <f>#REF!/1000</f>
        <v>#REF!</v>
      </c>
      <c r="M29" s="219" t="e">
        <f t="shared" si="3"/>
        <v>#REF!</v>
      </c>
      <c r="N29" s="175" t="e">
        <f>#REF!/1000</f>
        <v>#REF!</v>
      </c>
      <c r="O29" s="167" t="e">
        <f>#REF!/1000</f>
        <v>#REF!</v>
      </c>
      <c r="P29" s="219" t="e">
        <f t="shared" si="4"/>
        <v>#REF!</v>
      </c>
      <c r="Q29" s="175" t="e">
        <f>#REF!/1000</f>
        <v>#REF!</v>
      </c>
      <c r="R29" s="167" t="e">
        <f>#REF!/1000</f>
        <v>#REF!</v>
      </c>
      <c r="S29" s="219" t="e">
        <f t="shared" si="5"/>
        <v>#REF!</v>
      </c>
      <c r="T29" s="175" t="e">
        <f>#REF!/1000</f>
        <v>#REF!</v>
      </c>
      <c r="U29" s="167" t="e">
        <f>#REF!/1000</f>
        <v>#REF!</v>
      </c>
      <c r="V29" s="219" t="e">
        <f t="shared" si="6"/>
        <v>#REF!</v>
      </c>
      <c r="W29" s="175" t="e">
        <f>#REF!/1000</f>
        <v>#REF!</v>
      </c>
      <c r="X29" s="167" t="e">
        <f>#REF!/1000</f>
        <v>#REF!</v>
      </c>
      <c r="Y29" s="219" t="e">
        <f t="shared" si="7"/>
        <v>#REF!</v>
      </c>
      <c r="Z29" s="175" t="e">
        <f>#REF!/1000</f>
        <v>#REF!</v>
      </c>
      <c r="AA29" s="167" t="e">
        <f>#REF!/1000</f>
        <v>#REF!</v>
      </c>
      <c r="AB29" s="219">
        <f t="shared" si="9"/>
        <v>0</v>
      </c>
      <c r="AC29" s="175" t="e">
        <f>#REF!/1000</f>
        <v>#REF!</v>
      </c>
      <c r="AD29" s="167" t="e">
        <f>#REF!/1000</f>
        <v>#REF!</v>
      </c>
      <c r="AE29" s="219" t="e">
        <f t="shared" si="8"/>
        <v>#REF!</v>
      </c>
      <c r="AG29" s="218"/>
      <c r="AH29" s="218"/>
    </row>
    <row r="30" spans="1:34">
      <c r="A30" s="111" t="s">
        <v>582</v>
      </c>
      <c r="B30" s="175" t="e">
        <f t="shared" si="10"/>
        <v>#REF!</v>
      </c>
      <c r="C30" s="167" t="e">
        <f t="shared" si="11"/>
        <v>#REF!</v>
      </c>
      <c r="D30" s="219" t="e">
        <f t="shared" si="0"/>
        <v>#REF!</v>
      </c>
      <c r="E30" s="175" t="e">
        <f>#REF!/1000</f>
        <v>#REF!</v>
      </c>
      <c r="F30" s="167" t="e">
        <f>#REF!/1000</f>
        <v>#REF!</v>
      </c>
      <c r="G30" s="219" t="e">
        <f t="shared" si="1"/>
        <v>#REF!</v>
      </c>
      <c r="H30" s="175" t="e">
        <f>#REF!/1000</f>
        <v>#REF!</v>
      </c>
      <c r="I30" s="167" t="e">
        <f>#REF!/1000</f>
        <v>#REF!</v>
      </c>
      <c r="J30" s="219" t="e">
        <f t="shared" si="2"/>
        <v>#REF!</v>
      </c>
      <c r="K30" s="175" t="e">
        <f>#REF!/1000</f>
        <v>#REF!</v>
      </c>
      <c r="L30" s="167" t="e">
        <f>#REF!/1000</f>
        <v>#REF!</v>
      </c>
      <c r="M30" s="219" t="e">
        <f t="shared" si="3"/>
        <v>#REF!</v>
      </c>
      <c r="N30" s="175" t="e">
        <f>#REF!/1000</f>
        <v>#REF!</v>
      </c>
      <c r="O30" s="167" t="e">
        <f>#REF!/1000</f>
        <v>#REF!</v>
      </c>
      <c r="P30" s="219" t="e">
        <f t="shared" si="4"/>
        <v>#REF!</v>
      </c>
      <c r="Q30" s="175" t="e">
        <f>#REF!/1000</f>
        <v>#REF!</v>
      </c>
      <c r="R30" s="167" t="e">
        <f>#REF!/1000</f>
        <v>#REF!</v>
      </c>
      <c r="S30" s="219" t="e">
        <f t="shared" si="5"/>
        <v>#REF!</v>
      </c>
      <c r="T30" s="175" t="e">
        <f>#REF!/1000</f>
        <v>#REF!</v>
      </c>
      <c r="U30" s="167" t="e">
        <f>#REF!/1000</f>
        <v>#REF!</v>
      </c>
      <c r="V30" s="219" t="e">
        <f t="shared" si="6"/>
        <v>#REF!</v>
      </c>
      <c r="W30" s="175" t="e">
        <f>#REF!/1000</f>
        <v>#REF!</v>
      </c>
      <c r="X30" s="167" t="e">
        <f>#REF!/1000</f>
        <v>#REF!</v>
      </c>
      <c r="Y30" s="219" t="e">
        <f t="shared" si="7"/>
        <v>#REF!</v>
      </c>
      <c r="Z30" s="175" t="e">
        <f>#REF!/1000</f>
        <v>#REF!</v>
      </c>
      <c r="AA30" s="167" t="e">
        <f>#REF!/1000</f>
        <v>#REF!</v>
      </c>
      <c r="AB30" s="219">
        <f t="shared" si="9"/>
        <v>0</v>
      </c>
      <c r="AC30" s="175" t="e">
        <f>#REF!/1000</f>
        <v>#REF!</v>
      </c>
      <c r="AD30" s="167" t="e">
        <f>#REF!/1000</f>
        <v>#REF!</v>
      </c>
      <c r="AE30" s="219" t="e">
        <f t="shared" si="8"/>
        <v>#REF!</v>
      </c>
      <c r="AG30" s="218"/>
      <c r="AH30" s="218"/>
    </row>
    <row r="31" spans="1:34">
      <c r="A31" s="170" t="s">
        <v>583</v>
      </c>
      <c r="B31" s="175" t="e">
        <f t="shared" si="10"/>
        <v>#REF!</v>
      </c>
      <c r="C31" s="167" t="e">
        <f t="shared" si="11"/>
        <v>#REF!</v>
      </c>
      <c r="D31" s="219" t="e">
        <f t="shared" si="0"/>
        <v>#REF!</v>
      </c>
      <c r="E31" s="175" t="e">
        <f>#REF!/1000</f>
        <v>#REF!</v>
      </c>
      <c r="F31" s="167" t="e">
        <f>#REF!/1000</f>
        <v>#REF!</v>
      </c>
      <c r="G31" s="219" t="e">
        <f t="shared" si="1"/>
        <v>#REF!</v>
      </c>
      <c r="H31" s="175" t="e">
        <f>#REF!/1000</f>
        <v>#REF!</v>
      </c>
      <c r="I31" s="167" t="e">
        <f>#REF!/1000</f>
        <v>#REF!</v>
      </c>
      <c r="J31" s="219" t="e">
        <f t="shared" si="2"/>
        <v>#REF!</v>
      </c>
      <c r="K31" s="175" t="e">
        <f>#REF!/1000</f>
        <v>#REF!</v>
      </c>
      <c r="L31" s="167" t="e">
        <f>#REF!/1000</f>
        <v>#REF!</v>
      </c>
      <c r="M31" s="219" t="e">
        <f t="shared" si="3"/>
        <v>#REF!</v>
      </c>
      <c r="N31" s="175" t="e">
        <f>#REF!/1000</f>
        <v>#REF!</v>
      </c>
      <c r="O31" s="167" t="e">
        <f>#REF!/1000</f>
        <v>#REF!</v>
      </c>
      <c r="P31" s="219" t="e">
        <f t="shared" si="4"/>
        <v>#REF!</v>
      </c>
      <c r="Q31" s="175" t="e">
        <f>#REF!/1000</f>
        <v>#REF!</v>
      </c>
      <c r="R31" s="167" t="e">
        <f>#REF!/1000</f>
        <v>#REF!</v>
      </c>
      <c r="S31" s="219" t="e">
        <f t="shared" si="5"/>
        <v>#REF!</v>
      </c>
      <c r="T31" s="175" t="e">
        <f>#REF!/1000</f>
        <v>#REF!</v>
      </c>
      <c r="U31" s="167" t="e">
        <f>#REF!/1000</f>
        <v>#REF!</v>
      </c>
      <c r="V31" s="219" t="e">
        <f t="shared" si="6"/>
        <v>#REF!</v>
      </c>
      <c r="W31" s="175" t="e">
        <f>#REF!/1000</f>
        <v>#REF!</v>
      </c>
      <c r="X31" s="167" t="e">
        <f>#REF!/1000</f>
        <v>#REF!</v>
      </c>
      <c r="Y31" s="219" t="e">
        <f t="shared" si="7"/>
        <v>#REF!</v>
      </c>
      <c r="Z31" s="175" t="e">
        <f>#REF!/1000</f>
        <v>#REF!</v>
      </c>
      <c r="AA31" s="167" t="e">
        <f>#REF!/1000</f>
        <v>#REF!</v>
      </c>
      <c r="AB31" s="219">
        <f t="shared" si="9"/>
        <v>0</v>
      </c>
      <c r="AC31" s="175" t="e">
        <f>#REF!/1000</f>
        <v>#REF!</v>
      </c>
      <c r="AD31" s="167" t="e">
        <f>#REF!/1000</f>
        <v>#REF!</v>
      </c>
      <c r="AE31" s="219" t="e">
        <f t="shared" si="8"/>
        <v>#REF!</v>
      </c>
      <c r="AG31" s="218"/>
      <c r="AH31" s="218"/>
    </row>
    <row r="32" spans="1:34">
      <c r="A32" s="111" t="s">
        <v>584</v>
      </c>
      <c r="B32" s="162" t="e">
        <f t="shared" si="10"/>
        <v>#REF!</v>
      </c>
      <c r="C32" s="163" t="e">
        <f t="shared" si="11"/>
        <v>#REF!</v>
      </c>
      <c r="D32" s="217" t="e">
        <f t="shared" si="0"/>
        <v>#REF!</v>
      </c>
      <c r="E32" s="165" t="e">
        <f>#REF!/1000</f>
        <v>#REF!</v>
      </c>
      <c r="F32" s="163" t="e">
        <f>#REF!/1000</f>
        <v>#REF!</v>
      </c>
      <c r="G32" s="217" t="e">
        <f t="shared" si="1"/>
        <v>#REF!</v>
      </c>
      <c r="H32" s="162" t="e">
        <f>#REF!/1000</f>
        <v>#REF!</v>
      </c>
      <c r="I32" s="163" t="e">
        <f>#REF!/1000</f>
        <v>#REF!</v>
      </c>
      <c r="J32" s="217" t="e">
        <f t="shared" si="2"/>
        <v>#REF!</v>
      </c>
      <c r="K32" s="165" t="e">
        <f>#REF!/1000</f>
        <v>#REF!</v>
      </c>
      <c r="L32" s="163" t="e">
        <f>#REF!/1000</f>
        <v>#REF!</v>
      </c>
      <c r="M32" s="217" t="e">
        <f t="shared" si="3"/>
        <v>#REF!</v>
      </c>
      <c r="N32" s="162" t="e">
        <f>#REF!/1000</f>
        <v>#REF!</v>
      </c>
      <c r="O32" s="163" t="e">
        <f>#REF!/1000</f>
        <v>#REF!</v>
      </c>
      <c r="P32" s="217" t="e">
        <f t="shared" si="4"/>
        <v>#REF!</v>
      </c>
      <c r="Q32" s="165" t="e">
        <f>#REF!/1000</f>
        <v>#REF!</v>
      </c>
      <c r="R32" s="163" t="e">
        <f>#REF!/1000</f>
        <v>#REF!</v>
      </c>
      <c r="S32" s="217" t="e">
        <f t="shared" si="5"/>
        <v>#REF!</v>
      </c>
      <c r="T32" s="162" t="e">
        <f>#REF!/1000</f>
        <v>#REF!</v>
      </c>
      <c r="U32" s="163" t="e">
        <f>#REF!/1000</f>
        <v>#REF!</v>
      </c>
      <c r="V32" s="217" t="e">
        <f t="shared" si="6"/>
        <v>#REF!</v>
      </c>
      <c r="W32" s="165" t="e">
        <f>#REF!/1000</f>
        <v>#REF!</v>
      </c>
      <c r="X32" s="163" t="e">
        <f>#REF!/1000</f>
        <v>#REF!</v>
      </c>
      <c r="Y32" s="217" t="e">
        <f t="shared" si="7"/>
        <v>#REF!</v>
      </c>
      <c r="Z32" s="162" t="e">
        <f>#REF!/1000</f>
        <v>#REF!</v>
      </c>
      <c r="AA32" s="163" t="e">
        <f>#REF!/1000</f>
        <v>#REF!</v>
      </c>
      <c r="AB32" s="217">
        <f t="shared" si="9"/>
        <v>0</v>
      </c>
      <c r="AC32" s="165" t="e">
        <f>#REF!/1000</f>
        <v>#REF!</v>
      </c>
      <c r="AD32" s="163" t="e">
        <f>#REF!/1000</f>
        <v>#REF!</v>
      </c>
      <c r="AE32" s="217" t="e">
        <f t="shared" si="8"/>
        <v>#REF!</v>
      </c>
      <c r="AG32" s="218"/>
      <c r="AH32" s="218"/>
    </row>
    <row r="33" spans="1:34">
      <c r="A33" s="111" t="s">
        <v>585</v>
      </c>
      <c r="B33" s="166" t="e">
        <f t="shared" si="10"/>
        <v>#REF!</v>
      </c>
      <c r="C33" s="167" t="e">
        <f t="shared" si="11"/>
        <v>#REF!</v>
      </c>
      <c r="D33" s="219" t="e">
        <f t="shared" si="0"/>
        <v>#REF!</v>
      </c>
      <c r="E33" s="169" t="e">
        <f>#REF!/1000</f>
        <v>#REF!</v>
      </c>
      <c r="F33" s="167" t="e">
        <f>#REF!/1000</f>
        <v>#REF!</v>
      </c>
      <c r="G33" s="219" t="e">
        <f t="shared" si="1"/>
        <v>#REF!</v>
      </c>
      <c r="H33" s="166" t="e">
        <f>#REF!/1000</f>
        <v>#REF!</v>
      </c>
      <c r="I33" s="167" t="e">
        <f>#REF!/1000</f>
        <v>#REF!</v>
      </c>
      <c r="J33" s="219" t="e">
        <f t="shared" si="2"/>
        <v>#REF!</v>
      </c>
      <c r="K33" s="169" t="e">
        <f>#REF!/1000</f>
        <v>#REF!</v>
      </c>
      <c r="L33" s="167" t="e">
        <f>#REF!/1000</f>
        <v>#REF!</v>
      </c>
      <c r="M33" s="219" t="e">
        <f t="shared" si="3"/>
        <v>#REF!</v>
      </c>
      <c r="N33" s="166" t="e">
        <f>#REF!/1000</f>
        <v>#REF!</v>
      </c>
      <c r="O33" s="167" t="e">
        <f>#REF!/1000</f>
        <v>#REF!</v>
      </c>
      <c r="P33" s="219" t="e">
        <f t="shared" si="4"/>
        <v>#REF!</v>
      </c>
      <c r="Q33" s="169" t="e">
        <f>#REF!/1000</f>
        <v>#REF!</v>
      </c>
      <c r="R33" s="167" t="e">
        <f>#REF!/1000</f>
        <v>#REF!</v>
      </c>
      <c r="S33" s="219" t="e">
        <f t="shared" si="5"/>
        <v>#REF!</v>
      </c>
      <c r="T33" s="166" t="e">
        <f>#REF!/1000</f>
        <v>#REF!</v>
      </c>
      <c r="U33" s="167" t="e">
        <f>#REF!/1000</f>
        <v>#REF!</v>
      </c>
      <c r="V33" s="219" t="e">
        <f t="shared" si="6"/>
        <v>#REF!</v>
      </c>
      <c r="W33" s="169" t="e">
        <f>#REF!/1000</f>
        <v>#REF!</v>
      </c>
      <c r="X33" s="167" t="e">
        <f>#REF!/1000</f>
        <v>#REF!</v>
      </c>
      <c r="Y33" s="219" t="e">
        <f t="shared" si="7"/>
        <v>#REF!</v>
      </c>
      <c r="Z33" s="166" t="e">
        <f>#REF!/1000</f>
        <v>#REF!</v>
      </c>
      <c r="AA33" s="167" t="e">
        <f>#REF!/1000</f>
        <v>#REF!</v>
      </c>
      <c r="AB33" s="219">
        <f t="shared" si="9"/>
        <v>0</v>
      </c>
      <c r="AC33" s="169" t="e">
        <f>#REF!/1000</f>
        <v>#REF!</v>
      </c>
      <c r="AD33" s="167" t="e">
        <f>#REF!/1000</f>
        <v>#REF!</v>
      </c>
      <c r="AE33" s="219" t="e">
        <f t="shared" si="8"/>
        <v>#REF!</v>
      </c>
      <c r="AG33" s="218"/>
      <c r="AH33" s="218"/>
    </row>
    <row r="34" spans="1:34">
      <c r="A34" s="111" t="s">
        <v>586</v>
      </c>
      <c r="B34" s="166" t="e">
        <f t="shared" si="10"/>
        <v>#REF!</v>
      </c>
      <c r="C34" s="167" t="e">
        <f t="shared" si="11"/>
        <v>#REF!</v>
      </c>
      <c r="D34" s="219" t="e">
        <f t="shared" si="0"/>
        <v>#REF!</v>
      </c>
      <c r="E34" s="169" t="e">
        <f>#REF!/1000</f>
        <v>#REF!</v>
      </c>
      <c r="F34" s="167" t="e">
        <f>#REF!/1000</f>
        <v>#REF!</v>
      </c>
      <c r="G34" s="219" t="e">
        <f t="shared" si="1"/>
        <v>#REF!</v>
      </c>
      <c r="H34" s="166" t="e">
        <f>#REF!/1000</f>
        <v>#REF!</v>
      </c>
      <c r="I34" s="167" t="e">
        <f>#REF!/1000</f>
        <v>#REF!</v>
      </c>
      <c r="J34" s="219" t="e">
        <f t="shared" si="2"/>
        <v>#REF!</v>
      </c>
      <c r="K34" s="169" t="e">
        <f>#REF!/1000</f>
        <v>#REF!</v>
      </c>
      <c r="L34" s="167" t="e">
        <f>#REF!/1000</f>
        <v>#REF!</v>
      </c>
      <c r="M34" s="219" t="e">
        <f t="shared" si="3"/>
        <v>#REF!</v>
      </c>
      <c r="N34" s="166" t="e">
        <f>#REF!/1000</f>
        <v>#REF!</v>
      </c>
      <c r="O34" s="167" t="e">
        <f>#REF!/1000</f>
        <v>#REF!</v>
      </c>
      <c r="P34" s="219" t="e">
        <f t="shared" si="4"/>
        <v>#REF!</v>
      </c>
      <c r="Q34" s="169" t="e">
        <f>#REF!/1000</f>
        <v>#REF!</v>
      </c>
      <c r="R34" s="167" t="e">
        <f>#REF!/1000</f>
        <v>#REF!</v>
      </c>
      <c r="S34" s="219" t="e">
        <f t="shared" si="5"/>
        <v>#REF!</v>
      </c>
      <c r="T34" s="166" t="e">
        <f>#REF!/1000</f>
        <v>#REF!</v>
      </c>
      <c r="U34" s="167" t="e">
        <f>#REF!/1000</f>
        <v>#REF!</v>
      </c>
      <c r="V34" s="219" t="e">
        <f t="shared" si="6"/>
        <v>#REF!</v>
      </c>
      <c r="W34" s="169" t="e">
        <f>#REF!/1000</f>
        <v>#REF!</v>
      </c>
      <c r="X34" s="167" t="e">
        <f>#REF!/1000</f>
        <v>#REF!</v>
      </c>
      <c r="Y34" s="219" t="e">
        <f t="shared" si="7"/>
        <v>#REF!</v>
      </c>
      <c r="Z34" s="166" t="e">
        <f>#REF!/1000</f>
        <v>#REF!</v>
      </c>
      <c r="AA34" s="167" t="e">
        <f>#REF!/1000</f>
        <v>#REF!</v>
      </c>
      <c r="AB34" s="219">
        <f t="shared" si="9"/>
        <v>0</v>
      </c>
      <c r="AC34" s="169" t="e">
        <f>#REF!/1000</f>
        <v>#REF!</v>
      </c>
      <c r="AD34" s="167" t="e">
        <f>#REF!/1000</f>
        <v>#REF!</v>
      </c>
      <c r="AE34" s="219" t="e">
        <f t="shared" si="8"/>
        <v>#REF!</v>
      </c>
      <c r="AG34" s="218"/>
      <c r="AH34" s="218"/>
    </row>
    <row r="35" spans="1:34">
      <c r="A35" s="111" t="s">
        <v>587</v>
      </c>
      <c r="B35" s="166" t="e">
        <f t="shared" si="10"/>
        <v>#REF!</v>
      </c>
      <c r="C35" s="167" t="e">
        <f t="shared" si="11"/>
        <v>#REF!</v>
      </c>
      <c r="D35" s="219" t="e">
        <f t="shared" si="0"/>
        <v>#REF!</v>
      </c>
      <c r="E35" s="169" t="e">
        <f>#REF!/1000</f>
        <v>#REF!</v>
      </c>
      <c r="F35" s="167" t="e">
        <f>#REF!/1000</f>
        <v>#REF!</v>
      </c>
      <c r="G35" s="219" t="e">
        <f t="shared" si="1"/>
        <v>#REF!</v>
      </c>
      <c r="H35" s="166" t="e">
        <f>#REF!/1000</f>
        <v>#REF!</v>
      </c>
      <c r="I35" s="167" t="e">
        <f>#REF!/1000</f>
        <v>#REF!</v>
      </c>
      <c r="J35" s="219" t="e">
        <f t="shared" si="2"/>
        <v>#REF!</v>
      </c>
      <c r="K35" s="169" t="e">
        <f>#REF!/1000</f>
        <v>#REF!</v>
      </c>
      <c r="L35" s="167" t="e">
        <f>#REF!/1000</f>
        <v>#REF!</v>
      </c>
      <c r="M35" s="219" t="e">
        <f t="shared" si="3"/>
        <v>#REF!</v>
      </c>
      <c r="N35" s="166" t="e">
        <f>#REF!/1000</f>
        <v>#REF!</v>
      </c>
      <c r="O35" s="167" t="e">
        <f>#REF!/1000</f>
        <v>#REF!</v>
      </c>
      <c r="P35" s="219" t="e">
        <f t="shared" si="4"/>
        <v>#REF!</v>
      </c>
      <c r="Q35" s="169" t="e">
        <f>#REF!/1000</f>
        <v>#REF!</v>
      </c>
      <c r="R35" s="167" t="e">
        <f>#REF!/1000</f>
        <v>#REF!</v>
      </c>
      <c r="S35" s="219" t="e">
        <f t="shared" si="5"/>
        <v>#REF!</v>
      </c>
      <c r="T35" s="166" t="e">
        <f>#REF!/1000</f>
        <v>#REF!</v>
      </c>
      <c r="U35" s="167" t="e">
        <f>#REF!/1000</f>
        <v>#REF!</v>
      </c>
      <c r="V35" s="219" t="e">
        <f t="shared" si="6"/>
        <v>#REF!</v>
      </c>
      <c r="W35" s="169" t="e">
        <f>#REF!/1000</f>
        <v>#REF!</v>
      </c>
      <c r="X35" s="167" t="e">
        <f>#REF!/1000</f>
        <v>#REF!</v>
      </c>
      <c r="Y35" s="219" t="e">
        <f t="shared" si="7"/>
        <v>#REF!</v>
      </c>
      <c r="Z35" s="166" t="e">
        <f>#REF!/1000</f>
        <v>#REF!</v>
      </c>
      <c r="AA35" s="167" t="e">
        <f>#REF!/1000</f>
        <v>#REF!</v>
      </c>
      <c r="AB35" s="219">
        <f t="shared" si="9"/>
        <v>0</v>
      </c>
      <c r="AC35" s="169" t="e">
        <f>#REF!/1000</f>
        <v>#REF!</v>
      </c>
      <c r="AD35" s="167" t="e">
        <f>#REF!/1000</f>
        <v>#REF!</v>
      </c>
      <c r="AE35" s="219" t="e">
        <f t="shared" si="8"/>
        <v>#REF!</v>
      </c>
      <c r="AG35" s="218"/>
      <c r="AH35" s="218"/>
    </row>
    <row r="36" spans="1:34">
      <c r="A36" s="170" t="s">
        <v>588</v>
      </c>
      <c r="B36" s="171" t="e">
        <f t="shared" si="10"/>
        <v>#REF!</v>
      </c>
      <c r="C36" s="172" t="e">
        <f t="shared" si="11"/>
        <v>#REF!</v>
      </c>
      <c r="D36" s="220" t="e">
        <f t="shared" si="0"/>
        <v>#REF!</v>
      </c>
      <c r="E36" s="174" t="e">
        <f>#REF!/1000</f>
        <v>#REF!</v>
      </c>
      <c r="F36" s="172" t="e">
        <f>#REF!/1000</f>
        <v>#REF!</v>
      </c>
      <c r="G36" s="220" t="e">
        <f t="shared" si="1"/>
        <v>#REF!</v>
      </c>
      <c r="H36" s="171" t="e">
        <f>#REF!/1000</f>
        <v>#REF!</v>
      </c>
      <c r="I36" s="172" t="e">
        <f>#REF!/1000</f>
        <v>#REF!</v>
      </c>
      <c r="J36" s="220" t="e">
        <f t="shared" si="2"/>
        <v>#REF!</v>
      </c>
      <c r="K36" s="174" t="e">
        <f>#REF!/1000</f>
        <v>#REF!</v>
      </c>
      <c r="L36" s="172" t="e">
        <f>#REF!/1000</f>
        <v>#REF!</v>
      </c>
      <c r="M36" s="220" t="e">
        <f t="shared" si="3"/>
        <v>#REF!</v>
      </c>
      <c r="N36" s="171" t="e">
        <f>#REF!/1000</f>
        <v>#REF!</v>
      </c>
      <c r="O36" s="172" t="e">
        <f>#REF!/1000</f>
        <v>#REF!</v>
      </c>
      <c r="P36" s="220" t="e">
        <f t="shared" si="4"/>
        <v>#REF!</v>
      </c>
      <c r="Q36" s="174" t="e">
        <f>#REF!/1000</f>
        <v>#REF!</v>
      </c>
      <c r="R36" s="172" t="e">
        <f>#REF!/1000</f>
        <v>#REF!</v>
      </c>
      <c r="S36" s="220" t="e">
        <f t="shared" si="5"/>
        <v>#REF!</v>
      </c>
      <c r="T36" s="171" t="e">
        <f>#REF!/1000</f>
        <v>#REF!</v>
      </c>
      <c r="U36" s="172" t="e">
        <f>#REF!/1000</f>
        <v>#REF!</v>
      </c>
      <c r="V36" s="220" t="e">
        <f t="shared" si="6"/>
        <v>#REF!</v>
      </c>
      <c r="W36" s="174" t="e">
        <f>#REF!/1000</f>
        <v>#REF!</v>
      </c>
      <c r="X36" s="172" t="e">
        <f>#REF!/1000</f>
        <v>#REF!</v>
      </c>
      <c r="Y36" s="220" t="e">
        <f t="shared" si="7"/>
        <v>#REF!</v>
      </c>
      <c r="Z36" s="171" t="e">
        <f>#REF!/1000</f>
        <v>#REF!</v>
      </c>
      <c r="AA36" s="172" t="e">
        <f>#REF!/1000</f>
        <v>#REF!</v>
      </c>
      <c r="AB36" s="219">
        <f t="shared" si="9"/>
        <v>0</v>
      </c>
      <c r="AC36" s="174" t="e">
        <f>#REF!/1000</f>
        <v>#REF!</v>
      </c>
      <c r="AD36" s="172" t="e">
        <f>#REF!/1000</f>
        <v>#REF!</v>
      </c>
      <c r="AE36" s="220" t="e">
        <f t="shared" si="8"/>
        <v>#REF!</v>
      </c>
      <c r="AG36" s="218"/>
      <c r="AH36" s="218"/>
    </row>
    <row r="37" spans="1:34">
      <c r="A37" s="111" t="s">
        <v>589</v>
      </c>
      <c r="B37" s="175" t="e">
        <f t="shared" si="10"/>
        <v>#REF!</v>
      </c>
      <c r="C37" s="167" t="e">
        <f t="shared" si="11"/>
        <v>#REF!</v>
      </c>
      <c r="D37" s="219" t="e">
        <f t="shared" si="0"/>
        <v>#REF!</v>
      </c>
      <c r="E37" s="175" t="e">
        <f>#REF!/1000</f>
        <v>#REF!</v>
      </c>
      <c r="F37" s="167" t="e">
        <f>#REF!/1000</f>
        <v>#REF!</v>
      </c>
      <c r="G37" s="219" t="e">
        <f t="shared" si="1"/>
        <v>#REF!</v>
      </c>
      <c r="H37" s="175" t="e">
        <f>#REF!/1000</f>
        <v>#REF!</v>
      </c>
      <c r="I37" s="167" t="e">
        <f>#REF!/1000</f>
        <v>#REF!</v>
      </c>
      <c r="J37" s="219" t="e">
        <f t="shared" si="2"/>
        <v>#REF!</v>
      </c>
      <c r="K37" s="175" t="e">
        <f>#REF!/1000</f>
        <v>#REF!</v>
      </c>
      <c r="L37" s="167" t="e">
        <f>#REF!/1000</f>
        <v>#REF!</v>
      </c>
      <c r="M37" s="219" t="e">
        <f t="shared" si="3"/>
        <v>#REF!</v>
      </c>
      <c r="N37" s="175" t="e">
        <f>#REF!/1000</f>
        <v>#REF!</v>
      </c>
      <c r="O37" s="167" t="e">
        <f>#REF!/1000</f>
        <v>#REF!</v>
      </c>
      <c r="P37" s="219" t="e">
        <f t="shared" si="4"/>
        <v>#REF!</v>
      </c>
      <c r="Q37" s="175" t="e">
        <f>#REF!/1000</f>
        <v>#REF!</v>
      </c>
      <c r="R37" s="167" t="e">
        <f>#REF!/1000</f>
        <v>#REF!</v>
      </c>
      <c r="S37" s="219" t="e">
        <f t="shared" si="5"/>
        <v>#REF!</v>
      </c>
      <c r="T37" s="175" t="e">
        <f>#REF!/1000</f>
        <v>#REF!</v>
      </c>
      <c r="U37" s="167" t="e">
        <f>#REF!/1000</f>
        <v>#REF!</v>
      </c>
      <c r="V37" s="219" t="e">
        <f t="shared" si="6"/>
        <v>#REF!</v>
      </c>
      <c r="W37" s="175" t="e">
        <f>#REF!/1000</f>
        <v>#REF!</v>
      </c>
      <c r="X37" s="167" t="e">
        <f>#REF!/1000</f>
        <v>#REF!</v>
      </c>
      <c r="Y37" s="219" t="e">
        <f t="shared" si="7"/>
        <v>#REF!</v>
      </c>
      <c r="Z37" s="175" t="e">
        <f>#REF!/1000</f>
        <v>#REF!</v>
      </c>
      <c r="AA37" s="167" t="e">
        <f>#REF!/1000</f>
        <v>#REF!</v>
      </c>
      <c r="AB37" s="217">
        <f t="shared" si="9"/>
        <v>0</v>
      </c>
      <c r="AC37" s="175" t="e">
        <f>#REF!/1000</f>
        <v>#REF!</v>
      </c>
      <c r="AD37" s="167" t="e">
        <f>#REF!/1000</f>
        <v>#REF!</v>
      </c>
      <c r="AE37" s="219" t="e">
        <f t="shared" si="8"/>
        <v>#REF!</v>
      </c>
      <c r="AG37" s="218"/>
      <c r="AH37" s="218"/>
    </row>
    <row r="38" spans="1:34">
      <c r="A38" s="111" t="s">
        <v>590</v>
      </c>
      <c r="B38" s="175" t="e">
        <f t="shared" si="10"/>
        <v>#REF!</v>
      </c>
      <c r="C38" s="167" t="e">
        <f t="shared" si="11"/>
        <v>#REF!</v>
      </c>
      <c r="D38" s="219" t="e">
        <f t="shared" si="0"/>
        <v>#REF!</v>
      </c>
      <c r="E38" s="175" t="e">
        <f>#REF!/1000</f>
        <v>#REF!</v>
      </c>
      <c r="F38" s="167" t="e">
        <f>#REF!/1000</f>
        <v>#REF!</v>
      </c>
      <c r="G38" s="219" t="e">
        <f t="shared" si="1"/>
        <v>#REF!</v>
      </c>
      <c r="H38" s="175" t="e">
        <f>#REF!/1000</f>
        <v>#REF!</v>
      </c>
      <c r="I38" s="167" t="e">
        <f>#REF!/1000</f>
        <v>#REF!</v>
      </c>
      <c r="J38" s="219" t="e">
        <f t="shared" si="2"/>
        <v>#REF!</v>
      </c>
      <c r="K38" s="175" t="e">
        <f>#REF!/1000</f>
        <v>#REF!</v>
      </c>
      <c r="L38" s="167" t="e">
        <f>#REF!/1000</f>
        <v>#REF!</v>
      </c>
      <c r="M38" s="219" t="e">
        <f t="shared" si="3"/>
        <v>#REF!</v>
      </c>
      <c r="N38" s="175" t="e">
        <f>#REF!/1000</f>
        <v>#REF!</v>
      </c>
      <c r="O38" s="167" t="e">
        <f>#REF!/1000</f>
        <v>#REF!</v>
      </c>
      <c r="P38" s="219" t="e">
        <f t="shared" si="4"/>
        <v>#REF!</v>
      </c>
      <c r="Q38" s="175" t="e">
        <f>#REF!/1000</f>
        <v>#REF!</v>
      </c>
      <c r="R38" s="167" t="e">
        <f>#REF!/1000</f>
        <v>#REF!</v>
      </c>
      <c r="S38" s="219" t="e">
        <f t="shared" si="5"/>
        <v>#REF!</v>
      </c>
      <c r="T38" s="175" t="e">
        <f>#REF!/1000</f>
        <v>#REF!</v>
      </c>
      <c r="U38" s="167" t="e">
        <f>#REF!/1000</f>
        <v>#REF!</v>
      </c>
      <c r="V38" s="219" t="e">
        <f t="shared" si="6"/>
        <v>#REF!</v>
      </c>
      <c r="W38" s="175" t="e">
        <f>#REF!/1000</f>
        <v>#REF!</v>
      </c>
      <c r="X38" s="167" t="e">
        <f>#REF!/1000</f>
        <v>#REF!</v>
      </c>
      <c r="Y38" s="219" t="e">
        <f t="shared" si="7"/>
        <v>#REF!</v>
      </c>
      <c r="Z38" s="175" t="e">
        <f>#REF!/1000</f>
        <v>#REF!</v>
      </c>
      <c r="AA38" s="167" t="e">
        <f>#REF!/1000</f>
        <v>#REF!</v>
      </c>
      <c r="AB38" s="219">
        <f t="shared" si="9"/>
        <v>0</v>
      </c>
      <c r="AC38" s="175" t="e">
        <f>#REF!/1000</f>
        <v>#REF!</v>
      </c>
      <c r="AD38" s="167" t="e">
        <f>#REF!/1000</f>
        <v>#REF!</v>
      </c>
      <c r="AE38" s="219" t="e">
        <f t="shared" si="8"/>
        <v>#REF!</v>
      </c>
      <c r="AG38" s="218"/>
      <c r="AH38" s="218"/>
    </row>
    <row r="39" spans="1:34">
      <c r="A39" s="111" t="s">
        <v>591</v>
      </c>
      <c r="B39" s="175" t="e">
        <f t="shared" si="10"/>
        <v>#REF!</v>
      </c>
      <c r="C39" s="167" t="e">
        <f t="shared" si="11"/>
        <v>#REF!</v>
      </c>
      <c r="D39" s="219" t="e">
        <f t="shared" si="0"/>
        <v>#REF!</v>
      </c>
      <c r="E39" s="175" t="e">
        <f>#REF!/1000</f>
        <v>#REF!</v>
      </c>
      <c r="F39" s="167" t="e">
        <f>#REF!/1000</f>
        <v>#REF!</v>
      </c>
      <c r="G39" s="219" t="e">
        <f t="shared" si="1"/>
        <v>#REF!</v>
      </c>
      <c r="H39" s="175" t="e">
        <f>#REF!/1000</f>
        <v>#REF!</v>
      </c>
      <c r="I39" s="167" t="e">
        <f>#REF!/1000</f>
        <v>#REF!</v>
      </c>
      <c r="J39" s="219" t="e">
        <f t="shared" si="2"/>
        <v>#REF!</v>
      </c>
      <c r="K39" s="175" t="e">
        <f>#REF!/1000</f>
        <v>#REF!</v>
      </c>
      <c r="L39" s="167" t="e">
        <f>#REF!/1000</f>
        <v>#REF!</v>
      </c>
      <c r="M39" s="219" t="e">
        <f t="shared" si="3"/>
        <v>#REF!</v>
      </c>
      <c r="N39" s="175" t="e">
        <f>#REF!/1000</f>
        <v>#REF!</v>
      </c>
      <c r="O39" s="167" t="e">
        <f>#REF!/1000</f>
        <v>#REF!</v>
      </c>
      <c r="P39" s="219" t="e">
        <f t="shared" si="4"/>
        <v>#REF!</v>
      </c>
      <c r="Q39" s="175" t="e">
        <f>#REF!/1000</f>
        <v>#REF!</v>
      </c>
      <c r="R39" s="167" t="e">
        <f>#REF!/1000</f>
        <v>#REF!</v>
      </c>
      <c r="S39" s="219" t="e">
        <f t="shared" si="5"/>
        <v>#REF!</v>
      </c>
      <c r="T39" s="175" t="e">
        <f>#REF!/1000</f>
        <v>#REF!</v>
      </c>
      <c r="U39" s="167" t="e">
        <f>#REF!/1000</f>
        <v>#REF!</v>
      </c>
      <c r="V39" s="219" t="e">
        <f t="shared" si="6"/>
        <v>#REF!</v>
      </c>
      <c r="W39" s="175" t="e">
        <f>#REF!/1000</f>
        <v>#REF!</v>
      </c>
      <c r="X39" s="167" t="e">
        <f>#REF!/1000</f>
        <v>#REF!</v>
      </c>
      <c r="Y39" s="219" t="e">
        <f t="shared" si="7"/>
        <v>#REF!</v>
      </c>
      <c r="Z39" s="175" t="e">
        <f>#REF!/1000</f>
        <v>#REF!</v>
      </c>
      <c r="AA39" s="167" t="e">
        <f>#REF!/1000</f>
        <v>#REF!</v>
      </c>
      <c r="AB39" s="219">
        <f t="shared" si="9"/>
        <v>0</v>
      </c>
      <c r="AC39" s="175" t="e">
        <f>#REF!/1000</f>
        <v>#REF!</v>
      </c>
      <c r="AD39" s="167" t="e">
        <f>#REF!/1000</f>
        <v>#REF!</v>
      </c>
      <c r="AE39" s="219" t="e">
        <f t="shared" si="8"/>
        <v>#REF!</v>
      </c>
      <c r="AG39" s="218"/>
      <c r="AH39" s="218"/>
    </row>
    <row r="40" spans="1:34">
      <c r="A40" s="111" t="s">
        <v>592</v>
      </c>
      <c r="B40" s="175" t="e">
        <f t="shared" si="10"/>
        <v>#REF!</v>
      </c>
      <c r="C40" s="167" t="e">
        <f t="shared" si="11"/>
        <v>#REF!</v>
      </c>
      <c r="D40" s="219" t="e">
        <f t="shared" si="0"/>
        <v>#REF!</v>
      </c>
      <c r="E40" s="175" t="e">
        <f>#REF!/1000</f>
        <v>#REF!</v>
      </c>
      <c r="F40" s="167" t="e">
        <f>#REF!/1000</f>
        <v>#REF!</v>
      </c>
      <c r="G40" s="219" t="e">
        <f t="shared" si="1"/>
        <v>#REF!</v>
      </c>
      <c r="H40" s="175" t="e">
        <f>#REF!/1000</f>
        <v>#REF!</v>
      </c>
      <c r="I40" s="167" t="e">
        <f>#REF!/1000</f>
        <v>#REF!</v>
      </c>
      <c r="J40" s="219" t="e">
        <f t="shared" si="2"/>
        <v>#REF!</v>
      </c>
      <c r="K40" s="175" t="e">
        <f>#REF!/1000</f>
        <v>#REF!</v>
      </c>
      <c r="L40" s="167" t="e">
        <f>#REF!/1000</f>
        <v>#REF!</v>
      </c>
      <c r="M40" s="219" t="e">
        <f t="shared" si="3"/>
        <v>#REF!</v>
      </c>
      <c r="N40" s="175" t="e">
        <f>#REF!/1000</f>
        <v>#REF!</v>
      </c>
      <c r="O40" s="167" t="e">
        <f>#REF!/1000</f>
        <v>#REF!</v>
      </c>
      <c r="P40" s="219" t="e">
        <f t="shared" si="4"/>
        <v>#REF!</v>
      </c>
      <c r="Q40" s="175" t="e">
        <f>#REF!/1000</f>
        <v>#REF!</v>
      </c>
      <c r="R40" s="167" t="e">
        <f>#REF!/1000</f>
        <v>#REF!</v>
      </c>
      <c r="S40" s="219" t="e">
        <f t="shared" si="5"/>
        <v>#REF!</v>
      </c>
      <c r="T40" s="175" t="e">
        <f>#REF!/1000</f>
        <v>#REF!</v>
      </c>
      <c r="U40" s="167" t="e">
        <f>#REF!/1000</f>
        <v>#REF!</v>
      </c>
      <c r="V40" s="219" t="e">
        <f t="shared" si="6"/>
        <v>#REF!</v>
      </c>
      <c r="W40" s="175" t="e">
        <f>#REF!/1000</f>
        <v>#REF!</v>
      </c>
      <c r="X40" s="167" t="e">
        <f>#REF!/1000</f>
        <v>#REF!</v>
      </c>
      <c r="Y40" s="219" t="e">
        <f t="shared" si="7"/>
        <v>#REF!</v>
      </c>
      <c r="Z40" s="175" t="e">
        <f>#REF!/1000</f>
        <v>#REF!</v>
      </c>
      <c r="AA40" s="167" t="e">
        <f>#REF!/1000</f>
        <v>#REF!</v>
      </c>
      <c r="AB40" s="219">
        <f t="shared" si="9"/>
        <v>0</v>
      </c>
      <c r="AC40" s="175" t="e">
        <f>#REF!/1000</f>
        <v>#REF!</v>
      </c>
      <c r="AD40" s="167" t="e">
        <f>#REF!/1000</f>
        <v>#REF!</v>
      </c>
      <c r="AE40" s="219" t="e">
        <f t="shared" si="8"/>
        <v>#REF!</v>
      </c>
      <c r="AG40" s="218"/>
      <c r="AH40" s="218"/>
    </row>
    <row r="41" spans="1:34">
      <c r="A41" s="170" t="s">
        <v>593</v>
      </c>
      <c r="B41" s="175" t="e">
        <f t="shared" si="10"/>
        <v>#REF!</v>
      </c>
      <c r="C41" s="167" t="e">
        <f t="shared" si="11"/>
        <v>#REF!</v>
      </c>
      <c r="D41" s="219" t="e">
        <f t="shared" si="0"/>
        <v>#REF!</v>
      </c>
      <c r="E41" s="175" t="e">
        <f>#REF!/1000</f>
        <v>#REF!</v>
      </c>
      <c r="F41" s="167" t="e">
        <f>#REF!/1000</f>
        <v>#REF!</v>
      </c>
      <c r="G41" s="219" t="e">
        <f t="shared" si="1"/>
        <v>#REF!</v>
      </c>
      <c r="H41" s="175" t="e">
        <f>#REF!/1000</f>
        <v>#REF!</v>
      </c>
      <c r="I41" s="167" t="e">
        <f>#REF!/1000</f>
        <v>#REF!</v>
      </c>
      <c r="J41" s="219" t="e">
        <f t="shared" si="2"/>
        <v>#REF!</v>
      </c>
      <c r="K41" s="175" t="e">
        <f>#REF!/1000</f>
        <v>#REF!</v>
      </c>
      <c r="L41" s="167" t="e">
        <f>#REF!/1000</f>
        <v>#REF!</v>
      </c>
      <c r="M41" s="219" t="e">
        <f t="shared" si="3"/>
        <v>#REF!</v>
      </c>
      <c r="N41" s="175" t="e">
        <f>#REF!/1000</f>
        <v>#REF!</v>
      </c>
      <c r="O41" s="167" t="e">
        <f>#REF!/1000</f>
        <v>#REF!</v>
      </c>
      <c r="P41" s="219" t="e">
        <f t="shared" si="4"/>
        <v>#REF!</v>
      </c>
      <c r="Q41" s="175" t="e">
        <f>#REF!/1000</f>
        <v>#REF!</v>
      </c>
      <c r="R41" s="167" t="e">
        <f>#REF!/1000</f>
        <v>#REF!</v>
      </c>
      <c r="S41" s="219" t="e">
        <f t="shared" si="5"/>
        <v>#REF!</v>
      </c>
      <c r="T41" s="175" t="e">
        <f>#REF!/1000</f>
        <v>#REF!</v>
      </c>
      <c r="U41" s="167" t="e">
        <f>#REF!/1000</f>
        <v>#REF!</v>
      </c>
      <c r="V41" s="219" t="e">
        <f t="shared" si="6"/>
        <v>#REF!</v>
      </c>
      <c r="W41" s="175" t="e">
        <f>#REF!/1000</f>
        <v>#REF!</v>
      </c>
      <c r="X41" s="167" t="e">
        <f>#REF!/1000</f>
        <v>#REF!</v>
      </c>
      <c r="Y41" s="219" t="e">
        <f t="shared" si="7"/>
        <v>#REF!</v>
      </c>
      <c r="Z41" s="175" t="e">
        <f>#REF!/1000</f>
        <v>#REF!</v>
      </c>
      <c r="AA41" s="167" t="e">
        <f>#REF!/1000</f>
        <v>#REF!</v>
      </c>
      <c r="AB41" s="219">
        <f t="shared" si="9"/>
        <v>0</v>
      </c>
      <c r="AC41" s="175" t="e">
        <f>#REF!/1000</f>
        <v>#REF!</v>
      </c>
      <c r="AD41" s="167" t="e">
        <f>#REF!/1000</f>
        <v>#REF!</v>
      </c>
      <c r="AE41" s="219" t="e">
        <f t="shared" si="8"/>
        <v>#REF!</v>
      </c>
      <c r="AG41" s="218"/>
      <c r="AH41" s="218"/>
    </row>
    <row r="42" spans="1:34">
      <c r="A42" s="111" t="s">
        <v>594</v>
      </c>
      <c r="B42" s="162" t="e">
        <f t="shared" si="10"/>
        <v>#REF!</v>
      </c>
      <c r="C42" s="163" t="e">
        <f t="shared" si="11"/>
        <v>#REF!</v>
      </c>
      <c r="D42" s="217" t="e">
        <f t="shared" si="0"/>
        <v>#REF!</v>
      </c>
      <c r="E42" s="165" t="e">
        <f>#REF!/1000</f>
        <v>#REF!</v>
      </c>
      <c r="F42" s="163" t="e">
        <f>#REF!/1000</f>
        <v>#REF!</v>
      </c>
      <c r="G42" s="217" t="e">
        <f t="shared" si="1"/>
        <v>#REF!</v>
      </c>
      <c r="H42" s="162" t="e">
        <f>#REF!/1000</f>
        <v>#REF!</v>
      </c>
      <c r="I42" s="163" t="e">
        <f>#REF!/1000</f>
        <v>#REF!</v>
      </c>
      <c r="J42" s="217" t="e">
        <f t="shared" si="2"/>
        <v>#REF!</v>
      </c>
      <c r="K42" s="165" t="e">
        <f>#REF!/1000</f>
        <v>#REF!</v>
      </c>
      <c r="L42" s="163" t="e">
        <f>#REF!/1000</f>
        <v>#REF!</v>
      </c>
      <c r="M42" s="217" t="e">
        <f t="shared" si="3"/>
        <v>#REF!</v>
      </c>
      <c r="N42" s="162" t="e">
        <f>#REF!/1000</f>
        <v>#REF!</v>
      </c>
      <c r="O42" s="163" t="e">
        <f>#REF!/1000</f>
        <v>#REF!</v>
      </c>
      <c r="P42" s="217" t="e">
        <f t="shared" si="4"/>
        <v>#REF!</v>
      </c>
      <c r="Q42" s="165" t="e">
        <f>#REF!/1000</f>
        <v>#REF!</v>
      </c>
      <c r="R42" s="163" t="e">
        <f>#REF!/1000</f>
        <v>#REF!</v>
      </c>
      <c r="S42" s="217" t="e">
        <f t="shared" si="5"/>
        <v>#REF!</v>
      </c>
      <c r="T42" s="162" t="e">
        <f>#REF!/1000</f>
        <v>#REF!</v>
      </c>
      <c r="U42" s="163" t="e">
        <f>#REF!/1000</f>
        <v>#REF!</v>
      </c>
      <c r="V42" s="217" t="e">
        <f t="shared" si="6"/>
        <v>#REF!</v>
      </c>
      <c r="W42" s="165" t="e">
        <f>#REF!/1000</f>
        <v>#REF!</v>
      </c>
      <c r="X42" s="163" t="e">
        <f>#REF!/1000</f>
        <v>#REF!</v>
      </c>
      <c r="Y42" s="217" t="e">
        <f t="shared" si="7"/>
        <v>#REF!</v>
      </c>
      <c r="Z42" s="162" t="e">
        <f>#REF!/1000</f>
        <v>#REF!</v>
      </c>
      <c r="AA42" s="163" t="e">
        <f>#REF!/1000</f>
        <v>#REF!</v>
      </c>
      <c r="AB42" s="217">
        <f t="shared" si="9"/>
        <v>0</v>
      </c>
      <c r="AC42" s="165" t="e">
        <f>#REF!/1000</f>
        <v>#REF!</v>
      </c>
      <c r="AD42" s="163" t="e">
        <f>#REF!/1000</f>
        <v>#REF!</v>
      </c>
      <c r="AE42" s="217" t="e">
        <f t="shared" si="8"/>
        <v>#REF!</v>
      </c>
      <c r="AG42" s="218"/>
      <c r="AH42" s="218"/>
    </row>
    <row r="43" spans="1:34">
      <c r="A43" s="111" t="s">
        <v>595</v>
      </c>
      <c r="B43" s="166" t="e">
        <f t="shared" si="10"/>
        <v>#REF!</v>
      </c>
      <c r="C43" s="167" t="e">
        <f t="shared" si="11"/>
        <v>#REF!</v>
      </c>
      <c r="D43" s="219" t="e">
        <f t="shared" si="0"/>
        <v>#REF!</v>
      </c>
      <c r="E43" s="169" t="e">
        <f>#REF!/1000</f>
        <v>#REF!</v>
      </c>
      <c r="F43" s="167" t="e">
        <f>#REF!/1000</f>
        <v>#REF!</v>
      </c>
      <c r="G43" s="219" t="e">
        <f t="shared" si="1"/>
        <v>#REF!</v>
      </c>
      <c r="H43" s="166" t="e">
        <f>#REF!/1000</f>
        <v>#REF!</v>
      </c>
      <c r="I43" s="167" t="e">
        <f>#REF!/1000</f>
        <v>#REF!</v>
      </c>
      <c r="J43" s="219" t="e">
        <f t="shared" si="2"/>
        <v>#REF!</v>
      </c>
      <c r="K43" s="169" t="e">
        <f>#REF!/1000</f>
        <v>#REF!</v>
      </c>
      <c r="L43" s="167" t="e">
        <f>#REF!/1000</f>
        <v>#REF!</v>
      </c>
      <c r="M43" s="219" t="e">
        <f t="shared" si="3"/>
        <v>#REF!</v>
      </c>
      <c r="N43" s="166" t="e">
        <f>#REF!/1000</f>
        <v>#REF!</v>
      </c>
      <c r="O43" s="167" t="e">
        <f>#REF!/1000</f>
        <v>#REF!</v>
      </c>
      <c r="P43" s="219" t="e">
        <f t="shared" si="4"/>
        <v>#REF!</v>
      </c>
      <c r="Q43" s="169" t="e">
        <f>#REF!/1000</f>
        <v>#REF!</v>
      </c>
      <c r="R43" s="167" t="e">
        <f>#REF!/1000</f>
        <v>#REF!</v>
      </c>
      <c r="S43" s="219" t="e">
        <f t="shared" si="5"/>
        <v>#REF!</v>
      </c>
      <c r="T43" s="166" t="e">
        <f>#REF!/1000</f>
        <v>#REF!</v>
      </c>
      <c r="U43" s="167" t="e">
        <f>#REF!/1000</f>
        <v>#REF!</v>
      </c>
      <c r="V43" s="219" t="e">
        <f t="shared" si="6"/>
        <v>#REF!</v>
      </c>
      <c r="W43" s="169" t="e">
        <f>#REF!/1000</f>
        <v>#REF!</v>
      </c>
      <c r="X43" s="167" t="e">
        <f>#REF!/1000</f>
        <v>#REF!</v>
      </c>
      <c r="Y43" s="219" t="e">
        <f t="shared" si="7"/>
        <v>#REF!</v>
      </c>
      <c r="Z43" s="166" t="e">
        <f>#REF!/1000</f>
        <v>#REF!</v>
      </c>
      <c r="AA43" s="167" t="e">
        <f>#REF!/1000</f>
        <v>#REF!</v>
      </c>
      <c r="AB43" s="219">
        <f t="shared" si="9"/>
        <v>0</v>
      </c>
      <c r="AC43" s="169" t="e">
        <f>#REF!/1000</f>
        <v>#REF!</v>
      </c>
      <c r="AD43" s="167" t="e">
        <f>#REF!/1000</f>
        <v>#REF!</v>
      </c>
      <c r="AE43" s="219" t="e">
        <f t="shared" si="8"/>
        <v>#REF!</v>
      </c>
      <c r="AG43" s="218"/>
      <c r="AH43" s="218"/>
    </row>
    <row r="44" spans="1:34">
      <c r="A44" s="111" t="s">
        <v>596</v>
      </c>
      <c r="B44" s="166" t="e">
        <f t="shared" si="10"/>
        <v>#REF!</v>
      </c>
      <c r="C44" s="167" t="e">
        <f t="shared" si="11"/>
        <v>#REF!</v>
      </c>
      <c r="D44" s="219" t="e">
        <f t="shared" si="0"/>
        <v>#REF!</v>
      </c>
      <c r="E44" s="169" t="e">
        <f>#REF!/1000</f>
        <v>#REF!</v>
      </c>
      <c r="F44" s="167" t="e">
        <f>#REF!/1000</f>
        <v>#REF!</v>
      </c>
      <c r="G44" s="219" t="e">
        <f t="shared" si="1"/>
        <v>#REF!</v>
      </c>
      <c r="H44" s="166" t="e">
        <f>#REF!/1000</f>
        <v>#REF!</v>
      </c>
      <c r="I44" s="167" t="e">
        <f>#REF!/1000</f>
        <v>#REF!</v>
      </c>
      <c r="J44" s="219" t="e">
        <f t="shared" si="2"/>
        <v>#REF!</v>
      </c>
      <c r="K44" s="169" t="e">
        <f>#REF!/1000</f>
        <v>#REF!</v>
      </c>
      <c r="L44" s="167" t="e">
        <f>#REF!/1000</f>
        <v>#REF!</v>
      </c>
      <c r="M44" s="219" t="e">
        <f t="shared" si="3"/>
        <v>#REF!</v>
      </c>
      <c r="N44" s="166" t="e">
        <f>#REF!/1000</f>
        <v>#REF!</v>
      </c>
      <c r="O44" s="167" t="e">
        <f>#REF!/1000</f>
        <v>#REF!</v>
      </c>
      <c r="P44" s="219" t="e">
        <f t="shared" si="4"/>
        <v>#REF!</v>
      </c>
      <c r="Q44" s="169" t="e">
        <f>#REF!/1000</f>
        <v>#REF!</v>
      </c>
      <c r="R44" s="167" t="e">
        <f>#REF!/1000</f>
        <v>#REF!</v>
      </c>
      <c r="S44" s="219" t="e">
        <f t="shared" si="5"/>
        <v>#REF!</v>
      </c>
      <c r="T44" s="166" t="e">
        <f>#REF!/1000</f>
        <v>#REF!</v>
      </c>
      <c r="U44" s="167" t="e">
        <f>#REF!/1000</f>
        <v>#REF!</v>
      </c>
      <c r="V44" s="219" t="e">
        <f t="shared" si="6"/>
        <v>#REF!</v>
      </c>
      <c r="W44" s="169" t="e">
        <f>#REF!/1000</f>
        <v>#REF!</v>
      </c>
      <c r="X44" s="167" t="e">
        <f>#REF!/1000</f>
        <v>#REF!</v>
      </c>
      <c r="Y44" s="219" t="e">
        <f t="shared" si="7"/>
        <v>#REF!</v>
      </c>
      <c r="Z44" s="166" t="e">
        <f>#REF!/1000</f>
        <v>#REF!</v>
      </c>
      <c r="AA44" s="167" t="e">
        <f>#REF!/1000</f>
        <v>#REF!</v>
      </c>
      <c r="AB44" s="219">
        <f t="shared" si="9"/>
        <v>0</v>
      </c>
      <c r="AC44" s="169" t="e">
        <f>#REF!/1000</f>
        <v>#REF!</v>
      </c>
      <c r="AD44" s="167" t="e">
        <f>#REF!/1000</f>
        <v>#REF!</v>
      </c>
      <c r="AE44" s="219" t="e">
        <f t="shared" si="8"/>
        <v>#REF!</v>
      </c>
      <c r="AG44" s="218"/>
      <c r="AH44" s="218"/>
    </row>
    <row r="45" spans="1:34">
      <c r="A45" s="111" t="s">
        <v>597</v>
      </c>
      <c r="B45" s="166" t="e">
        <f t="shared" si="10"/>
        <v>#REF!</v>
      </c>
      <c r="C45" s="167" t="e">
        <f t="shared" si="11"/>
        <v>#REF!</v>
      </c>
      <c r="D45" s="219" t="e">
        <f t="shared" si="0"/>
        <v>#REF!</v>
      </c>
      <c r="E45" s="169" t="e">
        <f>#REF!/1000</f>
        <v>#REF!</v>
      </c>
      <c r="F45" s="167" t="e">
        <f>#REF!/1000</f>
        <v>#REF!</v>
      </c>
      <c r="G45" s="219" t="e">
        <f t="shared" si="1"/>
        <v>#REF!</v>
      </c>
      <c r="H45" s="166" t="e">
        <f>#REF!/1000</f>
        <v>#REF!</v>
      </c>
      <c r="I45" s="167" t="e">
        <f>#REF!/1000</f>
        <v>#REF!</v>
      </c>
      <c r="J45" s="219" t="e">
        <f t="shared" si="2"/>
        <v>#REF!</v>
      </c>
      <c r="K45" s="169" t="e">
        <f>#REF!/1000</f>
        <v>#REF!</v>
      </c>
      <c r="L45" s="167" t="e">
        <f>#REF!/1000</f>
        <v>#REF!</v>
      </c>
      <c r="M45" s="219" t="e">
        <f t="shared" si="3"/>
        <v>#REF!</v>
      </c>
      <c r="N45" s="166" t="e">
        <f>#REF!/1000</f>
        <v>#REF!</v>
      </c>
      <c r="O45" s="167" t="e">
        <f>#REF!/1000</f>
        <v>#REF!</v>
      </c>
      <c r="P45" s="219" t="e">
        <f t="shared" si="4"/>
        <v>#REF!</v>
      </c>
      <c r="Q45" s="169" t="e">
        <f>#REF!/1000</f>
        <v>#REF!</v>
      </c>
      <c r="R45" s="167" t="e">
        <f>#REF!/1000</f>
        <v>#REF!</v>
      </c>
      <c r="S45" s="219" t="e">
        <f t="shared" si="5"/>
        <v>#REF!</v>
      </c>
      <c r="T45" s="166" t="e">
        <f>#REF!/1000</f>
        <v>#REF!</v>
      </c>
      <c r="U45" s="167" t="e">
        <f>#REF!/1000</f>
        <v>#REF!</v>
      </c>
      <c r="V45" s="219" t="e">
        <f t="shared" si="6"/>
        <v>#REF!</v>
      </c>
      <c r="W45" s="169" t="e">
        <f>#REF!/1000</f>
        <v>#REF!</v>
      </c>
      <c r="X45" s="167" t="e">
        <f>#REF!/1000</f>
        <v>#REF!</v>
      </c>
      <c r="Y45" s="219" t="e">
        <f t="shared" si="7"/>
        <v>#REF!</v>
      </c>
      <c r="Z45" s="166" t="e">
        <f>#REF!/1000</f>
        <v>#REF!</v>
      </c>
      <c r="AA45" s="167" t="e">
        <f>#REF!/1000</f>
        <v>#REF!</v>
      </c>
      <c r="AB45" s="219">
        <f t="shared" si="9"/>
        <v>0</v>
      </c>
      <c r="AC45" s="169" t="e">
        <f>#REF!/1000</f>
        <v>#REF!</v>
      </c>
      <c r="AD45" s="167" t="e">
        <f>#REF!/1000</f>
        <v>#REF!</v>
      </c>
      <c r="AE45" s="219" t="e">
        <f t="shared" si="8"/>
        <v>#REF!</v>
      </c>
      <c r="AG45" s="218"/>
      <c r="AH45" s="218"/>
    </row>
    <row r="46" spans="1:34">
      <c r="A46" s="170" t="s">
        <v>598</v>
      </c>
      <c r="B46" s="171" t="e">
        <f t="shared" si="10"/>
        <v>#REF!</v>
      </c>
      <c r="C46" s="172" t="e">
        <f t="shared" si="11"/>
        <v>#REF!</v>
      </c>
      <c r="D46" s="220" t="e">
        <f t="shared" si="0"/>
        <v>#REF!</v>
      </c>
      <c r="E46" s="174" t="e">
        <f>#REF!/1000</f>
        <v>#REF!</v>
      </c>
      <c r="F46" s="172" t="e">
        <f>#REF!/1000</f>
        <v>#REF!</v>
      </c>
      <c r="G46" s="220" t="e">
        <f t="shared" si="1"/>
        <v>#REF!</v>
      </c>
      <c r="H46" s="171" t="e">
        <f>#REF!/1000</f>
        <v>#REF!</v>
      </c>
      <c r="I46" s="172" t="e">
        <f>#REF!/1000</f>
        <v>#REF!</v>
      </c>
      <c r="J46" s="220" t="e">
        <f t="shared" si="2"/>
        <v>#REF!</v>
      </c>
      <c r="K46" s="174" t="e">
        <f>#REF!/1000</f>
        <v>#REF!</v>
      </c>
      <c r="L46" s="172" t="e">
        <f>#REF!/1000</f>
        <v>#REF!</v>
      </c>
      <c r="M46" s="220" t="e">
        <f t="shared" si="3"/>
        <v>#REF!</v>
      </c>
      <c r="N46" s="171" t="e">
        <f>#REF!/1000</f>
        <v>#REF!</v>
      </c>
      <c r="O46" s="172" t="e">
        <f>#REF!/1000</f>
        <v>#REF!</v>
      </c>
      <c r="P46" s="220" t="e">
        <f t="shared" si="4"/>
        <v>#REF!</v>
      </c>
      <c r="Q46" s="174" t="e">
        <f>#REF!/1000</f>
        <v>#REF!</v>
      </c>
      <c r="R46" s="172" t="e">
        <f>#REF!/1000</f>
        <v>#REF!</v>
      </c>
      <c r="S46" s="220" t="e">
        <f t="shared" si="5"/>
        <v>#REF!</v>
      </c>
      <c r="T46" s="171" t="e">
        <f>#REF!/1000</f>
        <v>#REF!</v>
      </c>
      <c r="U46" s="172" t="e">
        <f>#REF!/1000</f>
        <v>#REF!</v>
      </c>
      <c r="V46" s="220" t="e">
        <f t="shared" si="6"/>
        <v>#REF!</v>
      </c>
      <c r="W46" s="174" t="e">
        <f>#REF!/1000</f>
        <v>#REF!</v>
      </c>
      <c r="X46" s="172" t="e">
        <f>#REF!/1000</f>
        <v>#REF!</v>
      </c>
      <c r="Y46" s="220" t="e">
        <f t="shared" si="7"/>
        <v>#REF!</v>
      </c>
      <c r="Z46" s="171" t="e">
        <f>#REF!/1000</f>
        <v>#REF!</v>
      </c>
      <c r="AA46" s="172" t="e">
        <f>#REF!/1000</f>
        <v>#REF!</v>
      </c>
      <c r="AB46" s="219">
        <f t="shared" si="9"/>
        <v>0</v>
      </c>
      <c r="AC46" s="174" t="e">
        <f>#REF!/1000</f>
        <v>#REF!</v>
      </c>
      <c r="AD46" s="172" t="e">
        <f>#REF!/1000</f>
        <v>#REF!</v>
      </c>
      <c r="AE46" s="220" t="e">
        <f t="shared" si="8"/>
        <v>#REF!</v>
      </c>
      <c r="AG46" s="218"/>
      <c r="AH46" s="218"/>
    </row>
    <row r="47" spans="1:34">
      <c r="A47" s="111" t="s">
        <v>599</v>
      </c>
      <c r="B47" s="175" t="e">
        <f t="shared" si="10"/>
        <v>#REF!</v>
      </c>
      <c r="C47" s="167" t="e">
        <f t="shared" si="11"/>
        <v>#REF!</v>
      </c>
      <c r="D47" s="219" t="e">
        <f t="shared" si="0"/>
        <v>#REF!</v>
      </c>
      <c r="E47" s="175" t="e">
        <f>#REF!/1000</f>
        <v>#REF!</v>
      </c>
      <c r="F47" s="167" t="e">
        <f>#REF!/1000</f>
        <v>#REF!</v>
      </c>
      <c r="G47" s="219" t="e">
        <f t="shared" si="1"/>
        <v>#REF!</v>
      </c>
      <c r="H47" s="175" t="e">
        <f>#REF!/1000</f>
        <v>#REF!</v>
      </c>
      <c r="I47" s="167" t="e">
        <f>#REF!/1000</f>
        <v>#REF!</v>
      </c>
      <c r="J47" s="219" t="e">
        <f t="shared" si="2"/>
        <v>#REF!</v>
      </c>
      <c r="K47" s="175" t="e">
        <f>#REF!/1000</f>
        <v>#REF!</v>
      </c>
      <c r="L47" s="167" t="e">
        <f>#REF!/1000</f>
        <v>#REF!</v>
      </c>
      <c r="M47" s="219" t="e">
        <f t="shared" si="3"/>
        <v>#REF!</v>
      </c>
      <c r="N47" s="175" t="e">
        <f>#REF!/1000</f>
        <v>#REF!</v>
      </c>
      <c r="O47" s="167" t="e">
        <f>#REF!/1000</f>
        <v>#REF!</v>
      </c>
      <c r="P47" s="219" t="e">
        <f t="shared" si="4"/>
        <v>#REF!</v>
      </c>
      <c r="Q47" s="175" t="e">
        <f>#REF!/1000</f>
        <v>#REF!</v>
      </c>
      <c r="R47" s="167" t="e">
        <f>#REF!/1000</f>
        <v>#REF!</v>
      </c>
      <c r="S47" s="219" t="e">
        <f t="shared" si="5"/>
        <v>#REF!</v>
      </c>
      <c r="T47" s="175" t="e">
        <f>#REF!/1000</f>
        <v>#REF!</v>
      </c>
      <c r="U47" s="167" t="e">
        <f>#REF!/1000</f>
        <v>#REF!</v>
      </c>
      <c r="V47" s="219" t="e">
        <f t="shared" si="6"/>
        <v>#REF!</v>
      </c>
      <c r="W47" s="175" t="e">
        <f>#REF!/1000</f>
        <v>#REF!</v>
      </c>
      <c r="X47" s="167" t="e">
        <f>#REF!/1000</f>
        <v>#REF!</v>
      </c>
      <c r="Y47" s="219" t="e">
        <f t="shared" si="7"/>
        <v>#REF!</v>
      </c>
      <c r="Z47" s="175" t="e">
        <f>#REF!/1000</f>
        <v>#REF!</v>
      </c>
      <c r="AA47" s="167" t="e">
        <f>#REF!/1000</f>
        <v>#REF!</v>
      </c>
      <c r="AB47" s="217">
        <f t="shared" si="9"/>
        <v>0</v>
      </c>
      <c r="AC47" s="175" t="e">
        <f>#REF!/1000</f>
        <v>#REF!</v>
      </c>
      <c r="AD47" s="167" t="e">
        <f>#REF!/1000</f>
        <v>#REF!</v>
      </c>
      <c r="AE47" s="219" t="e">
        <f t="shared" si="8"/>
        <v>#REF!</v>
      </c>
      <c r="AG47" s="218"/>
      <c r="AH47" s="218"/>
    </row>
    <row r="48" spans="1:34">
      <c r="A48" s="111" t="s">
        <v>600</v>
      </c>
      <c r="B48" s="175" t="e">
        <f t="shared" si="10"/>
        <v>#REF!</v>
      </c>
      <c r="C48" s="167" t="e">
        <f t="shared" si="11"/>
        <v>#REF!</v>
      </c>
      <c r="D48" s="219" t="e">
        <f t="shared" si="0"/>
        <v>#REF!</v>
      </c>
      <c r="E48" s="175" t="e">
        <f>#REF!/1000</f>
        <v>#REF!</v>
      </c>
      <c r="F48" s="167" t="e">
        <f>#REF!/1000</f>
        <v>#REF!</v>
      </c>
      <c r="G48" s="219" t="e">
        <f t="shared" si="1"/>
        <v>#REF!</v>
      </c>
      <c r="H48" s="175" t="e">
        <f>#REF!/1000</f>
        <v>#REF!</v>
      </c>
      <c r="I48" s="167" t="e">
        <f>#REF!/1000</f>
        <v>#REF!</v>
      </c>
      <c r="J48" s="219" t="e">
        <f t="shared" si="2"/>
        <v>#REF!</v>
      </c>
      <c r="K48" s="175" t="e">
        <f>#REF!/1000</f>
        <v>#REF!</v>
      </c>
      <c r="L48" s="167" t="e">
        <f>#REF!/1000</f>
        <v>#REF!</v>
      </c>
      <c r="M48" s="219" t="e">
        <f t="shared" si="3"/>
        <v>#REF!</v>
      </c>
      <c r="N48" s="175" t="e">
        <f>#REF!/1000</f>
        <v>#REF!</v>
      </c>
      <c r="O48" s="167" t="e">
        <f>#REF!/1000</f>
        <v>#REF!</v>
      </c>
      <c r="P48" s="219" t="e">
        <f t="shared" si="4"/>
        <v>#REF!</v>
      </c>
      <c r="Q48" s="175" t="e">
        <f>#REF!/1000</f>
        <v>#REF!</v>
      </c>
      <c r="R48" s="167" t="e">
        <f>#REF!/1000</f>
        <v>#REF!</v>
      </c>
      <c r="S48" s="219" t="e">
        <f t="shared" si="5"/>
        <v>#REF!</v>
      </c>
      <c r="T48" s="175" t="e">
        <f>#REF!/1000</f>
        <v>#REF!</v>
      </c>
      <c r="U48" s="167" t="e">
        <f>#REF!/1000</f>
        <v>#REF!</v>
      </c>
      <c r="V48" s="219" t="e">
        <f t="shared" si="6"/>
        <v>#REF!</v>
      </c>
      <c r="W48" s="175" t="e">
        <f>#REF!/1000</f>
        <v>#REF!</v>
      </c>
      <c r="X48" s="167" t="e">
        <f>#REF!/1000</f>
        <v>#REF!</v>
      </c>
      <c r="Y48" s="219" t="e">
        <f t="shared" si="7"/>
        <v>#REF!</v>
      </c>
      <c r="Z48" s="175" t="e">
        <f>#REF!/1000</f>
        <v>#REF!</v>
      </c>
      <c r="AA48" s="167" t="e">
        <f>#REF!/1000</f>
        <v>#REF!</v>
      </c>
      <c r="AB48" s="219">
        <f t="shared" si="9"/>
        <v>0</v>
      </c>
      <c r="AC48" s="175" t="e">
        <f>#REF!/1000</f>
        <v>#REF!</v>
      </c>
      <c r="AD48" s="167" t="e">
        <f>#REF!/1000</f>
        <v>#REF!</v>
      </c>
      <c r="AE48" s="219" t="e">
        <f t="shared" si="8"/>
        <v>#REF!</v>
      </c>
      <c r="AG48" s="218"/>
      <c r="AH48" s="218"/>
    </row>
    <row r="49" spans="1:34">
      <c r="A49" s="111" t="s">
        <v>601</v>
      </c>
      <c r="B49" s="175" t="e">
        <f t="shared" si="10"/>
        <v>#REF!</v>
      </c>
      <c r="C49" s="167" t="e">
        <f t="shared" si="11"/>
        <v>#REF!</v>
      </c>
      <c r="D49" s="219" t="e">
        <f t="shared" si="0"/>
        <v>#REF!</v>
      </c>
      <c r="E49" s="175" t="e">
        <f>#REF!/1000</f>
        <v>#REF!</v>
      </c>
      <c r="F49" s="167" t="e">
        <f>#REF!/1000</f>
        <v>#REF!</v>
      </c>
      <c r="G49" s="219" t="e">
        <f t="shared" si="1"/>
        <v>#REF!</v>
      </c>
      <c r="H49" s="175" t="e">
        <f>#REF!/1000</f>
        <v>#REF!</v>
      </c>
      <c r="I49" s="167" t="e">
        <f>#REF!/1000</f>
        <v>#REF!</v>
      </c>
      <c r="J49" s="219" t="e">
        <f t="shared" si="2"/>
        <v>#REF!</v>
      </c>
      <c r="K49" s="175" t="e">
        <f>#REF!/1000</f>
        <v>#REF!</v>
      </c>
      <c r="L49" s="167" t="e">
        <f>#REF!/1000</f>
        <v>#REF!</v>
      </c>
      <c r="M49" s="219" t="e">
        <f t="shared" si="3"/>
        <v>#REF!</v>
      </c>
      <c r="N49" s="175" t="e">
        <f>#REF!/1000</f>
        <v>#REF!</v>
      </c>
      <c r="O49" s="167" t="e">
        <f>#REF!/1000</f>
        <v>#REF!</v>
      </c>
      <c r="P49" s="219" t="e">
        <f t="shared" si="4"/>
        <v>#REF!</v>
      </c>
      <c r="Q49" s="175" t="e">
        <f>#REF!/1000</f>
        <v>#REF!</v>
      </c>
      <c r="R49" s="167" t="e">
        <f>#REF!/1000</f>
        <v>#REF!</v>
      </c>
      <c r="S49" s="219" t="e">
        <f t="shared" si="5"/>
        <v>#REF!</v>
      </c>
      <c r="T49" s="175" t="e">
        <f>#REF!/1000</f>
        <v>#REF!</v>
      </c>
      <c r="U49" s="167" t="e">
        <f>#REF!/1000</f>
        <v>#REF!</v>
      </c>
      <c r="V49" s="219" t="e">
        <f t="shared" si="6"/>
        <v>#REF!</v>
      </c>
      <c r="W49" s="175" t="e">
        <f>#REF!/1000</f>
        <v>#REF!</v>
      </c>
      <c r="X49" s="167" t="e">
        <f>#REF!/1000</f>
        <v>#REF!</v>
      </c>
      <c r="Y49" s="219" t="e">
        <f t="shared" si="7"/>
        <v>#REF!</v>
      </c>
      <c r="Z49" s="175" t="e">
        <f>#REF!/1000</f>
        <v>#REF!</v>
      </c>
      <c r="AA49" s="167" t="e">
        <f>#REF!/1000</f>
        <v>#REF!</v>
      </c>
      <c r="AB49" s="219">
        <f t="shared" si="9"/>
        <v>0</v>
      </c>
      <c r="AC49" s="175" t="e">
        <f>#REF!/1000</f>
        <v>#REF!</v>
      </c>
      <c r="AD49" s="167" t="e">
        <f>#REF!/1000</f>
        <v>#REF!</v>
      </c>
      <c r="AE49" s="219" t="e">
        <f t="shared" si="8"/>
        <v>#REF!</v>
      </c>
      <c r="AG49" s="218"/>
      <c r="AH49" s="218"/>
    </row>
    <row r="50" spans="1:34">
      <c r="A50" s="111" t="s">
        <v>602</v>
      </c>
      <c r="B50" s="175" t="e">
        <f t="shared" si="10"/>
        <v>#REF!</v>
      </c>
      <c r="C50" s="167" t="e">
        <f t="shared" si="11"/>
        <v>#REF!</v>
      </c>
      <c r="D50" s="219" t="e">
        <f t="shared" si="0"/>
        <v>#REF!</v>
      </c>
      <c r="E50" s="175" t="e">
        <f>#REF!/1000</f>
        <v>#REF!</v>
      </c>
      <c r="F50" s="167" t="e">
        <f>#REF!/1000</f>
        <v>#REF!</v>
      </c>
      <c r="G50" s="219" t="e">
        <f t="shared" si="1"/>
        <v>#REF!</v>
      </c>
      <c r="H50" s="175" t="e">
        <f>#REF!/1000</f>
        <v>#REF!</v>
      </c>
      <c r="I50" s="167" t="e">
        <f>#REF!/1000</f>
        <v>#REF!</v>
      </c>
      <c r="J50" s="219" t="e">
        <f t="shared" si="2"/>
        <v>#REF!</v>
      </c>
      <c r="K50" s="175" t="e">
        <f>#REF!/1000</f>
        <v>#REF!</v>
      </c>
      <c r="L50" s="167" t="e">
        <f>#REF!/1000</f>
        <v>#REF!</v>
      </c>
      <c r="M50" s="219" t="e">
        <f t="shared" si="3"/>
        <v>#REF!</v>
      </c>
      <c r="N50" s="175" t="e">
        <f>#REF!/1000</f>
        <v>#REF!</v>
      </c>
      <c r="O50" s="167" t="e">
        <f>#REF!/1000</f>
        <v>#REF!</v>
      </c>
      <c r="P50" s="219" t="e">
        <f t="shared" si="4"/>
        <v>#REF!</v>
      </c>
      <c r="Q50" s="175" t="e">
        <f>#REF!/1000</f>
        <v>#REF!</v>
      </c>
      <c r="R50" s="167" t="e">
        <f>#REF!/1000</f>
        <v>#REF!</v>
      </c>
      <c r="S50" s="219" t="e">
        <f t="shared" si="5"/>
        <v>#REF!</v>
      </c>
      <c r="T50" s="175" t="e">
        <f>#REF!/1000</f>
        <v>#REF!</v>
      </c>
      <c r="U50" s="167" t="e">
        <f>#REF!/1000</f>
        <v>#REF!</v>
      </c>
      <c r="V50" s="219" t="e">
        <f t="shared" si="6"/>
        <v>#REF!</v>
      </c>
      <c r="W50" s="175" t="e">
        <f>#REF!/1000</f>
        <v>#REF!</v>
      </c>
      <c r="X50" s="167" t="e">
        <f>#REF!/1000</f>
        <v>#REF!</v>
      </c>
      <c r="Y50" s="219" t="e">
        <f t="shared" si="7"/>
        <v>#REF!</v>
      </c>
      <c r="Z50" s="175" t="e">
        <f>#REF!/1000</f>
        <v>#REF!</v>
      </c>
      <c r="AA50" s="167" t="e">
        <f>#REF!/1000</f>
        <v>#REF!</v>
      </c>
      <c r="AB50" s="219">
        <f t="shared" si="9"/>
        <v>0</v>
      </c>
      <c r="AC50" s="175" t="e">
        <f>#REF!/1000</f>
        <v>#REF!</v>
      </c>
      <c r="AD50" s="167" t="e">
        <f>#REF!/1000</f>
        <v>#REF!</v>
      </c>
      <c r="AE50" s="219" t="e">
        <f t="shared" si="8"/>
        <v>#REF!</v>
      </c>
      <c r="AG50" s="218"/>
      <c r="AH50" s="218"/>
    </row>
    <row r="51" spans="1:34">
      <c r="A51" s="170" t="s">
        <v>603</v>
      </c>
      <c r="B51" s="175" t="e">
        <f t="shared" si="10"/>
        <v>#REF!</v>
      </c>
      <c r="C51" s="167" t="e">
        <f t="shared" si="11"/>
        <v>#REF!</v>
      </c>
      <c r="D51" s="219" t="e">
        <f t="shared" si="0"/>
        <v>#REF!</v>
      </c>
      <c r="E51" s="175" t="e">
        <f>#REF!/1000</f>
        <v>#REF!</v>
      </c>
      <c r="F51" s="167" t="e">
        <f>#REF!/1000</f>
        <v>#REF!</v>
      </c>
      <c r="G51" s="219" t="e">
        <f t="shared" si="1"/>
        <v>#REF!</v>
      </c>
      <c r="H51" s="175" t="e">
        <f>#REF!/1000</f>
        <v>#REF!</v>
      </c>
      <c r="I51" s="167" t="e">
        <f>#REF!/1000</f>
        <v>#REF!</v>
      </c>
      <c r="J51" s="219" t="e">
        <f t="shared" si="2"/>
        <v>#REF!</v>
      </c>
      <c r="K51" s="175" t="e">
        <f>#REF!/1000</f>
        <v>#REF!</v>
      </c>
      <c r="L51" s="167" t="e">
        <f>#REF!/1000</f>
        <v>#REF!</v>
      </c>
      <c r="M51" s="219" t="e">
        <f t="shared" si="3"/>
        <v>#REF!</v>
      </c>
      <c r="N51" s="175" t="e">
        <f>#REF!/1000</f>
        <v>#REF!</v>
      </c>
      <c r="O51" s="167" t="e">
        <f>#REF!/1000</f>
        <v>#REF!</v>
      </c>
      <c r="P51" s="219" t="e">
        <f t="shared" si="4"/>
        <v>#REF!</v>
      </c>
      <c r="Q51" s="175" t="e">
        <f>#REF!/1000</f>
        <v>#REF!</v>
      </c>
      <c r="R51" s="167" t="e">
        <f>#REF!/1000</f>
        <v>#REF!</v>
      </c>
      <c r="S51" s="219" t="e">
        <f t="shared" si="5"/>
        <v>#REF!</v>
      </c>
      <c r="T51" s="175" t="e">
        <f>#REF!/1000</f>
        <v>#REF!</v>
      </c>
      <c r="U51" s="167" t="e">
        <f>#REF!/1000</f>
        <v>#REF!</v>
      </c>
      <c r="V51" s="219" t="e">
        <f t="shared" si="6"/>
        <v>#REF!</v>
      </c>
      <c r="W51" s="175" t="e">
        <f>#REF!/1000</f>
        <v>#REF!</v>
      </c>
      <c r="X51" s="167" t="e">
        <f>#REF!/1000</f>
        <v>#REF!</v>
      </c>
      <c r="Y51" s="219" t="e">
        <f t="shared" si="7"/>
        <v>#REF!</v>
      </c>
      <c r="Z51" s="175" t="e">
        <f>#REF!/1000</f>
        <v>#REF!</v>
      </c>
      <c r="AA51" s="167" t="e">
        <f>#REF!/1000</f>
        <v>#REF!</v>
      </c>
      <c r="AB51" s="219">
        <f t="shared" si="9"/>
        <v>0</v>
      </c>
      <c r="AC51" s="175" t="e">
        <f>#REF!/1000</f>
        <v>#REF!</v>
      </c>
      <c r="AD51" s="167" t="e">
        <f>#REF!/1000</f>
        <v>#REF!</v>
      </c>
      <c r="AE51" s="219" t="e">
        <f t="shared" si="8"/>
        <v>#REF!</v>
      </c>
      <c r="AG51" s="218"/>
      <c r="AH51" s="218"/>
    </row>
    <row r="52" spans="1:34">
      <c r="A52" s="111" t="s">
        <v>604</v>
      </c>
      <c r="B52" s="162" t="e">
        <f t="shared" si="10"/>
        <v>#REF!</v>
      </c>
      <c r="C52" s="163" t="e">
        <f t="shared" si="11"/>
        <v>#REF!</v>
      </c>
      <c r="D52" s="217" t="e">
        <f t="shared" si="0"/>
        <v>#REF!</v>
      </c>
      <c r="E52" s="165" t="e">
        <f>#REF!/1000</f>
        <v>#REF!</v>
      </c>
      <c r="F52" s="163" t="e">
        <f>#REF!/1000</f>
        <v>#REF!</v>
      </c>
      <c r="G52" s="217" t="e">
        <f t="shared" si="1"/>
        <v>#REF!</v>
      </c>
      <c r="H52" s="162" t="e">
        <f>#REF!/1000</f>
        <v>#REF!</v>
      </c>
      <c r="I52" s="163" t="e">
        <f>#REF!/1000</f>
        <v>#REF!</v>
      </c>
      <c r="J52" s="217" t="e">
        <f t="shared" si="2"/>
        <v>#REF!</v>
      </c>
      <c r="K52" s="165" t="e">
        <f>#REF!/1000</f>
        <v>#REF!</v>
      </c>
      <c r="L52" s="163" t="e">
        <f>#REF!/1000</f>
        <v>#REF!</v>
      </c>
      <c r="M52" s="217" t="e">
        <f t="shared" si="3"/>
        <v>#REF!</v>
      </c>
      <c r="N52" s="162" t="e">
        <f>#REF!/1000</f>
        <v>#REF!</v>
      </c>
      <c r="O52" s="163" t="e">
        <f>#REF!/1000</f>
        <v>#REF!</v>
      </c>
      <c r="P52" s="217" t="e">
        <f t="shared" si="4"/>
        <v>#REF!</v>
      </c>
      <c r="Q52" s="165" t="e">
        <f>#REF!/1000</f>
        <v>#REF!</v>
      </c>
      <c r="R52" s="163" t="e">
        <f>#REF!/1000</f>
        <v>#REF!</v>
      </c>
      <c r="S52" s="217" t="e">
        <f t="shared" si="5"/>
        <v>#REF!</v>
      </c>
      <c r="T52" s="162" t="e">
        <f>#REF!/1000</f>
        <v>#REF!</v>
      </c>
      <c r="U52" s="163" t="e">
        <f>#REF!/1000</f>
        <v>#REF!</v>
      </c>
      <c r="V52" s="217" t="e">
        <f t="shared" si="6"/>
        <v>#REF!</v>
      </c>
      <c r="W52" s="165" t="e">
        <f>#REF!/1000</f>
        <v>#REF!</v>
      </c>
      <c r="X52" s="163" t="e">
        <f>#REF!/1000</f>
        <v>#REF!</v>
      </c>
      <c r="Y52" s="217" t="e">
        <f t="shared" si="7"/>
        <v>#REF!</v>
      </c>
      <c r="Z52" s="162" t="e">
        <f>#REF!/1000</f>
        <v>#REF!</v>
      </c>
      <c r="AA52" s="163" t="e">
        <f>#REF!/1000</f>
        <v>#REF!</v>
      </c>
      <c r="AB52" s="217">
        <f t="shared" si="9"/>
        <v>0</v>
      </c>
      <c r="AC52" s="165" t="e">
        <f>#REF!/1000</f>
        <v>#REF!</v>
      </c>
      <c r="AD52" s="163" t="e">
        <f>#REF!/1000</f>
        <v>#REF!</v>
      </c>
      <c r="AE52" s="217" t="e">
        <f t="shared" si="8"/>
        <v>#REF!</v>
      </c>
      <c r="AG52" s="218"/>
      <c r="AH52" s="218"/>
    </row>
    <row r="53" spans="1:34">
      <c r="A53" s="111" t="s">
        <v>605</v>
      </c>
      <c r="B53" s="166" t="e">
        <f t="shared" si="10"/>
        <v>#REF!</v>
      </c>
      <c r="C53" s="167" t="e">
        <f t="shared" si="11"/>
        <v>#REF!</v>
      </c>
      <c r="D53" s="219" t="e">
        <f t="shared" si="0"/>
        <v>#REF!</v>
      </c>
      <c r="E53" s="169" t="e">
        <f>#REF!/1000</f>
        <v>#REF!</v>
      </c>
      <c r="F53" s="167" t="e">
        <f>#REF!/1000</f>
        <v>#REF!</v>
      </c>
      <c r="G53" s="219" t="e">
        <f t="shared" si="1"/>
        <v>#REF!</v>
      </c>
      <c r="H53" s="166" t="e">
        <f>#REF!/1000</f>
        <v>#REF!</v>
      </c>
      <c r="I53" s="167" t="e">
        <f>#REF!/1000</f>
        <v>#REF!</v>
      </c>
      <c r="J53" s="219" t="e">
        <f t="shared" si="2"/>
        <v>#REF!</v>
      </c>
      <c r="K53" s="169" t="e">
        <f>#REF!/1000</f>
        <v>#REF!</v>
      </c>
      <c r="L53" s="167" t="e">
        <f>#REF!/1000</f>
        <v>#REF!</v>
      </c>
      <c r="M53" s="219" t="e">
        <f t="shared" si="3"/>
        <v>#REF!</v>
      </c>
      <c r="N53" s="166" t="e">
        <f>#REF!/1000</f>
        <v>#REF!</v>
      </c>
      <c r="O53" s="167" t="e">
        <f>#REF!/1000</f>
        <v>#REF!</v>
      </c>
      <c r="P53" s="219" t="e">
        <f t="shared" si="4"/>
        <v>#REF!</v>
      </c>
      <c r="Q53" s="169" t="e">
        <f>#REF!/1000</f>
        <v>#REF!</v>
      </c>
      <c r="R53" s="167" t="e">
        <f>#REF!/1000</f>
        <v>#REF!</v>
      </c>
      <c r="S53" s="219" t="e">
        <f t="shared" si="5"/>
        <v>#REF!</v>
      </c>
      <c r="T53" s="166" t="e">
        <f>#REF!/1000</f>
        <v>#REF!</v>
      </c>
      <c r="U53" s="167" t="e">
        <f>#REF!/1000</f>
        <v>#REF!</v>
      </c>
      <c r="V53" s="219" t="e">
        <f t="shared" si="6"/>
        <v>#REF!</v>
      </c>
      <c r="W53" s="169" t="e">
        <f>#REF!/1000</f>
        <v>#REF!</v>
      </c>
      <c r="X53" s="167" t="e">
        <f>#REF!/1000</f>
        <v>#REF!</v>
      </c>
      <c r="Y53" s="219" t="e">
        <f t="shared" si="7"/>
        <v>#REF!</v>
      </c>
      <c r="Z53" s="166" t="e">
        <f>#REF!/1000</f>
        <v>#REF!</v>
      </c>
      <c r="AA53" s="167" t="e">
        <f>#REF!/1000</f>
        <v>#REF!</v>
      </c>
      <c r="AB53" s="219">
        <f t="shared" si="9"/>
        <v>0</v>
      </c>
      <c r="AC53" s="169" t="e">
        <f>#REF!/1000</f>
        <v>#REF!</v>
      </c>
      <c r="AD53" s="167" t="e">
        <f>#REF!/1000</f>
        <v>#REF!</v>
      </c>
      <c r="AE53" s="219" t="e">
        <f t="shared" si="8"/>
        <v>#REF!</v>
      </c>
      <c r="AG53" s="218"/>
      <c r="AH53" s="218"/>
    </row>
    <row r="54" spans="1:34">
      <c r="A54" s="111" t="s">
        <v>606</v>
      </c>
      <c r="B54" s="166" t="e">
        <f t="shared" si="10"/>
        <v>#REF!</v>
      </c>
      <c r="C54" s="167" t="e">
        <f t="shared" si="11"/>
        <v>#REF!</v>
      </c>
      <c r="D54" s="219" t="e">
        <f t="shared" si="0"/>
        <v>#REF!</v>
      </c>
      <c r="E54" s="169" t="e">
        <f>#REF!/1000</f>
        <v>#REF!</v>
      </c>
      <c r="F54" s="167" t="e">
        <f>#REF!/1000</f>
        <v>#REF!</v>
      </c>
      <c r="G54" s="219" t="e">
        <f t="shared" si="1"/>
        <v>#REF!</v>
      </c>
      <c r="H54" s="166" t="e">
        <f>#REF!/1000</f>
        <v>#REF!</v>
      </c>
      <c r="I54" s="167" t="e">
        <f>#REF!/1000</f>
        <v>#REF!</v>
      </c>
      <c r="J54" s="219" t="e">
        <f t="shared" si="2"/>
        <v>#REF!</v>
      </c>
      <c r="K54" s="169" t="e">
        <f>#REF!/1000</f>
        <v>#REF!</v>
      </c>
      <c r="L54" s="167" t="e">
        <f>#REF!/1000</f>
        <v>#REF!</v>
      </c>
      <c r="M54" s="219" t="e">
        <f t="shared" si="3"/>
        <v>#REF!</v>
      </c>
      <c r="N54" s="166" t="e">
        <f>#REF!/1000</f>
        <v>#REF!</v>
      </c>
      <c r="O54" s="167" t="e">
        <f>#REF!/1000</f>
        <v>#REF!</v>
      </c>
      <c r="P54" s="219" t="e">
        <f t="shared" si="4"/>
        <v>#REF!</v>
      </c>
      <c r="Q54" s="169" t="e">
        <f>#REF!/1000</f>
        <v>#REF!</v>
      </c>
      <c r="R54" s="167" t="e">
        <f>#REF!/1000</f>
        <v>#REF!</v>
      </c>
      <c r="S54" s="219" t="e">
        <f t="shared" si="5"/>
        <v>#REF!</v>
      </c>
      <c r="T54" s="166" t="e">
        <f>#REF!/1000</f>
        <v>#REF!</v>
      </c>
      <c r="U54" s="167" t="e">
        <f>#REF!/1000</f>
        <v>#REF!</v>
      </c>
      <c r="V54" s="219" t="e">
        <f t="shared" si="6"/>
        <v>#REF!</v>
      </c>
      <c r="W54" s="169" t="e">
        <f>#REF!/1000</f>
        <v>#REF!</v>
      </c>
      <c r="X54" s="167" t="e">
        <f>#REF!/1000</f>
        <v>#REF!</v>
      </c>
      <c r="Y54" s="219" t="e">
        <f t="shared" si="7"/>
        <v>#REF!</v>
      </c>
      <c r="Z54" s="166" t="e">
        <f>#REF!/1000</f>
        <v>#REF!</v>
      </c>
      <c r="AA54" s="167" t="e">
        <f>#REF!/1000</f>
        <v>#REF!</v>
      </c>
      <c r="AB54" s="219">
        <f t="shared" si="9"/>
        <v>0</v>
      </c>
      <c r="AC54" s="169" t="e">
        <f>#REF!/1000</f>
        <v>#REF!</v>
      </c>
      <c r="AD54" s="167" t="e">
        <f>#REF!/1000</f>
        <v>#REF!</v>
      </c>
      <c r="AE54" s="219" t="e">
        <f t="shared" si="8"/>
        <v>#REF!</v>
      </c>
      <c r="AG54" s="218"/>
      <c r="AH54" s="218"/>
    </row>
    <row r="55" spans="1:34">
      <c r="A55" s="111" t="s">
        <v>607</v>
      </c>
      <c r="B55" s="166" t="e">
        <f t="shared" si="10"/>
        <v>#REF!</v>
      </c>
      <c r="C55" s="167" t="e">
        <f t="shared" si="11"/>
        <v>#REF!</v>
      </c>
      <c r="D55" s="219" t="e">
        <f t="shared" si="0"/>
        <v>#REF!</v>
      </c>
      <c r="E55" s="169" t="e">
        <f>#REF!/1000</f>
        <v>#REF!</v>
      </c>
      <c r="F55" s="167" t="e">
        <f>#REF!/1000</f>
        <v>#REF!</v>
      </c>
      <c r="G55" s="219" t="e">
        <f t="shared" si="1"/>
        <v>#REF!</v>
      </c>
      <c r="H55" s="166" t="e">
        <f>#REF!/1000</f>
        <v>#REF!</v>
      </c>
      <c r="I55" s="167" t="e">
        <f>#REF!/1000</f>
        <v>#REF!</v>
      </c>
      <c r="J55" s="219" t="e">
        <f t="shared" si="2"/>
        <v>#REF!</v>
      </c>
      <c r="K55" s="169" t="e">
        <f>#REF!/1000</f>
        <v>#REF!</v>
      </c>
      <c r="L55" s="167" t="e">
        <f>#REF!/1000</f>
        <v>#REF!</v>
      </c>
      <c r="M55" s="219" t="e">
        <f t="shared" si="3"/>
        <v>#REF!</v>
      </c>
      <c r="N55" s="166" t="e">
        <f>#REF!/1000</f>
        <v>#REF!</v>
      </c>
      <c r="O55" s="167" t="e">
        <f>#REF!/1000</f>
        <v>#REF!</v>
      </c>
      <c r="P55" s="219" t="e">
        <f t="shared" si="4"/>
        <v>#REF!</v>
      </c>
      <c r="Q55" s="169" t="e">
        <f>#REF!/1000</f>
        <v>#REF!</v>
      </c>
      <c r="R55" s="167" t="e">
        <f>#REF!/1000</f>
        <v>#REF!</v>
      </c>
      <c r="S55" s="219" t="e">
        <f t="shared" si="5"/>
        <v>#REF!</v>
      </c>
      <c r="T55" s="166" t="e">
        <f>#REF!/1000</f>
        <v>#REF!</v>
      </c>
      <c r="U55" s="167" t="e">
        <f>#REF!/1000</f>
        <v>#REF!</v>
      </c>
      <c r="V55" s="219" t="e">
        <f t="shared" si="6"/>
        <v>#REF!</v>
      </c>
      <c r="W55" s="169" t="e">
        <f>#REF!/1000</f>
        <v>#REF!</v>
      </c>
      <c r="X55" s="167" t="e">
        <f>#REF!/1000</f>
        <v>#REF!</v>
      </c>
      <c r="Y55" s="219" t="e">
        <f t="shared" si="7"/>
        <v>#REF!</v>
      </c>
      <c r="Z55" s="166" t="e">
        <f>#REF!/1000</f>
        <v>#REF!</v>
      </c>
      <c r="AA55" s="167" t="e">
        <f>#REF!/1000</f>
        <v>#REF!</v>
      </c>
      <c r="AB55" s="219">
        <f t="shared" si="9"/>
        <v>0</v>
      </c>
      <c r="AC55" s="169" t="e">
        <f>#REF!/1000</f>
        <v>#REF!</v>
      </c>
      <c r="AD55" s="167" t="e">
        <f>#REF!/1000</f>
        <v>#REF!</v>
      </c>
      <c r="AE55" s="219" t="e">
        <f t="shared" si="8"/>
        <v>#REF!</v>
      </c>
      <c r="AG55" s="218"/>
      <c r="AH55" s="218"/>
    </row>
    <row r="56" spans="1:34">
      <c r="A56" s="170" t="s">
        <v>608</v>
      </c>
      <c r="B56" s="171" t="e">
        <f t="shared" si="10"/>
        <v>#REF!</v>
      </c>
      <c r="C56" s="172" t="e">
        <f t="shared" si="11"/>
        <v>#REF!</v>
      </c>
      <c r="D56" s="220" t="e">
        <f t="shared" si="0"/>
        <v>#REF!</v>
      </c>
      <c r="E56" s="174" t="e">
        <f>#REF!/1000</f>
        <v>#REF!</v>
      </c>
      <c r="F56" s="172" t="e">
        <f>#REF!/1000</f>
        <v>#REF!</v>
      </c>
      <c r="G56" s="220" t="e">
        <f t="shared" si="1"/>
        <v>#REF!</v>
      </c>
      <c r="H56" s="171" t="e">
        <f>#REF!/1000</f>
        <v>#REF!</v>
      </c>
      <c r="I56" s="172" t="e">
        <f>#REF!/1000</f>
        <v>#REF!</v>
      </c>
      <c r="J56" s="220" t="e">
        <f t="shared" si="2"/>
        <v>#REF!</v>
      </c>
      <c r="K56" s="174" t="e">
        <f>#REF!/1000</f>
        <v>#REF!</v>
      </c>
      <c r="L56" s="172" t="e">
        <f>#REF!/1000</f>
        <v>#REF!</v>
      </c>
      <c r="M56" s="220" t="e">
        <f t="shared" si="3"/>
        <v>#REF!</v>
      </c>
      <c r="N56" s="171" t="e">
        <f>#REF!/1000</f>
        <v>#REF!</v>
      </c>
      <c r="O56" s="172" t="e">
        <f>#REF!/1000</f>
        <v>#REF!</v>
      </c>
      <c r="P56" s="220" t="e">
        <f t="shared" si="4"/>
        <v>#REF!</v>
      </c>
      <c r="Q56" s="174" t="e">
        <f>#REF!/1000</f>
        <v>#REF!</v>
      </c>
      <c r="R56" s="172" t="e">
        <f>#REF!/1000</f>
        <v>#REF!</v>
      </c>
      <c r="S56" s="220" t="e">
        <f t="shared" si="5"/>
        <v>#REF!</v>
      </c>
      <c r="T56" s="171" t="e">
        <f>#REF!/1000</f>
        <v>#REF!</v>
      </c>
      <c r="U56" s="172" t="e">
        <f>#REF!/1000</f>
        <v>#REF!</v>
      </c>
      <c r="V56" s="220" t="e">
        <f t="shared" si="6"/>
        <v>#REF!</v>
      </c>
      <c r="W56" s="174" t="e">
        <f>#REF!/1000</f>
        <v>#REF!</v>
      </c>
      <c r="X56" s="172" t="e">
        <f>#REF!/1000</f>
        <v>#REF!</v>
      </c>
      <c r="Y56" s="220" t="e">
        <f t="shared" si="7"/>
        <v>#REF!</v>
      </c>
      <c r="Z56" s="171" t="e">
        <f>#REF!/1000</f>
        <v>#REF!</v>
      </c>
      <c r="AA56" s="172" t="e">
        <f>#REF!/1000</f>
        <v>#REF!</v>
      </c>
      <c r="AB56" s="220">
        <f t="shared" si="9"/>
        <v>0</v>
      </c>
      <c r="AC56" s="174" t="e">
        <f>#REF!/1000</f>
        <v>#REF!</v>
      </c>
      <c r="AD56" s="172" t="e">
        <f>#REF!/1000</f>
        <v>#REF!</v>
      </c>
      <c r="AE56" s="220" t="e">
        <f t="shared" si="8"/>
        <v>#REF!</v>
      </c>
      <c r="AG56" s="218"/>
      <c r="AH56" s="218"/>
    </row>
    <row r="57" spans="1:34" ht="21.75" customHeight="1">
      <c r="B57" s="80" t="s">
        <v>668</v>
      </c>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H57" s="218"/>
    </row>
  </sheetData>
  <customSheetViews>
    <customSheetView guid="{6F28069D-A7F4-41D2-AA1B-4487F97E36F1}" showPageBreaks="1" printArea="1" showRuler="0">
      <pageMargins left="0.78740157480314965" right="0.39370078740157483" top="0.78740157480314965" bottom="0.59055118110236227" header="0.51181102362204722" footer="0.51181102362204722"/>
      <pageSetup paperSize="8" orientation="landscape" r:id="rId1"/>
      <headerFooter alignWithMargins="0"/>
    </customSheetView>
  </customSheetViews>
  <mergeCells count="13">
    <mergeCell ref="AC3:AE4"/>
    <mergeCell ref="T3:AB3"/>
    <mergeCell ref="T4:V4"/>
    <mergeCell ref="W4:Y4"/>
    <mergeCell ref="Z4:AB4"/>
    <mergeCell ref="A3:A5"/>
    <mergeCell ref="B3:D4"/>
    <mergeCell ref="N3:P4"/>
    <mergeCell ref="Q3:S4"/>
    <mergeCell ref="E3:M3"/>
    <mergeCell ref="E4:G4"/>
    <mergeCell ref="H4:J4"/>
    <mergeCell ref="K4:M4"/>
  </mergeCells>
  <phoneticPr fontId="2"/>
  <pageMargins left="0.78740157480314965" right="0.39370078740157483" top="0.78740157480314965" bottom="0.59055118110236227" header="0.51181102362204722" footer="0.51181102362204722"/>
  <pageSetup paperSize="8" orientation="landscape" r:id="rId2"/>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23"/>
  <dimension ref="A1:P22"/>
  <sheetViews>
    <sheetView workbookViewId="0">
      <pane xSplit="1" ySplit="5" topLeftCell="B6" activePane="bottomRight" state="frozen"/>
      <selection pane="topRight"/>
      <selection pane="bottomLeft"/>
      <selection pane="bottomRight"/>
    </sheetView>
  </sheetViews>
  <sheetFormatPr defaultRowHeight="13.5"/>
  <cols>
    <col min="1" max="1" width="16.875" style="6" customWidth="1"/>
    <col min="2" max="2" width="15" style="5" bestFit="1" customWidth="1"/>
    <col min="3" max="3" width="12.625" style="5" customWidth="1"/>
    <col min="4" max="4" width="10.625" style="5" customWidth="1"/>
    <col min="5" max="5" width="13.625" style="5" customWidth="1"/>
    <col min="6" max="6" width="12.625" style="5" customWidth="1"/>
    <col min="7" max="7" width="10.625" style="5" customWidth="1"/>
    <col min="8" max="8" width="13.625" style="5" customWidth="1"/>
    <col min="9" max="9" width="12.625" style="5" customWidth="1"/>
    <col min="10" max="10" width="10.625" style="5" customWidth="1"/>
    <col min="11" max="11" width="13.625" style="5" customWidth="1"/>
    <col min="12" max="12" width="12.625" style="5" customWidth="1"/>
    <col min="13" max="13" width="10.625" style="5" customWidth="1"/>
    <col min="14" max="14" width="13.625" style="5" customWidth="1"/>
    <col min="15" max="15" width="12.625" style="5" customWidth="1"/>
    <col min="16" max="16" width="10.625" style="5" customWidth="1"/>
    <col min="17" max="16384" width="9" style="5"/>
  </cols>
  <sheetData>
    <row r="1" spans="1:16" ht="18.75">
      <c r="A1" s="3" t="s">
        <v>157</v>
      </c>
      <c r="B1" s="176"/>
      <c r="C1" s="176"/>
      <c r="D1" s="176"/>
      <c r="E1" s="176"/>
      <c r="F1" s="176"/>
      <c r="G1" s="176"/>
      <c r="H1" s="176"/>
      <c r="I1" s="176"/>
      <c r="J1" s="176"/>
      <c r="K1" s="176"/>
      <c r="L1" s="176"/>
      <c r="M1" s="176"/>
      <c r="N1" s="176"/>
      <c r="O1" s="176"/>
      <c r="P1" s="176"/>
    </row>
    <row r="2" spans="1:16">
      <c r="P2" s="8" t="s">
        <v>704</v>
      </c>
    </row>
    <row r="3" spans="1:16" ht="30" customHeight="1">
      <c r="A3" s="577" t="s">
        <v>556</v>
      </c>
      <c r="B3" s="555" t="s">
        <v>636</v>
      </c>
      <c r="C3" s="587"/>
      <c r="D3" s="556"/>
      <c r="E3" s="555" t="s">
        <v>637</v>
      </c>
      <c r="F3" s="587"/>
      <c r="G3" s="556"/>
      <c r="H3" s="555" t="s">
        <v>638</v>
      </c>
      <c r="I3" s="587"/>
      <c r="J3" s="556"/>
      <c r="K3" s="555" t="s">
        <v>639</v>
      </c>
      <c r="L3" s="587"/>
      <c r="M3" s="556"/>
      <c r="N3" s="555" t="s">
        <v>554</v>
      </c>
      <c r="O3" s="587"/>
      <c r="P3" s="556"/>
    </row>
    <row r="4" spans="1:16" ht="30" customHeight="1">
      <c r="A4" s="578"/>
      <c r="B4" s="147" t="s">
        <v>631</v>
      </c>
      <c r="C4" s="147" t="s">
        <v>633</v>
      </c>
      <c r="D4" s="147" t="s">
        <v>640</v>
      </c>
      <c r="E4" s="148" t="s">
        <v>641</v>
      </c>
      <c r="F4" s="147" t="s">
        <v>642</v>
      </c>
      <c r="G4" s="149" t="s">
        <v>640</v>
      </c>
      <c r="H4" s="147" t="s">
        <v>641</v>
      </c>
      <c r="I4" s="149" t="s">
        <v>642</v>
      </c>
      <c r="J4" s="147" t="s">
        <v>640</v>
      </c>
      <c r="K4" s="149" t="s">
        <v>641</v>
      </c>
      <c r="L4" s="147" t="s">
        <v>642</v>
      </c>
      <c r="M4" s="149" t="s">
        <v>640</v>
      </c>
      <c r="N4" s="147" t="s">
        <v>641</v>
      </c>
      <c r="O4" s="147" t="s">
        <v>642</v>
      </c>
      <c r="P4" s="147" t="s">
        <v>640</v>
      </c>
    </row>
    <row r="5" spans="1:16">
      <c r="A5" s="9"/>
      <c r="B5" s="16" t="s">
        <v>643</v>
      </c>
      <c r="C5" s="150" t="s">
        <v>643</v>
      </c>
      <c r="D5" s="16" t="s">
        <v>644</v>
      </c>
      <c r="E5" s="151" t="s">
        <v>645</v>
      </c>
      <c r="F5" s="16" t="s">
        <v>645</v>
      </c>
      <c r="G5" s="151" t="s">
        <v>644</v>
      </c>
      <c r="H5" s="16" t="s">
        <v>645</v>
      </c>
      <c r="I5" s="151" t="s">
        <v>645</v>
      </c>
      <c r="J5" s="16" t="s">
        <v>644</v>
      </c>
      <c r="K5" s="151" t="s">
        <v>645</v>
      </c>
      <c r="L5" s="16" t="s">
        <v>645</v>
      </c>
      <c r="M5" s="16" t="s">
        <v>644</v>
      </c>
      <c r="N5" s="151" t="s">
        <v>645</v>
      </c>
      <c r="O5" s="16" t="s">
        <v>645</v>
      </c>
      <c r="P5" s="177" t="s">
        <v>644</v>
      </c>
    </row>
    <row r="6" spans="1:16" s="19" customFormat="1" ht="33.75" customHeight="1">
      <c r="A6" s="126" t="s">
        <v>705</v>
      </c>
      <c r="B6" s="178">
        <v>1132380818</v>
      </c>
      <c r="C6" s="179">
        <v>6527937</v>
      </c>
      <c r="D6" s="180">
        <v>0.57647894561915825</v>
      </c>
      <c r="E6" s="179">
        <v>604055509</v>
      </c>
      <c r="F6" s="178">
        <v>3707479</v>
      </c>
      <c r="G6" s="180">
        <v>0.61376462009884591</v>
      </c>
      <c r="H6" s="178">
        <v>147002644</v>
      </c>
      <c r="I6" s="179">
        <v>1292255</v>
      </c>
      <c r="J6" s="180">
        <v>0.87906922272772192</v>
      </c>
      <c r="K6" s="179">
        <v>379698625</v>
      </c>
      <c r="L6" s="178">
        <v>1481736</v>
      </c>
      <c r="M6" s="180">
        <v>0.39024002259686874</v>
      </c>
      <c r="N6" s="179">
        <v>1624040</v>
      </c>
      <c r="O6" s="178">
        <v>46467</v>
      </c>
      <c r="P6" s="180">
        <v>2.8611980000492596</v>
      </c>
    </row>
    <row r="7" spans="1:16" s="19" customFormat="1" ht="33.75" customHeight="1">
      <c r="A7" s="126" t="s">
        <v>706</v>
      </c>
      <c r="B7" s="178">
        <v>1155799107</v>
      </c>
      <c r="C7" s="179">
        <v>6257609</v>
      </c>
      <c r="D7" s="180">
        <v>0.5414097451798775</v>
      </c>
      <c r="E7" s="179">
        <v>612057983</v>
      </c>
      <c r="F7" s="178">
        <v>3533374</v>
      </c>
      <c r="G7" s="180">
        <v>0.57729399797731262</v>
      </c>
      <c r="H7" s="178">
        <v>153966450</v>
      </c>
      <c r="I7" s="179">
        <v>1263030</v>
      </c>
      <c r="J7" s="180">
        <v>0.82032806497779232</v>
      </c>
      <c r="K7" s="179">
        <v>387918227</v>
      </c>
      <c r="L7" s="178">
        <v>1417605</v>
      </c>
      <c r="M7" s="180">
        <v>0.36543913158274977</v>
      </c>
      <c r="N7" s="179">
        <v>1856447</v>
      </c>
      <c r="O7" s="178">
        <v>43600</v>
      </c>
      <c r="P7" s="180">
        <v>2.3485722996670519</v>
      </c>
    </row>
    <row r="8" spans="1:16" s="19" customFormat="1" ht="33.75" customHeight="1">
      <c r="A8" s="127" t="s">
        <v>707</v>
      </c>
      <c r="B8" s="181">
        <v>1035667124</v>
      </c>
      <c r="C8" s="181">
        <v>6138485</v>
      </c>
      <c r="D8" s="183">
        <v>0.59270829958294591</v>
      </c>
      <c r="E8" s="181">
        <v>543921545</v>
      </c>
      <c r="F8" s="181">
        <v>3724965</v>
      </c>
      <c r="G8" s="183">
        <v>0.68483497927996217</v>
      </c>
      <c r="H8" s="181">
        <v>146817289</v>
      </c>
      <c r="I8" s="181">
        <v>1181797</v>
      </c>
      <c r="J8" s="183">
        <v>0.80494402808377696</v>
      </c>
      <c r="K8" s="181">
        <v>342741201</v>
      </c>
      <c r="L8" s="181">
        <v>1184326</v>
      </c>
      <c r="M8" s="183">
        <v>0.3455452675501362</v>
      </c>
      <c r="N8" s="181">
        <v>2187089</v>
      </c>
      <c r="O8" s="181">
        <v>47397</v>
      </c>
      <c r="P8" s="183">
        <v>2.1671271722367038</v>
      </c>
    </row>
    <row r="9" spans="1:16" ht="33.75" customHeight="1">
      <c r="A9" s="33" t="s">
        <v>527</v>
      </c>
      <c r="B9" s="184">
        <v>835711790</v>
      </c>
      <c r="C9" s="185">
        <v>4501225</v>
      </c>
      <c r="D9" s="186">
        <v>0.53860972812170094</v>
      </c>
      <c r="E9" s="185">
        <v>437544292</v>
      </c>
      <c r="F9" s="184">
        <v>2628403</v>
      </c>
      <c r="G9" s="187">
        <v>0.60071701266759991</v>
      </c>
      <c r="H9" s="184">
        <v>126268807</v>
      </c>
      <c r="I9" s="185">
        <v>955390</v>
      </c>
      <c r="J9" s="186">
        <v>0.75663184178179499</v>
      </c>
      <c r="K9" s="185">
        <v>271171153</v>
      </c>
      <c r="L9" s="184">
        <v>898487</v>
      </c>
      <c r="M9" s="186">
        <v>0.3313357597443265</v>
      </c>
      <c r="N9" s="185">
        <v>727538</v>
      </c>
      <c r="O9" s="184">
        <v>18945</v>
      </c>
      <c r="P9" s="188">
        <v>2.6039876954880707</v>
      </c>
    </row>
    <row r="10" spans="1:16" ht="33.75" customHeight="1">
      <c r="A10" s="33" t="s">
        <v>441</v>
      </c>
      <c r="B10" s="184">
        <v>441600632</v>
      </c>
      <c r="C10" s="185">
        <v>2741563</v>
      </c>
      <c r="D10" s="186">
        <v>0.6208240662119342</v>
      </c>
      <c r="E10" s="185">
        <v>231925870</v>
      </c>
      <c r="F10" s="184">
        <v>1578478</v>
      </c>
      <c r="G10" s="187">
        <v>0.68059591627272975</v>
      </c>
      <c r="H10" s="184">
        <v>65152920</v>
      </c>
      <c r="I10" s="185">
        <v>554372</v>
      </c>
      <c r="J10" s="186">
        <v>0.85087821083076554</v>
      </c>
      <c r="K10" s="185">
        <v>144129874</v>
      </c>
      <c r="L10" s="184">
        <v>597254</v>
      </c>
      <c r="M10" s="186">
        <v>0.41438598635006091</v>
      </c>
      <c r="N10" s="185">
        <v>391968</v>
      </c>
      <c r="O10" s="184">
        <v>11459</v>
      </c>
      <c r="P10" s="188">
        <v>2.9234529349334641</v>
      </c>
    </row>
    <row r="11" spans="1:16" ht="33.75" customHeight="1">
      <c r="A11" s="33" t="s">
        <v>529</v>
      </c>
      <c r="B11" s="184">
        <v>1200917</v>
      </c>
      <c r="C11" s="185">
        <v>5681</v>
      </c>
      <c r="D11" s="186">
        <v>0.47305517367145272</v>
      </c>
      <c r="E11" s="185">
        <v>634054</v>
      </c>
      <c r="F11" s="184">
        <v>3891</v>
      </c>
      <c r="G11" s="187">
        <v>0.61367012904263674</v>
      </c>
      <c r="H11" s="184">
        <v>164742</v>
      </c>
      <c r="I11" s="185">
        <v>1111</v>
      </c>
      <c r="J11" s="186">
        <v>0.67438783066856056</v>
      </c>
      <c r="K11" s="185">
        <v>400947</v>
      </c>
      <c r="L11" s="184">
        <v>615</v>
      </c>
      <c r="M11" s="186">
        <v>0.15338685661695936</v>
      </c>
      <c r="N11" s="185">
        <v>1174</v>
      </c>
      <c r="O11" s="184">
        <v>64</v>
      </c>
      <c r="P11" s="188">
        <v>5.4514480408858601</v>
      </c>
    </row>
    <row r="12" spans="1:16" ht="33.75" customHeight="1">
      <c r="A12" s="33" t="s">
        <v>459</v>
      </c>
      <c r="B12" s="184">
        <v>92280982</v>
      </c>
      <c r="C12" s="185">
        <v>297366</v>
      </c>
      <c r="D12" s="186">
        <v>0.32223974382934067</v>
      </c>
      <c r="E12" s="185">
        <v>48638362</v>
      </c>
      <c r="F12" s="184">
        <v>195150</v>
      </c>
      <c r="G12" s="187">
        <v>0.40122650511955971</v>
      </c>
      <c r="H12" s="184">
        <v>14010699</v>
      </c>
      <c r="I12" s="185">
        <v>67862</v>
      </c>
      <c r="J12" s="186">
        <v>0.48435841780627786</v>
      </c>
      <c r="K12" s="185">
        <v>29556550</v>
      </c>
      <c r="L12" s="184">
        <v>32540</v>
      </c>
      <c r="M12" s="186">
        <v>0.11009404006895257</v>
      </c>
      <c r="N12" s="185">
        <v>75371</v>
      </c>
      <c r="O12" s="184">
        <v>1814</v>
      </c>
      <c r="P12" s="188">
        <v>2.4067612211593317</v>
      </c>
    </row>
    <row r="13" spans="1:16" ht="33.75" customHeight="1">
      <c r="A13" s="92" t="s">
        <v>460</v>
      </c>
      <c r="B13" s="189">
        <v>300629259</v>
      </c>
      <c r="C13" s="190">
        <v>1456615</v>
      </c>
      <c r="D13" s="191">
        <v>0.48452203383171033</v>
      </c>
      <c r="E13" s="190">
        <v>156346006</v>
      </c>
      <c r="F13" s="189">
        <v>850884</v>
      </c>
      <c r="G13" s="192">
        <v>0.54423136335187228</v>
      </c>
      <c r="H13" s="189">
        <v>46940446</v>
      </c>
      <c r="I13" s="190">
        <v>332045</v>
      </c>
      <c r="J13" s="191">
        <v>0.7073750428361929</v>
      </c>
      <c r="K13" s="190">
        <v>97083782</v>
      </c>
      <c r="L13" s="189">
        <v>268078</v>
      </c>
      <c r="M13" s="191">
        <v>0.27613056936739444</v>
      </c>
      <c r="N13" s="190">
        <v>259025</v>
      </c>
      <c r="O13" s="189">
        <v>5608</v>
      </c>
      <c r="P13" s="193">
        <v>2.1650419843644437</v>
      </c>
    </row>
    <row r="14" spans="1:16" ht="33.75" customHeight="1">
      <c r="A14" s="33" t="s">
        <v>139</v>
      </c>
      <c r="B14" s="184">
        <v>199953714</v>
      </c>
      <c r="C14" s="185">
        <v>1635640</v>
      </c>
      <c r="D14" s="186">
        <v>0.81800931189505188</v>
      </c>
      <c r="E14" s="185">
        <v>106376499</v>
      </c>
      <c r="F14" s="184">
        <v>1095808</v>
      </c>
      <c r="G14" s="187">
        <v>1.0301222641290348</v>
      </c>
      <c r="H14" s="184">
        <v>20547989</v>
      </c>
      <c r="I14" s="185">
        <v>225914</v>
      </c>
      <c r="J14" s="186">
        <v>1.0994457900478729</v>
      </c>
      <c r="K14" s="185">
        <v>71569732</v>
      </c>
      <c r="L14" s="184">
        <v>285523</v>
      </c>
      <c r="M14" s="186">
        <v>0.39894378813658271</v>
      </c>
      <c r="N14" s="185">
        <v>1459494</v>
      </c>
      <c r="O14" s="184">
        <v>28395</v>
      </c>
      <c r="P14" s="188">
        <v>1.9455372889508282</v>
      </c>
    </row>
    <row r="15" spans="1:16" ht="33.75" customHeight="1" thickBot="1">
      <c r="A15" s="33" t="s">
        <v>140</v>
      </c>
      <c r="B15" s="194">
        <v>1620</v>
      </c>
      <c r="C15" s="195">
        <v>1620</v>
      </c>
      <c r="D15" s="196">
        <v>100</v>
      </c>
      <c r="E15" s="195">
        <v>754</v>
      </c>
      <c r="F15" s="194">
        <v>754</v>
      </c>
      <c r="G15" s="197">
        <v>100</v>
      </c>
      <c r="H15" s="194">
        <v>493</v>
      </c>
      <c r="I15" s="195">
        <v>493</v>
      </c>
      <c r="J15" s="196">
        <v>100</v>
      </c>
      <c r="K15" s="195">
        <v>316</v>
      </c>
      <c r="L15" s="194">
        <v>316</v>
      </c>
      <c r="M15" s="196">
        <v>100</v>
      </c>
      <c r="N15" s="195">
        <v>57</v>
      </c>
      <c r="O15" s="194">
        <v>57</v>
      </c>
      <c r="P15" s="198">
        <v>100</v>
      </c>
    </row>
    <row r="16" spans="1:16" ht="27.75" customHeight="1" thickTop="1">
      <c r="A16" s="199" t="s">
        <v>635</v>
      </c>
      <c r="B16" s="200" t="s">
        <v>655</v>
      </c>
      <c r="C16" s="200" t="s">
        <v>656</v>
      </c>
      <c r="D16" s="201" t="s">
        <v>650</v>
      </c>
      <c r="E16" s="200" t="s">
        <v>655</v>
      </c>
      <c r="F16" s="200" t="s">
        <v>656</v>
      </c>
      <c r="G16" s="202" t="s">
        <v>640</v>
      </c>
      <c r="H16" s="203" t="s">
        <v>655</v>
      </c>
      <c r="I16" s="200" t="s">
        <v>656</v>
      </c>
      <c r="J16" s="200" t="s">
        <v>640</v>
      </c>
      <c r="K16" s="204" t="s">
        <v>657</v>
      </c>
      <c r="L16" s="200" t="s">
        <v>658</v>
      </c>
      <c r="M16" s="204" t="s">
        <v>640</v>
      </c>
      <c r="N16" s="675" t="s">
        <v>681</v>
      </c>
      <c r="O16" s="675" t="s">
        <v>682</v>
      </c>
      <c r="P16" s="200" t="s">
        <v>640</v>
      </c>
    </row>
    <row r="17" spans="1:16">
      <c r="A17" s="90"/>
      <c r="B17" s="205"/>
      <c r="C17" s="206"/>
      <c r="D17" s="205" t="s">
        <v>644</v>
      </c>
      <c r="E17" s="207"/>
      <c r="F17" s="205"/>
      <c r="G17" s="205" t="s">
        <v>644</v>
      </c>
      <c r="H17" s="207"/>
      <c r="I17" s="205"/>
      <c r="J17" s="205" t="s">
        <v>644</v>
      </c>
      <c r="K17" s="207"/>
      <c r="L17" s="205"/>
      <c r="M17" s="205" t="s">
        <v>644</v>
      </c>
      <c r="N17" s="676"/>
      <c r="O17" s="676"/>
      <c r="P17" s="208" t="s">
        <v>644</v>
      </c>
    </row>
    <row r="18" spans="1:16" ht="37.5" customHeight="1">
      <c r="A18" s="92" t="s">
        <v>646</v>
      </c>
      <c r="B18" s="189">
        <v>2776126</v>
      </c>
      <c r="C18" s="190">
        <v>1478269</v>
      </c>
      <c r="D18" s="191">
        <v>53.24934819240913</v>
      </c>
      <c r="E18" s="190">
        <v>1126900</v>
      </c>
      <c r="F18" s="189">
        <v>669169</v>
      </c>
      <c r="G18" s="192">
        <v>59.381400301712659</v>
      </c>
      <c r="H18" s="189">
        <v>820555</v>
      </c>
      <c r="I18" s="190">
        <v>404361</v>
      </c>
      <c r="J18" s="191">
        <v>49.278963628275982</v>
      </c>
      <c r="K18" s="190">
        <v>703855</v>
      </c>
      <c r="L18" s="189">
        <v>385140</v>
      </c>
      <c r="M18" s="191">
        <v>54.718656541475163</v>
      </c>
      <c r="N18" s="190">
        <v>124816</v>
      </c>
      <c r="O18" s="189">
        <v>19599</v>
      </c>
      <c r="P18" s="193">
        <v>15.702313805922319</v>
      </c>
    </row>
    <row r="19" spans="1:16" ht="16.5" customHeight="1">
      <c r="A19" s="80" t="s">
        <v>647</v>
      </c>
    </row>
    <row r="20" spans="1:16" ht="16.5" customHeight="1">
      <c r="A20" s="80" t="s">
        <v>95</v>
      </c>
    </row>
    <row r="21" spans="1:16" ht="16.5" customHeight="1">
      <c r="A21" s="80" t="s">
        <v>96</v>
      </c>
    </row>
    <row r="22" spans="1:16" ht="16.5" customHeight="1">
      <c r="A22" s="80"/>
    </row>
  </sheetData>
  <customSheetViews>
    <customSheetView guid="{6F28069D-A7F4-41D2-AA1B-4487F97E36F1}" showRuler="0">
      <pageMargins left="0.59055118110236227" right="0.39370078740157483" top="0.78740157480314965" bottom="0.78740157480314965" header="0.51181102362204722" footer="0.51181102362204722"/>
      <pageSetup paperSize="8" orientation="landscape" r:id="rId1"/>
      <headerFooter alignWithMargins="0"/>
    </customSheetView>
  </customSheetViews>
  <mergeCells count="8">
    <mergeCell ref="N16:N17"/>
    <mergeCell ref="O16:O17"/>
    <mergeCell ref="N3:P3"/>
    <mergeCell ref="A3:A4"/>
    <mergeCell ref="E3:G3"/>
    <mergeCell ref="H3:J3"/>
    <mergeCell ref="K3:M3"/>
    <mergeCell ref="B3:D3"/>
  </mergeCells>
  <phoneticPr fontId="2"/>
  <pageMargins left="0.59055118110236227" right="0.39370078740157483" top="0.59055118110236227" bottom="0.78740157480314965" header="0.51181102362204722" footer="0.51181102362204722"/>
  <pageSetup paperSize="9" scale="68" orientation="landscape" r:id="rId2"/>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24"/>
  <dimension ref="A1:P56"/>
  <sheetViews>
    <sheetView zoomScaleNormal="100" workbookViewId="0">
      <pane xSplit="1" ySplit="8" topLeftCell="B9" activePane="bottomRight" state="frozen"/>
      <selection pane="topRight"/>
      <selection pane="bottomLeft"/>
      <selection pane="bottomRight"/>
    </sheetView>
  </sheetViews>
  <sheetFormatPr defaultRowHeight="13.5"/>
  <cols>
    <col min="1" max="1" width="15.625" style="129" customWidth="1"/>
    <col min="2" max="2" width="13.875" style="129" bestFit="1" customWidth="1"/>
    <col min="3" max="3" width="11.625" style="129" bestFit="1" customWidth="1"/>
    <col min="4" max="4" width="7.5" style="129" bestFit="1" customWidth="1"/>
    <col min="5" max="5" width="13.875" style="129" bestFit="1" customWidth="1"/>
    <col min="6" max="6" width="11.625" style="129" bestFit="1" customWidth="1"/>
    <col min="7" max="7" width="7.5" style="129" bestFit="1" customWidth="1"/>
    <col min="8" max="8" width="13.875" style="129" bestFit="1" customWidth="1"/>
    <col min="9" max="9" width="11.625" style="129" bestFit="1" customWidth="1"/>
    <col min="10" max="10" width="7.5" style="129" bestFit="1" customWidth="1"/>
    <col min="11" max="11" width="13.875" style="129" bestFit="1" customWidth="1"/>
    <col min="12" max="12" width="11.625" style="129" bestFit="1" customWidth="1"/>
    <col min="13" max="13" width="7.5" style="129" customWidth="1"/>
    <col min="14" max="14" width="13.75" style="129" customWidth="1"/>
    <col min="15" max="15" width="11.625" style="129" customWidth="1"/>
    <col min="16" max="16" width="7.5" style="129" customWidth="1"/>
    <col min="17" max="16384" width="9" style="129"/>
  </cols>
  <sheetData>
    <row r="1" spans="1:16" s="5" customFormat="1" ht="27.2" customHeight="1">
      <c r="A1" s="3" t="s">
        <v>651</v>
      </c>
      <c r="B1" s="145"/>
      <c r="C1" s="145"/>
      <c r="D1" s="145"/>
      <c r="E1" s="145"/>
      <c r="F1" s="145"/>
      <c r="G1" s="145"/>
      <c r="H1" s="145"/>
      <c r="I1" s="145"/>
      <c r="J1" s="145"/>
      <c r="K1" s="145"/>
      <c r="L1" s="145"/>
      <c r="M1" s="145"/>
      <c r="N1" s="145"/>
      <c r="O1" s="145"/>
      <c r="P1" s="145"/>
    </row>
    <row r="2" spans="1:16" s="5" customFormat="1" ht="19.5" customHeight="1">
      <c r="A2" s="6"/>
      <c r="P2" s="8" t="s">
        <v>704</v>
      </c>
    </row>
    <row r="3" spans="1:16" s="5" customFormat="1" ht="23.25" customHeight="1">
      <c r="A3" s="612" t="s">
        <v>659</v>
      </c>
      <c r="B3" s="554" t="s">
        <v>521</v>
      </c>
      <c r="C3" s="554"/>
      <c r="D3" s="554"/>
      <c r="E3" s="554" t="s">
        <v>544</v>
      </c>
      <c r="F3" s="554"/>
      <c r="G3" s="554"/>
      <c r="H3" s="554" t="s">
        <v>557</v>
      </c>
      <c r="I3" s="554"/>
      <c r="J3" s="554"/>
      <c r="K3" s="554" t="s">
        <v>463</v>
      </c>
      <c r="L3" s="554"/>
      <c r="M3" s="554"/>
      <c r="N3" s="554" t="s">
        <v>553</v>
      </c>
      <c r="O3" s="554"/>
      <c r="P3" s="554"/>
    </row>
    <row r="4" spans="1:16" s="5" customFormat="1" ht="23.25" customHeight="1">
      <c r="A4" s="558"/>
      <c r="B4" s="147" t="s">
        <v>630</v>
      </c>
      <c r="C4" s="147" t="s">
        <v>632</v>
      </c>
      <c r="D4" s="147" t="s">
        <v>634</v>
      </c>
      <c r="E4" s="148" t="s">
        <v>630</v>
      </c>
      <c r="F4" s="147" t="s">
        <v>632</v>
      </c>
      <c r="G4" s="149" t="s">
        <v>634</v>
      </c>
      <c r="H4" s="147" t="s">
        <v>630</v>
      </c>
      <c r="I4" s="149" t="s">
        <v>632</v>
      </c>
      <c r="J4" s="147" t="s">
        <v>634</v>
      </c>
      <c r="K4" s="149" t="s">
        <v>630</v>
      </c>
      <c r="L4" s="147" t="s">
        <v>632</v>
      </c>
      <c r="M4" s="149" t="s">
        <v>634</v>
      </c>
      <c r="N4" s="147" t="s">
        <v>630</v>
      </c>
      <c r="O4" s="147" t="s">
        <v>632</v>
      </c>
      <c r="P4" s="147" t="s">
        <v>634</v>
      </c>
    </row>
    <row r="5" spans="1:16" s="5" customFormat="1">
      <c r="A5" s="9"/>
      <c r="B5" s="150" t="s">
        <v>525</v>
      </c>
      <c r="C5" s="16" t="s">
        <v>525</v>
      </c>
      <c r="D5" s="151" t="s">
        <v>644</v>
      </c>
      <c r="E5" s="150" t="s">
        <v>525</v>
      </c>
      <c r="F5" s="150" t="s">
        <v>525</v>
      </c>
      <c r="G5" s="16" t="s">
        <v>644</v>
      </c>
      <c r="H5" s="150" t="s">
        <v>525</v>
      </c>
      <c r="I5" s="16" t="s">
        <v>525</v>
      </c>
      <c r="J5" s="151" t="s">
        <v>644</v>
      </c>
      <c r="K5" s="150" t="s">
        <v>525</v>
      </c>
      <c r="L5" s="150" t="s">
        <v>525</v>
      </c>
      <c r="M5" s="16" t="s">
        <v>644</v>
      </c>
      <c r="N5" s="150" t="s">
        <v>525</v>
      </c>
      <c r="O5" s="150" t="s">
        <v>525</v>
      </c>
      <c r="P5" s="16" t="s">
        <v>644</v>
      </c>
    </row>
    <row r="6" spans="1:16">
      <c r="A6" s="152" t="s">
        <v>705</v>
      </c>
      <c r="B6" s="153">
        <v>923423676</v>
      </c>
      <c r="C6" s="154">
        <v>5013297</v>
      </c>
      <c r="D6" s="155">
        <v>0.54290323394307249</v>
      </c>
      <c r="E6" s="156">
        <v>492867140</v>
      </c>
      <c r="F6" s="154">
        <v>2802068</v>
      </c>
      <c r="G6" s="155">
        <v>0.56852400425802374</v>
      </c>
      <c r="H6" s="153">
        <v>128190510</v>
      </c>
      <c r="I6" s="154">
        <v>1058812</v>
      </c>
      <c r="J6" s="155">
        <v>0.8259675384706715</v>
      </c>
      <c r="K6" s="156">
        <v>301813327</v>
      </c>
      <c r="L6" s="154">
        <v>1133498</v>
      </c>
      <c r="M6" s="155">
        <v>0.37556260728009533</v>
      </c>
      <c r="N6" s="153">
        <v>552699</v>
      </c>
      <c r="O6" s="154">
        <v>18919</v>
      </c>
      <c r="P6" s="155">
        <v>3.4230204867387135</v>
      </c>
    </row>
    <row r="7" spans="1:16">
      <c r="A7" s="152" t="s">
        <v>706</v>
      </c>
      <c r="B7" s="153">
        <v>931887073</v>
      </c>
      <c r="C7" s="154">
        <v>4769815</v>
      </c>
      <c r="D7" s="155">
        <v>0.51184474366026533</v>
      </c>
      <c r="E7" s="156">
        <v>493522296</v>
      </c>
      <c r="F7" s="154">
        <v>2647276</v>
      </c>
      <c r="G7" s="155">
        <v>0.53640453966440449</v>
      </c>
      <c r="H7" s="153">
        <v>132687799</v>
      </c>
      <c r="I7" s="154">
        <v>1027141</v>
      </c>
      <c r="J7" s="155">
        <v>0.77410357828001952</v>
      </c>
      <c r="K7" s="156">
        <v>305052275</v>
      </c>
      <c r="L7" s="154">
        <v>1078021</v>
      </c>
      <c r="M7" s="155">
        <v>0.35338893964976986</v>
      </c>
      <c r="N7" s="153">
        <v>624703</v>
      </c>
      <c r="O7" s="154">
        <v>17377</v>
      </c>
      <c r="P7" s="155">
        <v>2.7816418362005626</v>
      </c>
    </row>
    <row r="8" spans="1:16">
      <c r="A8" s="157" t="s">
        <v>707</v>
      </c>
      <c r="B8" s="158">
        <v>835711790</v>
      </c>
      <c r="C8" s="159">
        <v>4501225</v>
      </c>
      <c r="D8" s="160">
        <v>0.53860972812170094</v>
      </c>
      <c r="E8" s="161">
        <v>437544292</v>
      </c>
      <c r="F8" s="159">
        <v>2628403</v>
      </c>
      <c r="G8" s="160">
        <v>0.60071701266759991</v>
      </c>
      <c r="H8" s="158">
        <v>126268807</v>
      </c>
      <c r="I8" s="159">
        <v>955390</v>
      </c>
      <c r="J8" s="160">
        <v>0.75663184178179499</v>
      </c>
      <c r="K8" s="161">
        <v>271171153</v>
      </c>
      <c r="L8" s="159">
        <v>898487</v>
      </c>
      <c r="M8" s="160">
        <v>0.3313357597443265</v>
      </c>
      <c r="N8" s="158">
        <v>727538</v>
      </c>
      <c r="O8" s="159">
        <v>18945</v>
      </c>
      <c r="P8" s="160">
        <v>2.6039876954880707</v>
      </c>
    </row>
    <row r="9" spans="1:16">
      <c r="A9" s="111" t="s">
        <v>562</v>
      </c>
      <c r="B9" s="162">
        <v>31250031</v>
      </c>
      <c r="C9" s="163">
        <v>146476</v>
      </c>
      <c r="D9" s="164">
        <v>0.46872273502704687</v>
      </c>
      <c r="E9" s="165">
        <v>16256666</v>
      </c>
      <c r="F9" s="163">
        <v>85468</v>
      </c>
      <c r="G9" s="164">
        <v>0.52574125592541543</v>
      </c>
      <c r="H9" s="162">
        <v>4343612</v>
      </c>
      <c r="I9" s="163">
        <v>28717</v>
      </c>
      <c r="J9" s="164">
        <v>0.66113179538135547</v>
      </c>
      <c r="K9" s="165">
        <v>10632898</v>
      </c>
      <c r="L9" s="163">
        <v>31909</v>
      </c>
      <c r="M9" s="164">
        <v>0.30009692559827056</v>
      </c>
      <c r="N9" s="162">
        <v>16855</v>
      </c>
      <c r="O9" s="163">
        <v>382</v>
      </c>
      <c r="P9" s="164">
        <v>2.2663897953129637</v>
      </c>
    </row>
    <row r="10" spans="1:16">
      <c r="A10" s="111" t="s">
        <v>563</v>
      </c>
      <c r="B10" s="166">
        <v>8223414</v>
      </c>
      <c r="C10" s="167">
        <v>34372</v>
      </c>
      <c r="D10" s="168">
        <v>0.41797725372941213</v>
      </c>
      <c r="E10" s="169">
        <v>4284031</v>
      </c>
      <c r="F10" s="167">
        <v>22006</v>
      </c>
      <c r="G10" s="168">
        <v>0.51367508778531246</v>
      </c>
      <c r="H10" s="166">
        <v>983543</v>
      </c>
      <c r="I10" s="167">
        <v>6103</v>
      </c>
      <c r="J10" s="168">
        <v>0.62051176206835901</v>
      </c>
      <c r="K10" s="169">
        <v>2953101</v>
      </c>
      <c r="L10" s="167">
        <v>6145</v>
      </c>
      <c r="M10" s="168">
        <v>0.2080863471990968</v>
      </c>
      <c r="N10" s="166">
        <v>2739</v>
      </c>
      <c r="O10" s="167">
        <v>118</v>
      </c>
      <c r="P10" s="168">
        <v>4.3081416575392479</v>
      </c>
    </row>
    <row r="11" spans="1:16">
      <c r="A11" s="111" t="s">
        <v>564</v>
      </c>
      <c r="B11" s="166">
        <v>7978834</v>
      </c>
      <c r="C11" s="167">
        <v>37635</v>
      </c>
      <c r="D11" s="168">
        <v>0.47168546181058535</v>
      </c>
      <c r="E11" s="169">
        <v>4115663</v>
      </c>
      <c r="F11" s="167">
        <v>23997</v>
      </c>
      <c r="G11" s="168">
        <v>0.58306523153134748</v>
      </c>
      <c r="H11" s="166">
        <v>1081643</v>
      </c>
      <c r="I11" s="167">
        <v>6223</v>
      </c>
      <c r="J11" s="168">
        <v>0.57532845865040505</v>
      </c>
      <c r="K11" s="169">
        <v>2777703</v>
      </c>
      <c r="L11" s="167">
        <v>7307</v>
      </c>
      <c r="M11" s="168">
        <v>0.26305908155047536</v>
      </c>
      <c r="N11" s="166">
        <v>3825</v>
      </c>
      <c r="O11" s="167">
        <v>108</v>
      </c>
      <c r="P11" s="168">
        <v>2.8235294117647061</v>
      </c>
    </row>
    <row r="12" spans="1:16">
      <c r="A12" s="111" t="s">
        <v>565</v>
      </c>
      <c r="B12" s="166">
        <v>16553640</v>
      </c>
      <c r="C12" s="167">
        <v>76678</v>
      </c>
      <c r="D12" s="168">
        <v>0.46320930019016959</v>
      </c>
      <c r="E12" s="169">
        <v>8523607</v>
      </c>
      <c r="F12" s="167">
        <v>47597</v>
      </c>
      <c r="G12" s="168">
        <v>0.55841382644694904</v>
      </c>
      <c r="H12" s="166">
        <v>2336102</v>
      </c>
      <c r="I12" s="167">
        <v>13709</v>
      </c>
      <c r="J12" s="168">
        <v>0.58683225304374553</v>
      </c>
      <c r="K12" s="169">
        <v>5682614</v>
      </c>
      <c r="L12" s="167">
        <v>15185</v>
      </c>
      <c r="M12" s="168">
        <v>0.2672185722978897</v>
      </c>
      <c r="N12" s="166">
        <v>11317</v>
      </c>
      <c r="O12" s="167">
        <v>187</v>
      </c>
      <c r="P12" s="168">
        <v>1.6523813731554298</v>
      </c>
    </row>
    <row r="13" spans="1:16">
      <c r="A13" s="111" t="s">
        <v>566</v>
      </c>
      <c r="B13" s="166">
        <v>6567464</v>
      </c>
      <c r="C13" s="167">
        <v>26812</v>
      </c>
      <c r="D13" s="168">
        <v>0.40825499766728829</v>
      </c>
      <c r="E13" s="169">
        <v>3399091</v>
      </c>
      <c r="F13" s="167">
        <v>13296</v>
      </c>
      <c r="G13" s="168">
        <v>0.39116340221547463</v>
      </c>
      <c r="H13" s="166">
        <v>842958</v>
      </c>
      <c r="I13" s="167">
        <v>6979</v>
      </c>
      <c r="J13" s="168">
        <v>0.82791787965711217</v>
      </c>
      <c r="K13" s="169">
        <v>2323382</v>
      </c>
      <c r="L13" s="167">
        <v>6491</v>
      </c>
      <c r="M13" s="168">
        <v>0.27937721821035028</v>
      </c>
      <c r="N13" s="166">
        <v>2033</v>
      </c>
      <c r="O13" s="167">
        <v>46</v>
      </c>
      <c r="P13" s="168">
        <v>2.2626660108214462</v>
      </c>
    </row>
    <row r="14" spans="1:16">
      <c r="A14" s="111" t="s">
        <v>567</v>
      </c>
      <c r="B14" s="166">
        <v>7646414</v>
      </c>
      <c r="C14" s="167">
        <v>35141</v>
      </c>
      <c r="D14" s="168">
        <v>0.45957490661635636</v>
      </c>
      <c r="E14" s="169">
        <v>4055130</v>
      </c>
      <c r="F14" s="167">
        <v>21109</v>
      </c>
      <c r="G14" s="168">
        <v>0.52055051256063312</v>
      </c>
      <c r="H14" s="166">
        <v>1078791</v>
      </c>
      <c r="I14" s="167">
        <v>7324</v>
      </c>
      <c r="J14" s="168">
        <v>0.67890814810282996</v>
      </c>
      <c r="K14" s="169">
        <v>2508103</v>
      </c>
      <c r="L14" s="167">
        <v>6624</v>
      </c>
      <c r="M14" s="168">
        <v>0.26410398616005804</v>
      </c>
      <c r="N14" s="166">
        <v>4390</v>
      </c>
      <c r="O14" s="167">
        <v>84</v>
      </c>
      <c r="P14" s="168">
        <v>1.9134396355353074</v>
      </c>
    </row>
    <row r="15" spans="1:16">
      <c r="A15" s="170" t="s">
        <v>568</v>
      </c>
      <c r="B15" s="171">
        <v>12344176</v>
      </c>
      <c r="C15" s="172">
        <v>64967</v>
      </c>
      <c r="D15" s="173">
        <v>0.52629677347438986</v>
      </c>
      <c r="E15" s="174">
        <v>6525172</v>
      </c>
      <c r="F15" s="172">
        <v>35927</v>
      </c>
      <c r="G15" s="173">
        <v>0.55059085032547805</v>
      </c>
      <c r="H15" s="171">
        <v>1728257</v>
      </c>
      <c r="I15" s="172">
        <v>13704</v>
      </c>
      <c r="J15" s="173">
        <v>0.79293762443895777</v>
      </c>
      <c r="K15" s="174">
        <v>4084646</v>
      </c>
      <c r="L15" s="172">
        <v>15038</v>
      </c>
      <c r="M15" s="173">
        <v>0.36815919910807449</v>
      </c>
      <c r="N15" s="171">
        <v>6101</v>
      </c>
      <c r="O15" s="172">
        <v>298</v>
      </c>
      <c r="P15" s="173">
        <v>4.8844451729224723</v>
      </c>
    </row>
    <row r="16" spans="1:16">
      <c r="A16" s="111" t="s">
        <v>569</v>
      </c>
      <c r="B16" s="175">
        <v>17466067</v>
      </c>
      <c r="C16" s="167">
        <v>100549</v>
      </c>
      <c r="D16" s="168">
        <v>0.5756819780892859</v>
      </c>
      <c r="E16" s="175">
        <v>8997460</v>
      </c>
      <c r="F16" s="167">
        <v>59799</v>
      </c>
      <c r="G16" s="168">
        <v>0.66462090412182995</v>
      </c>
      <c r="H16" s="175">
        <v>2687447</v>
      </c>
      <c r="I16" s="167">
        <v>20847</v>
      </c>
      <c r="J16" s="168">
        <v>0.77571762345452766</v>
      </c>
      <c r="K16" s="175">
        <v>5771204</v>
      </c>
      <c r="L16" s="167">
        <v>19626</v>
      </c>
      <c r="M16" s="168">
        <v>0.34006768778230678</v>
      </c>
      <c r="N16" s="175">
        <v>9956</v>
      </c>
      <c r="O16" s="167">
        <v>277</v>
      </c>
      <c r="P16" s="168">
        <v>2.7822418642024909</v>
      </c>
    </row>
    <row r="17" spans="1:16">
      <c r="A17" s="111" t="s">
        <v>570</v>
      </c>
      <c r="B17" s="175">
        <v>13198925</v>
      </c>
      <c r="C17" s="167">
        <v>74240</v>
      </c>
      <c r="D17" s="168">
        <v>0.56247004964419445</v>
      </c>
      <c r="E17" s="175">
        <v>7116574</v>
      </c>
      <c r="F17" s="167">
        <v>40437</v>
      </c>
      <c r="G17" s="168">
        <v>0.56820880384297279</v>
      </c>
      <c r="H17" s="175">
        <v>1952896</v>
      </c>
      <c r="I17" s="167">
        <v>17173</v>
      </c>
      <c r="J17" s="168">
        <v>0.87936070328373861</v>
      </c>
      <c r="K17" s="175">
        <v>4120851</v>
      </c>
      <c r="L17" s="167">
        <v>16445</v>
      </c>
      <c r="M17" s="168">
        <v>0.39906805657375138</v>
      </c>
      <c r="N17" s="175">
        <v>8604</v>
      </c>
      <c r="O17" s="167">
        <v>185</v>
      </c>
      <c r="P17" s="168">
        <v>2.1501627150162714</v>
      </c>
    </row>
    <row r="18" spans="1:16">
      <c r="A18" s="111" t="s">
        <v>571</v>
      </c>
      <c r="B18" s="175">
        <v>12221024</v>
      </c>
      <c r="C18" s="167">
        <v>75718</v>
      </c>
      <c r="D18" s="168">
        <v>0.61957164964245226</v>
      </c>
      <c r="E18" s="175">
        <v>6826480</v>
      </c>
      <c r="F18" s="167">
        <v>48810</v>
      </c>
      <c r="G18" s="168">
        <v>0.71500978542382021</v>
      </c>
      <c r="H18" s="175">
        <v>1894788</v>
      </c>
      <c r="I18" s="167">
        <v>15758</v>
      </c>
      <c r="J18" s="168">
        <v>0.83164976767849486</v>
      </c>
      <c r="K18" s="175">
        <v>3491627</v>
      </c>
      <c r="L18" s="167">
        <v>10800</v>
      </c>
      <c r="M18" s="168">
        <v>0.30931138979049022</v>
      </c>
      <c r="N18" s="175">
        <v>8129</v>
      </c>
      <c r="O18" s="167">
        <v>350</v>
      </c>
      <c r="P18" s="168">
        <v>4.3055726411612749</v>
      </c>
    </row>
    <row r="19" spans="1:16">
      <c r="A19" s="111" t="s">
        <v>572</v>
      </c>
      <c r="B19" s="175">
        <v>44353834</v>
      </c>
      <c r="C19" s="167">
        <v>274379</v>
      </c>
      <c r="D19" s="168">
        <v>0.6186139398907432</v>
      </c>
      <c r="E19" s="175">
        <v>22425650</v>
      </c>
      <c r="F19" s="167">
        <v>167864</v>
      </c>
      <c r="G19" s="168">
        <v>0.74853571691344511</v>
      </c>
      <c r="H19" s="175">
        <v>7055630</v>
      </c>
      <c r="I19" s="167">
        <v>60621</v>
      </c>
      <c r="J19" s="168">
        <v>0.85918621016124708</v>
      </c>
      <c r="K19" s="175">
        <v>14836345</v>
      </c>
      <c r="L19" s="167">
        <v>45041</v>
      </c>
      <c r="M19" s="168">
        <v>0.30358555291077416</v>
      </c>
      <c r="N19" s="175">
        <v>36209</v>
      </c>
      <c r="O19" s="167">
        <v>853</v>
      </c>
      <c r="P19" s="168">
        <v>2.3557679030075396</v>
      </c>
    </row>
    <row r="20" spans="1:16">
      <c r="A20" s="170" t="s">
        <v>573</v>
      </c>
      <c r="B20" s="175">
        <v>38018778</v>
      </c>
      <c r="C20" s="167">
        <v>228617</v>
      </c>
      <c r="D20" s="168">
        <v>0.60132653395645708</v>
      </c>
      <c r="E20" s="175">
        <v>19146670</v>
      </c>
      <c r="F20" s="167">
        <v>131366</v>
      </c>
      <c r="G20" s="168">
        <v>0.68610364099866972</v>
      </c>
      <c r="H20" s="175">
        <v>6197944</v>
      </c>
      <c r="I20" s="167">
        <v>53960</v>
      </c>
      <c r="J20" s="168">
        <v>0.87061128658148579</v>
      </c>
      <c r="K20" s="175">
        <v>12646328</v>
      </c>
      <c r="L20" s="167">
        <v>42511</v>
      </c>
      <c r="M20" s="168">
        <v>0.33615291331997715</v>
      </c>
      <c r="N20" s="175">
        <v>27836</v>
      </c>
      <c r="O20" s="167">
        <v>780</v>
      </c>
      <c r="P20" s="168">
        <v>2.8021267423480385</v>
      </c>
    </row>
    <row r="21" spans="1:16">
      <c r="A21" s="111" t="s">
        <v>574</v>
      </c>
      <c r="B21" s="162">
        <v>106171179</v>
      </c>
      <c r="C21" s="163">
        <v>697624</v>
      </c>
      <c r="D21" s="164">
        <v>0.65707474153602452</v>
      </c>
      <c r="E21" s="165">
        <v>54629652</v>
      </c>
      <c r="F21" s="163">
        <v>366164</v>
      </c>
      <c r="G21" s="164">
        <v>0.67026603061648649</v>
      </c>
      <c r="H21" s="162">
        <v>15968396</v>
      </c>
      <c r="I21" s="163">
        <v>179289</v>
      </c>
      <c r="J21" s="164">
        <v>1.1227740093619922</v>
      </c>
      <c r="K21" s="165">
        <v>35456095</v>
      </c>
      <c r="L21" s="163">
        <v>149299</v>
      </c>
      <c r="M21" s="164">
        <v>0.42108134017578636</v>
      </c>
      <c r="N21" s="162">
        <v>117036</v>
      </c>
      <c r="O21" s="163">
        <v>2872</v>
      </c>
      <c r="P21" s="164">
        <v>2.4539457944564065</v>
      </c>
    </row>
    <row r="22" spans="1:16">
      <c r="A22" s="111" t="s">
        <v>575</v>
      </c>
      <c r="B22" s="166">
        <v>62582829</v>
      </c>
      <c r="C22" s="167">
        <v>337194</v>
      </c>
      <c r="D22" s="168">
        <v>0.53879635259058045</v>
      </c>
      <c r="E22" s="169">
        <v>31404708</v>
      </c>
      <c r="F22" s="167">
        <v>187013</v>
      </c>
      <c r="G22" s="168">
        <v>0.59549351644982651</v>
      </c>
      <c r="H22" s="166">
        <v>9044387</v>
      </c>
      <c r="I22" s="167">
        <v>71398</v>
      </c>
      <c r="J22" s="168">
        <v>0.78941779028252546</v>
      </c>
      <c r="K22" s="169">
        <v>22083266</v>
      </c>
      <c r="L22" s="167">
        <v>77538</v>
      </c>
      <c r="M22" s="168">
        <v>0.35111654227232508</v>
      </c>
      <c r="N22" s="166">
        <v>50468</v>
      </c>
      <c r="O22" s="167">
        <v>1245</v>
      </c>
      <c r="P22" s="168">
        <v>2.4669097249742413</v>
      </c>
    </row>
    <row r="23" spans="1:16">
      <c r="A23" s="111" t="s">
        <v>576</v>
      </c>
      <c r="B23" s="166">
        <v>14473443</v>
      </c>
      <c r="C23" s="167">
        <v>60115</v>
      </c>
      <c r="D23" s="168">
        <v>0.4153469219452483</v>
      </c>
      <c r="E23" s="169">
        <v>7423272</v>
      </c>
      <c r="F23" s="167">
        <v>34539</v>
      </c>
      <c r="G23" s="168">
        <v>0.46528000051729212</v>
      </c>
      <c r="H23" s="166">
        <v>2036448</v>
      </c>
      <c r="I23" s="167">
        <v>12690</v>
      </c>
      <c r="J23" s="168">
        <v>0.62314382689859993</v>
      </c>
      <c r="K23" s="169">
        <v>5005018</v>
      </c>
      <c r="L23" s="167">
        <v>12687</v>
      </c>
      <c r="M23" s="168">
        <v>0.25348560184998337</v>
      </c>
      <c r="N23" s="166">
        <v>8705</v>
      </c>
      <c r="O23" s="167">
        <v>199</v>
      </c>
      <c r="P23" s="168">
        <v>2.2860425043078689</v>
      </c>
    </row>
    <row r="24" spans="1:16">
      <c r="A24" s="111" t="s">
        <v>577</v>
      </c>
      <c r="B24" s="166">
        <v>6406975</v>
      </c>
      <c r="C24" s="167">
        <v>27574</v>
      </c>
      <c r="D24" s="168">
        <v>0.43037470881344159</v>
      </c>
      <c r="E24" s="169">
        <v>3542700</v>
      </c>
      <c r="F24" s="167">
        <v>17589</v>
      </c>
      <c r="G24" s="168">
        <v>0.49648573122194939</v>
      </c>
      <c r="H24" s="166">
        <v>1004664</v>
      </c>
      <c r="I24" s="167">
        <v>4328</v>
      </c>
      <c r="J24" s="168">
        <v>0.43079079174729062</v>
      </c>
      <c r="K24" s="169">
        <v>1855627</v>
      </c>
      <c r="L24" s="167">
        <v>5625</v>
      </c>
      <c r="M24" s="168">
        <v>0.30313204108368763</v>
      </c>
      <c r="N24" s="166">
        <v>3984</v>
      </c>
      <c r="O24" s="167">
        <v>32</v>
      </c>
      <c r="P24" s="168">
        <v>0.80321285140562237</v>
      </c>
    </row>
    <row r="25" spans="1:16">
      <c r="A25" s="170" t="s">
        <v>578</v>
      </c>
      <c r="B25" s="171">
        <v>6933591</v>
      </c>
      <c r="C25" s="172">
        <v>34264</v>
      </c>
      <c r="D25" s="173">
        <v>0.49417394247800311</v>
      </c>
      <c r="E25" s="174">
        <v>3859660</v>
      </c>
      <c r="F25" s="172">
        <v>17408</v>
      </c>
      <c r="G25" s="173">
        <v>0.45102418347730111</v>
      </c>
      <c r="H25" s="171">
        <v>990456</v>
      </c>
      <c r="I25" s="172">
        <v>7344</v>
      </c>
      <c r="J25" s="173">
        <v>0.74147665317793021</v>
      </c>
      <c r="K25" s="174">
        <v>2076466</v>
      </c>
      <c r="L25" s="172">
        <v>9282</v>
      </c>
      <c r="M25" s="173">
        <v>0.44700948630991311</v>
      </c>
      <c r="N25" s="171">
        <v>7009</v>
      </c>
      <c r="O25" s="172">
        <v>230</v>
      </c>
      <c r="P25" s="173">
        <v>3.2814952204308745</v>
      </c>
    </row>
    <row r="26" spans="1:16">
      <c r="A26" s="111" t="s">
        <v>579</v>
      </c>
      <c r="B26" s="175">
        <v>4597053</v>
      </c>
      <c r="C26" s="167">
        <v>27390</v>
      </c>
      <c r="D26" s="168">
        <v>0.59581649374066381</v>
      </c>
      <c r="E26" s="175">
        <v>2705513</v>
      </c>
      <c r="F26" s="167">
        <v>19244</v>
      </c>
      <c r="G26" s="168">
        <v>0.71128839521377274</v>
      </c>
      <c r="H26" s="175">
        <v>672994</v>
      </c>
      <c r="I26" s="167">
        <v>4028</v>
      </c>
      <c r="J26" s="168">
        <v>0.59851945188218614</v>
      </c>
      <c r="K26" s="175">
        <v>1211476</v>
      </c>
      <c r="L26" s="167">
        <v>3991</v>
      </c>
      <c r="M26" s="168">
        <v>0.32943285710983955</v>
      </c>
      <c r="N26" s="175">
        <v>7070</v>
      </c>
      <c r="O26" s="167">
        <v>127</v>
      </c>
      <c r="P26" s="168">
        <v>1.7963224893917964</v>
      </c>
    </row>
    <row r="27" spans="1:16">
      <c r="A27" s="111" t="s">
        <v>580</v>
      </c>
      <c r="B27" s="175">
        <v>5286716</v>
      </c>
      <c r="C27" s="167">
        <v>26735</v>
      </c>
      <c r="D27" s="168">
        <v>0.50570146003681682</v>
      </c>
      <c r="E27" s="175">
        <v>2737039</v>
      </c>
      <c r="F27" s="167">
        <v>15311</v>
      </c>
      <c r="G27" s="168">
        <v>0.55940014007838401</v>
      </c>
      <c r="H27" s="175">
        <v>774822</v>
      </c>
      <c r="I27" s="167">
        <v>5106</v>
      </c>
      <c r="J27" s="168">
        <v>0.65899006481488653</v>
      </c>
      <c r="K27" s="175">
        <v>1771492</v>
      </c>
      <c r="L27" s="167">
        <v>6230</v>
      </c>
      <c r="M27" s="168">
        <v>0.35168095593996473</v>
      </c>
      <c r="N27" s="175">
        <v>3363</v>
      </c>
      <c r="O27" s="167">
        <v>88</v>
      </c>
      <c r="P27" s="168">
        <v>2.6167112696996728</v>
      </c>
    </row>
    <row r="28" spans="1:16">
      <c r="A28" s="111" t="s">
        <v>581</v>
      </c>
      <c r="B28" s="175">
        <v>12327453</v>
      </c>
      <c r="C28" s="167">
        <v>69150</v>
      </c>
      <c r="D28" s="168">
        <v>0.56094312426094839</v>
      </c>
      <c r="E28" s="175">
        <v>6516756</v>
      </c>
      <c r="F28" s="167">
        <v>43366</v>
      </c>
      <c r="G28" s="168">
        <v>0.66545379326769338</v>
      </c>
      <c r="H28" s="175">
        <v>1860454</v>
      </c>
      <c r="I28" s="167">
        <v>10282</v>
      </c>
      <c r="J28" s="168">
        <v>0.55266080214829283</v>
      </c>
      <c r="K28" s="175">
        <v>3942437</v>
      </c>
      <c r="L28" s="167">
        <v>15217</v>
      </c>
      <c r="M28" s="168">
        <v>0.38597953499320342</v>
      </c>
      <c r="N28" s="175">
        <v>7806</v>
      </c>
      <c r="O28" s="167">
        <v>285</v>
      </c>
      <c r="P28" s="168">
        <v>3.6510376633358952</v>
      </c>
    </row>
    <row r="29" spans="1:16">
      <c r="A29" s="111" t="s">
        <v>582</v>
      </c>
      <c r="B29" s="175">
        <v>13278094</v>
      </c>
      <c r="C29" s="167">
        <v>61781</v>
      </c>
      <c r="D29" s="168">
        <v>0.46528515312513985</v>
      </c>
      <c r="E29" s="175">
        <v>6967122</v>
      </c>
      <c r="F29" s="167">
        <v>37563</v>
      </c>
      <c r="G29" s="168">
        <v>0.53914658018045336</v>
      </c>
      <c r="H29" s="175">
        <v>2278153</v>
      </c>
      <c r="I29" s="167">
        <v>11861</v>
      </c>
      <c r="J29" s="168">
        <v>0.52064106317705616</v>
      </c>
      <c r="K29" s="175">
        <v>4022139</v>
      </c>
      <c r="L29" s="167">
        <v>12067</v>
      </c>
      <c r="M29" s="168">
        <v>0.30001449477504383</v>
      </c>
      <c r="N29" s="175">
        <v>10680</v>
      </c>
      <c r="O29" s="167">
        <v>290</v>
      </c>
      <c r="P29" s="168">
        <v>2.7153558052434459</v>
      </c>
    </row>
    <row r="30" spans="1:16">
      <c r="A30" s="170" t="s">
        <v>583</v>
      </c>
      <c r="B30" s="175">
        <v>24524496</v>
      </c>
      <c r="C30" s="167">
        <v>109054</v>
      </c>
      <c r="D30" s="168">
        <v>0.44467376618055676</v>
      </c>
      <c r="E30" s="175">
        <v>12837693</v>
      </c>
      <c r="F30" s="167">
        <v>66562</v>
      </c>
      <c r="G30" s="168">
        <v>0.51848879701360673</v>
      </c>
      <c r="H30" s="175">
        <v>3566426</v>
      </c>
      <c r="I30" s="167">
        <v>21441</v>
      </c>
      <c r="J30" s="168">
        <v>0.60119009899546494</v>
      </c>
      <c r="K30" s="175">
        <v>8107774</v>
      </c>
      <c r="L30" s="167">
        <v>20761</v>
      </c>
      <c r="M30" s="168">
        <v>0.25606288483127426</v>
      </c>
      <c r="N30" s="175">
        <v>12603</v>
      </c>
      <c r="O30" s="167">
        <v>290</v>
      </c>
      <c r="P30" s="168">
        <v>2.3010394350551455</v>
      </c>
    </row>
    <row r="31" spans="1:16">
      <c r="A31" s="111" t="s">
        <v>584</v>
      </c>
      <c r="B31" s="162">
        <v>53073183</v>
      </c>
      <c r="C31" s="163">
        <v>233398</v>
      </c>
      <c r="D31" s="164">
        <v>0.43976635055033347</v>
      </c>
      <c r="E31" s="165">
        <v>28430490</v>
      </c>
      <c r="F31" s="163">
        <v>143722</v>
      </c>
      <c r="G31" s="164">
        <v>0.5055206575757224</v>
      </c>
      <c r="H31" s="162">
        <v>9008205</v>
      </c>
      <c r="I31" s="163">
        <v>48198</v>
      </c>
      <c r="J31" s="164">
        <v>0.53504555014012223</v>
      </c>
      <c r="K31" s="165">
        <v>15582289</v>
      </c>
      <c r="L31" s="163">
        <v>40370</v>
      </c>
      <c r="M31" s="164">
        <v>0.25907618579016217</v>
      </c>
      <c r="N31" s="162">
        <v>52199</v>
      </c>
      <c r="O31" s="163">
        <v>1108</v>
      </c>
      <c r="P31" s="164">
        <v>2.1226460277016801</v>
      </c>
    </row>
    <row r="32" spans="1:16">
      <c r="A32" s="111" t="s">
        <v>585</v>
      </c>
      <c r="B32" s="166">
        <v>11825149</v>
      </c>
      <c r="C32" s="167">
        <v>55838</v>
      </c>
      <c r="D32" s="168">
        <v>0.47219700994888103</v>
      </c>
      <c r="E32" s="169">
        <v>6333358</v>
      </c>
      <c r="F32" s="167">
        <v>33967</v>
      </c>
      <c r="G32" s="168">
        <v>0.53631896381035149</v>
      </c>
      <c r="H32" s="166">
        <v>1826403</v>
      </c>
      <c r="I32" s="167">
        <v>11444</v>
      </c>
      <c r="J32" s="168">
        <v>0.62658679382370697</v>
      </c>
      <c r="K32" s="169">
        <v>3654859</v>
      </c>
      <c r="L32" s="167">
        <v>10185</v>
      </c>
      <c r="M32" s="168">
        <v>0.27867012106349381</v>
      </c>
      <c r="N32" s="166">
        <v>10529</v>
      </c>
      <c r="O32" s="167">
        <v>242</v>
      </c>
      <c r="P32" s="168">
        <v>2.2984139044543639</v>
      </c>
    </row>
    <row r="33" spans="1:16">
      <c r="A33" s="111" t="s">
        <v>586</v>
      </c>
      <c r="B33" s="166">
        <v>9120786</v>
      </c>
      <c r="C33" s="167">
        <v>43359</v>
      </c>
      <c r="D33" s="168">
        <v>0.47538666075489544</v>
      </c>
      <c r="E33" s="169">
        <v>4766455</v>
      </c>
      <c r="F33" s="167">
        <v>26092</v>
      </c>
      <c r="G33" s="168">
        <v>0.5474089234032421</v>
      </c>
      <c r="H33" s="166">
        <v>1406406</v>
      </c>
      <c r="I33" s="167">
        <v>7932</v>
      </c>
      <c r="J33" s="168">
        <v>0.5639907679574746</v>
      </c>
      <c r="K33" s="169">
        <v>2938891</v>
      </c>
      <c r="L33" s="167">
        <v>9171</v>
      </c>
      <c r="M33" s="168">
        <v>0.31205648661348789</v>
      </c>
      <c r="N33" s="166">
        <v>9034</v>
      </c>
      <c r="O33" s="167">
        <v>164</v>
      </c>
      <c r="P33" s="168">
        <v>1.815364179765331</v>
      </c>
    </row>
    <row r="34" spans="1:16">
      <c r="A34" s="111" t="s">
        <v>587</v>
      </c>
      <c r="B34" s="166">
        <v>14483696</v>
      </c>
      <c r="C34" s="167">
        <v>77295</v>
      </c>
      <c r="D34" s="168">
        <v>0.53366903033590318</v>
      </c>
      <c r="E34" s="169">
        <v>8087952</v>
      </c>
      <c r="F34" s="167">
        <v>47349</v>
      </c>
      <c r="G34" s="168">
        <v>0.58542632300488429</v>
      </c>
      <c r="H34" s="166">
        <v>2274763</v>
      </c>
      <c r="I34" s="167">
        <v>14824</v>
      </c>
      <c r="J34" s="168">
        <v>0.65167228410168443</v>
      </c>
      <c r="K34" s="169">
        <v>4105846</v>
      </c>
      <c r="L34" s="167">
        <v>14518</v>
      </c>
      <c r="M34" s="168">
        <v>0.35359338854891292</v>
      </c>
      <c r="N34" s="166">
        <v>15135</v>
      </c>
      <c r="O34" s="167">
        <v>604</v>
      </c>
      <c r="P34" s="168">
        <v>3.990749917409977</v>
      </c>
    </row>
    <row r="35" spans="1:16">
      <c r="A35" s="170" t="s">
        <v>588</v>
      </c>
      <c r="B35" s="171">
        <v>57376716</v>
      </c>
      <c r="C35" s="172">
        <v>340946</v>
      </c>
      <c r="D35" s="173">
        <v>0.59422362200025525</v>
      </c>
      <c r="E35" s="174">
        <v>30519552</v>
      </c>
      <c r="F35" s="172">
        <v>201920</v>
      </c>
      <c r="G35" s="173">
        <v>0.66160866319400757</v>
      </c>
      <c r="H35" s="171">
        <v>9567300</v>
      </c>
      <c r="I35" s="172">
        <v>65488</v>
      </c>
      <c r="J35" s="173">
        <v>0.68449823879255378</v>
      </c>
      <c r="K35" s="174">
        <v>17213878</v>
      </c>
      <c r="L35" s="172">
        <v>71850</v>
      </c>
      <c r="M35" s="173">
        <v>0.41739577798796995</v>
      </c>
      <c r="N35" s="171">
        <v>75986</v>
      </c>
      <c r="O35" s="172">
        <v>1688</v>
      </c>
      <c r="P35" s="173">
        <v>2.2214618482352009</v>
      </c>
    </row>
    <row r="36" spans="1:16">
      <c r="A36" s="111" t="s">
        <v>589</v>
      </c>
      <c r="B36" s="175">
        <v>36103760</v>
      </c>
      <c r="C36" s="167">
        <v>205673</v>
      </c>
      <c r="D36" s="168">
        <v>0.56967196768425221</v>
      </c>
      <c r="E36" s="175">
        <v>18933100</v>
      </c>
      <c r="F36" s="167">
        <v>117662</v>
      </c>
      <c r="G36" s="168">
        <v>0.62146188421336179</v>
      </c>
      <c r="H36" s="175">
        <v>5576459</v>
      </c>
      <c r="I36" s="167">
        <v>53196</v>
      </c>
      <c r="J36" s="168">
        <v>0.9539386912017106</v>
      </c>
      <c r="K36" s="175">
        <v>11565165</v>
      </c>
      <c r="L36" s="167">
        <v>33911</v>
      </c>
      <c r="M36" s="168">
        <v>0.29321674182772145</v>
      </c>
      <c r="N36" s="175">
        <v>29036</v>
      </c>
      <c r="O36" s="167">
        <v>904</v>
      </c>
      <c r="P36" s="168">
        <v>3.1133764981402399</v>
      </c>
    </row>
    <row r="37" spans="1:16">
      <c r="A37" s="111" t="s">
        <v>590</v>
      </c>
      <c r="B37" s="175">
        <v>7883373</v>
      </c>
      <c r="C37" s="167">
        <v>47051</v>
      </c>
      <c r="D37" s="168">
        <v>0.59683843451273966</v>
      </c>
      <c r="E37" s="175">
        <v>4340351</v>
      </c>
      <c r="F37" s="167">
        <v>30691</v>
      </c>
      <c r="G37" s="168">
        <v>0.70710871079320536</v>
      </c>
      <c r="H37" s="175">
        <v>1220047</v>
      </c>
      <c r="I37" s="167">
        <v>7172</v>
      </c>
      <c r="J37" s="168">
        <v>0.5878462059248537</v>
      </c>
      <c r="K37" s="175">
        <v>2311489</v>
      </c>
      <c r="L37" s="167">
        <v>8698</v>
      </c>
      <c r="M37" s="168">
        <v>0.37629424150406943</v>
      </c>
      <c r="N37" s="175">
        <v>11486</v>
      </c>
      <c r="O37" s="167">
        <v>490</v>
      </c>
      <c r="P37" s="168">
        <v>4.2660630332578791</v>
      </c>
    </row>
    <row r="38" spans="1:16">
      <c r="A38" s="111" t="s">
        <v>591</v>
      </c>
      <c r="B38" s="175">
        <v>5522866</v>
      </c>
      <c r="C38" s="167">
        <v>31585</v>
      </c>
      <c r="D38" s="168">
        <v>0.57189509939223582</v>
      </c>
      <c r="E38" s="175">
        <v>3204179</v>
      </c>
      <c r="F38" s="167">
        <v>21245</v>
      </c>
      <c r="G38" s="168">
        <v>0.66304036072891059</v>
      </c>
      <c r="H38" s="175">
        <v>810435</v>
      </c>
      <c r="I38" s="167">
        <v>5077</v>
      </c>
      <c r="J38" s="168">
        <v>0.62645369462079004</v>
      </c>
      <c r="K38" s="175">
        <v>1503174</v>
      </c>
      <c r="L38" s="167">
        <v>5113</v>
      </c>
      <c r="M38" s="168">
        <v>0.340146915792849</v>
      </c>
      <c r="N38" s="175">
        <v>5078</v>
      </c>
      <c r="O38" s="167">
        <v>150</v>
      </c>
      <c r="P38" s="168">
        <v>2.9539188656951558</v>
      </c>
    </row>
    <row r="39" spans="1:16">
      <c r="A39" s="111" t="s">
        <v>592</v>
      </c>
      <c r="B39" s="175">
        <v>3731146</v>
      </c>
      <c r="C39" s="167">
        <v>17948</v>
      </c>
      <c r="D39" s="168">
        <v>0.48103183311508046</v>
      </c>
      <c r="E39" s="175">
        <v>2016107</v>
      </c>
      <c r="F39" s="167">
        <v>10269</v>
      </c>
      <c r="G39" s="168">
        <v>0.50934796615457412</v>
      </c>
      <c r="H39" s="175">
        <v>542758</v>
      </c>
      <c r="I39" s="167">
        <v>3635</v>
      </c>
      <c r="J39" s="168">
        <v>0.66972757656266702</v>
      </c>
      <c r="K39" s="175">
        <v>1169918</v>
      </c>
      <c r="L39" s="167">
        <v>3967</v>
      </c>
      <c r="M39" s="168">
        <v>0.33908359389290532</v>
      </c>
      <c r="N39" s="175">
        <v>2363</v>
      </c>
      <c r="O39" s="167">
        <v>77</v>
      </c>
      <c r="P39" s="168">
        <v>3.2585696148963179</v>
      </c>
    </row>
    <row r="40" spans="1:16">
      <c r="A40" s="170" t="s">
        <v>593</v>
      </c>
      <c r="B40" s="175">
        <v>4687130</v>
      </c>
      <c r="C40" s="167">
        <v>20396</v>
      </c>
      <c r="D40" s="168">
        <v>0.43514901442887227</v>
      </c>
      <c r="E40" s="175">
        <v>2463298</v>
      </c>
      <c r="F40" s="167">
        <v>12648</v>
      </c>
      <c r="G40" s="168">
        <v>0.51345797382208724</v>
      </c>
      <c r="H40" s="175">
        <v>606013</v>
      </c>
      <c r="I40" s="167">
        <v>3268</v>
      </c>
      <c r="J40" s="168">
        <v>0.539262359058304</v>
      </c>
      <c r="K40" s="175">
        <v>1614605</v>
      </c>
      <c r="L40" s="167">
        <v>4376</v>
      </c>
      <c r="M40" s="168">
        <v>0.27102604042474782</v>
      </c>
      <c r="N40" s="175">
        <v>3214</v>
      </c>
      <c r="O40" s="167">
        <v>104</v>
      </c>
      <c r="P40" s="168">
        <v>3.2358431860609835</v>
      </c>
    </row>
    <row r="41" spans="1:16">
      <c r="A41" s="111" t="s">
        <v>594</v>
      </c>
      <c r="B41" s="162">
        <v>12550539</v>
      </c>
      <c r="C41" s="163">
        <v>69190</v>
      </c>
      <c r="D41" s="164">
        <v>0.55129106407302508</v>
      </c>
      <c r="E41" s="165">
        <v>6858058</v>
      </c>
      <c r="F41" s="163">
        <v>41743</v>
      </c>
      <c r="G41" s="164">
        <v>0.60867085113599206</v>
      </c>
      <c r="H41" s="162">
        <v>2040164</v>
      </c>
      <c r="I41" s="163">
        <v>14000</v>
      </c>
      <c r="J41" s="164">
        <v>0.68621934315084465</v>
      </c>
      <c r="K41" s="165">
        <v>3641244</v>
      </c>
      <c r="L41" s="163">
        <v>13187</v>
      </c>
      <c r="M41" s="164">
        <v>0.36215644982868489</v>
      </c>
      <c r="N41" s="162">
        <v>11073</v>
      </c>
      <c r="O41" s="163">
        <v>260</v>
      </c>
      <c r="P41" s="164">
        <v>2.3480538246184413</v>
      </c>
    </row>
    <row r="42" spans="1:16">
      <c r="A42" s="111" t="s">
        <v>595</v>
      </c>
      <c r="B42" s="166">
        <v>19318360</v>
      </c>
      <c r="C42" s="167">
        <v>88432</v>
      </c>
      <c r="D42" s="168">
        <v>0.45776142488285754</v>
      </c>
      <c r="E42" s="169">
        <v>10060342</v>
      </c>
      <c r="F42" s="167">
        <v>50092</v>
      </c>
      <c r="G42" s="168">
        <v>0.4979154784201173</v>
      </c>
      <c r="H42" s="166">
        <v>2791750</v>
      </c>
      <c r="I42" s="167">
        <v>19217</v>
      </c>
      <c r="J42" s="168">
        <v>0.6883496015044327</v>
      </c>
      <c r="K42" s="169">
        <v>6444197</v>
      </c>
      <c r="L42" s="167">
        <v>18614</v>
      </c>
      <c r="M42" s="168">
        <v>0.28884902184089034</v>
      </c>
      <c r="N42" s="166">
        <v>22071</v>
      </c>
      <c r="O42" s="167">
        <v>509</v>
      </c>
      <c r="P42" s="168">
        <v>2.306193647773096</v>
      </c>
    </row>
    <row r="43" spans="1:16">
      <c r="A43" s="111" t="s">
        <v>596</v>
      </c>
      <c r="B43" s="166">
        <v>8993765</v>
      </c>
      <c r="C43" s="167">
        <v>36507</v>
      </c>
      <c r="D43" s="168">
        <v>0.40591454190764376</v>
      </c>
      <c r="E43" s="169">
        <v>4682139</v>
      </c>
      <c r="F43" s="167">
        <v>19905</v>
      </c>
      <c r="G43" s="168">
        <v>0.42512620834195652</v>
      </c>
      <c r="H43" s="166">
        <v>1286392</v>
      </c>
      <c r="I43" s="167">
        <v>7412</v>
      </c>
      <c r="J43" s="168">
        <v>0.57618517528094082</v>
      </c>
      <c r="K43" s="169">
        <v>3020196</v>
      </c>
      <c r="L43" s="167">
        <v>9070</v>
      </c>
      <c r="M43" s="168">
        <v>0.30031163540379496</v>
      </c>
      <c r="N43" s="166">
        <v>5038</v>
      </c>
      <c r="O43" s="167">
        <v>120</v>
      </c>
      <c r="P43" s="168">
        <v>2.3818975784041285</v>
      </c>
    </row>
    <row r="44" spans="1:16">
      <c r="A44" s="111" t="s">
        <v>597</v>
      </c>
      <c r="B44" s="166">
        <v>4646625</v>
      </c>
      <c r="C44" s="167">
        <v>30724</v>
      </c>
      <c r="D44" s="168">
        <v>0.66121109407365564</v>
      </c>
      <c r="E44" s="169">
        <v>2585237</v>
      </c>
      <c r="F44" s="167">
        <v>20557</v>
      </c>
      <c r="G44" s="168">
        <v>0.79516887619974497</v>
      </c>
      <c r="H44" s="166">
        <v>730053</v>
      </c>
      <c r="I44" s="167">
        <v>5327</v>
      </c>
      <c r="J44" s="168">
        <v>0.72967305113464365</v>
      </c>
      <c r="K44" s="169">
        <v>1327995</v>
      </c>
      <c r="L44" s="167">
        <v>4686</v>
      </c>
      <c r="M44" s="168">
        <v>0.35286277433273472</v>
      </c>
      <c r="N44" s="166">
        <v>3340</v>
      </c>
      <c r="O44" s="167">
        <v>154</v>
      </c>
      <c r="P44" s="168">
        <v>4.6107784431137722</v>
      </c>
    </row>
    <row r="45" spans="1:16">
      <c r="A45" s="170" t="s">
        <v>598</v>
      </c>
      <c r="B45" s="171">
        <v>6688398</v>
      </c>
      <c r="C45" s="172">
        <v>31676</v>
      </c>
      <c r="D45" s="173">
        <v>0.47359621840685917</v>
      </c>
      <c r="E45" s="174">
        <v>3594194</v>
      </c>
      <c r="F45" s="172">
        <v>17859</v>
      </c>
      <c r="G45" s="173">
        <v>0.49688469793227635</v>
      </c>
      <c r="H45" s="171">
        <v>1012696</v>
      </c>
      <c r="I45" s="172">
        <v>7029</v>
      </c>
      <c r="J45" s="173">
        <v>0.69408786052280247</v>
      </c>
      <c r="K45" s="174">
        <v>2077675</v>
      </c>
      <c r="L45" s="172">
        <v>6699</v>
      </c>
      <c r="M45" s="173">
        <v>0.32242771367032863</v>
      </c>
      <c r="N45" s="171">
        <v>3833</v>
      </c>
      <c r="O45" s="172">
        <v>89</v>
      </c>
      <c r="P45" s="173">
        <v>2.3219410383511612</v>
      </c>
    </row>
    <row r="46" spans="1:16">
      <c r="A46" s="111" t="s">
        <v>599</v>
      </c>
      <c r="B46" s="175">
        <v>8296713</v>
      </c>
      <c r="C46" s="167">
        <v>38023</v>
      </c>
      <c r="D46" s="168">
        <v>0.45828992758939591</v>
      </c>
      <c r="E46" s="175">
        <v>4595220</v>
      </c>
      <c r="F46" s="167">
        <v>22035</v>
      </c>
      <c r="G46" s="168">
        <v>0.47952002298040136</v>
      </c>
      <c r="H46" s="175">
        <v>1285444</v>
      </c>
      <c r="I46" s="167">
        <v>9116</v>
      </c>
      <c r="J46" s="168">
        <v>0.7091713057900616</v>
      </c>
      <c r="K46" s="175">
        <v>2406717</v>
      </c>
      <c r="L46" s="167">
        <v>6680</v>
      </c>
      <c r="M46" s="168">
        <v>0.27755652201733733</v>
      </c>
      <c r="N46" s="175">
        <v>9332</v>
      </c>
      <c r="O46" s="167">
        <v>192</v>
      </c>
      <c r="P46" s="168">
        <v>2.0574367766823833</v>
      </c>
    </row>
    <row r="47" spans="1:16">
      <c r="A47" s="111" t="s">
        <v>600</v>
      </c>
      <c r="B47" s="175">
        <v>3962103</v>
      </c>
      <c r="C47" s="167">
        <v>16862</v>
      </c>
      <c r="D47" s="168">
        <v>0.42558207093556122</v>
      </c>
      <c r="E47" s="175">
        <v>2148616</v>
      </c>
      <c r="F47" s="167">
        <v>9781</v>
      </c>
      <c r="G47" s="168">
        <v>0.45522326930451973</v>
      </c>
      <c r="H47" s="175">
        <v>571064</v>
      </c>
      <c r="I47" s="167">
        <v>3006</v>
      </c>
      <c r="J47" s="168">
        <v>0.52638583416219542</v>
      </c>
      <c r="K47" s="175">
        <v>1238873</v>
      </c>
      <c r="L47" s="167">
        <v>4006</v>
      </c>
      <c r="M47" s="168">
        <v>0.32335840719750936</v>
      </c>
      <c r="N47" s="175">
        <v>3550</v>
      </c>
      <c r="O47" s="167">
        <v>69</v>
      </c>
      <c r="P47" s="168">
        <v>1.9436619718309858</v>
      </c>
    </row>
    <row r="48" spans="1:16">
      <c r="A48" s="111" t="s">
        <v>601</v>
      </c>
      <c r="B48" s="175">
        <v>35577718</v>
      </c>
      <c r="C48" s="167">
        <v>195421</v>
      </c>
      <c r="D48" s="168">
        <v>0.5492791864840797</v>
      </c>
      <c r="E48" s="175">
        <v>18317095</v>
      </c>
      <c r="F48" s="167">
        <v>119061</v>
      </c>
      <c r="G48" s="168">
        <v>0.64999935852273516</v>
      </c>
      <c r="H48" s="175">
        <v>5151909</v>
      </c>
      <c r="I48" s="167">
        <v>35767</v>
      </c>
      <c r="J48" s="168">
        <v>0.69424751097117599</v>
      </c>
      <c r="K48" s="175">
        <v>12071089</v>
      </c>
      <c r="L48" s="167">
        <v>39482</v>
      </c>
      <c r="M48" s="168">
        <v>0.3270790232761932</v>
      </c>
      <c r="N48" s="175">
        <v>37625</v>
      </c>
      <c r="O48" s="167">
        <v>1111</v>
      </c>
      <c r="P48" s="168">
        <v>2.9528239202657809</v>
      </c>
    </row>
    <row r="49" spans="1:16">
      <c r="A49" s="111" t="s">
        <v>602</v>
      </c>
      <c r="B49" s="175">
        <v>6080290</v>
      </c>
      <c r="C49" s="167">
        <v>35046</v>
      </c>
      <c r="D49" s="168">
        <v>0.57638698154199886</v>
      </c>
      <c r="E49" s="175">
        <v>3084156</v>
      </c>
      <c r="F49" s="167">
        <v>22124</v>
      </c>
      <c r="G49" s="168">
        <v>0.71734374007021695</v>
      </c>
      <c r="H49" s="175">
        <v>830270</v>
      </c>
      <c r="I49" s="167">
        <v>6629</v>
      </c>
      <c r="J49" s="168">
        <v>0.79841497344237422</v>
      </c>
      <c r="K49" s="175">
        <v>2160292</v>
      </c>
      <c r="L49" s="167">
        <v>6146</v>
      </c>
      <c r="M49" s="168">
        <v>0.28449857704421438</v>
      </c>
      <c r="N49" s="175">
        <v>5572</v>
      </c>
      <c r="O49" s="167">
        <v>147</v>
      </c>
      <c r="P49" s="168">
        <v>2.6381909547738691</v>
      </c>
    </row>
    <row r="50" spans="1:16">
      <c r="A50" s="170" t="s">
        <v>603</v>
      </c>
      <c r="B50" s="175">
        <v>8547060</v>
      </c>
      <c r="C50" s="167">
        <v>37954</v>
      </c>
      <c r="D50" s="168">
        <v>0.44405912676405684</v>
      </c>
      <c r="E50" s="175">
        <v>4446770</v>
      </c>
      <c r="F50" s="167">
        <v>22289</v>
      </c>
      <c r="G50" s="168">
        <v>0.50124022605171847</v>
      </c>
      <c r="H50" s="175">
        <v>1250591</v>
      </c>
      <c r="I50" s="167">
        <v>7652</v>
      </c>
      <c r="J50" s="168">
        <v>0.61187070752948014</v>
      </c>
      <c r="K50" s="175">
        <v>2844232</v>
      </c>
      <c r="L50" s="167">
        <v>7933</v>
      </c>
      <c r="M50" s="168">
        <v>0.27891536274115469</v>
      </c>
      <c r="N50" s="175">
        <v>5467</v>
      </c>
      <c r="O50" s="167">
        <v>80</v>
      </c>
      <c r="P50" s="168">
        <v>1.4633254069873787</v>
      </c>
    </row>
    <row r="51" spans="1:16">
      <c r="A51" s="111" t="s">
        <v>604</v>
      </c>
      <c r="B51" s="162">
        <v>11560271</v>
      </c>
      <c r="C51" s="163">
        <v>56628</v>
      </c>
      <c r="D51" s="164">
        <v>0.4898501081851801</v>
      </c>
      <c r="E51" s="165">
        <v>6274080</v>
      </c>
      <c r="F51" s="163">
        <v>33072</v>
      </c>
      <c r="G51" s="164">
        <v>0.52712110779588406</v>
      </c>
      <c r="H51" s="162">
        <v>1593229</v>
      </c>
      <c r="I51" s="163">
        <v>10902</v>
      </c>
      <c r="J51" s="164">
        <v>0.68427074827284717</v>
      </c>
      <c r="K51" s="165">
        <v>3683079</v>
      </c>
      <c r="L51" s="163">
        <v>12386</v>
      </c>
      <c r="M51" s="164">
        <v>0.3362947142866064</v>
      </c>
      <c r="N51" s="162">
        <v>9883</v>
      </c>
      <c r="O51" s="163">
        <v>268</v>
      </c>
      <c r="P51" s="164">
        <v>2.7117272083375492</v>
      </c>
    </row>
    <row r="52" spans="1:16">
      <c r="A52" s="111" t="s">
        <v>605</v>
      </c>
      <c r="B52" s="166">
        <v>7289578</v>
      </c>
      <c r="C52" s="167">
        <v>38290</v>
      </c>
      <c r="D52" s="168">
        <v>0.52527046147252976</v>
      </c>
      <c r="E52" s="169">
        <v>3916223</v>
      </c>
      <c r="F52" s="167">
        <v>23814</v>
      </c>
      <c r="G52" s="168">
        <v>0.60808590317762801</v>
      </c>
      <c r="H52" s="166">
        <v>895362</v>
      </c>
      <c r="I52" s="167">
        <v>5359</v>
      </c>
      <c r="J52" s="168">
        <v>0.59852886318606335</v>
      </c>
      <c r="K52" s="169">
        <v>2472226</v>
      </c>
      <c r="L52" s="167">
        <v>8784</v>
      </c>
      <c r="M52" s="168">
        <v>0.35530732222701322</v>
      </c>
      <c r="N52" s="166">
        <v>5767</v>
      </c>
      <c r="O52" s="167">
        <v>333</v>
      </c>
      <c r="P52" s="168">
        <v>5.7742327033119478</v>
      </c>
    </row>
    <row r="53" spans="1:16">
      <c r="A53" s="111" t="s">
        <v>606</v>
      </c>
      <c r="B53" s="166">
        <v>6994170</v>
      </c>
      <c r="C53" s="167">
        <v>36667</v>
      </c>
      <c r="D53" s="168">
        <v>0.52425091183085337</v>
      </c>
      <c r="E53" s="169">
        <v>3672935</v>
      </c>
      <c r="F53" s="167">
        <v>22599</v>
      </c>
      <c r="G53" s="168">
        <v>0.61528450680450375</v>
      </c>
      <c r="H53" s="166">
        <v>890333</v>
      </c>
      <c r="I53" s="167">
        <v>8261</v>
      </c>
      <c r="J53" s="168">
        <v>0.92785508343507428</v>
      </c>
      <c r="K53" s="169">
        <v>2423885</v>
      </c>
      <c r="L53" s="167">
        <v>5618</v>
      </c>
      <c r="M53" s="168">
        <v>0.23177667257316251</v>
      </c>
      <c r="N53" s="166">
        <v>7017</v>
      </c>
      <c r="O53" s="167">
        <v>189</v>
      </c>
      <c r="P53" s="168">
        <v>2.6934587430525863</v>
      </c>
    </row>
    <row r="54" spans="1:16">
      <c r="A54" s="111" t="s">
        <v>607</v>
      </c>
      <c r="B54" s="166">
        <v>10585308</v>
      </c>
      <c r="C54" s="167">
        <v>49005</v>
      </c>
      <c r="D54" s="168">
        <v>0.46295299107026455</v>
      </c>
      <c r="E54" s="169">
        <v>5551046</v>
      </c>
      <c r="F54" s="167">
        <v>31238</v>
      </c>
      <c r="G54" s="168">
        <v>0.56274078795239679</v>
      </c>
      <c r="H54" s="166">
        <v>1514388</v>
      </c>
      <c r="I54" s="167">
        <v>8393</v>
      </c>
      <c r="J54" s="168">
        <v>0.55421728117232838</v>
      </c>
      <c r="K54" s="169">
        <v>3510870</v>
      </c>
      <c r="L54" s="167">
        <v>9175</v>
      </c>
      <c r="M54" s="168">
        <v>0.26133123698684368</v>
      </c>
      <c r="N54" s="166">
        <v>9004</v>
      </c>
      <c r="O54" s="167">
        <v>199</v>
      </c>
      <c r="P54" s="168">
        <v>2.2101288316303864</v>
      </c>
    </row>
    <row r="55" spans="1:16">
      <c r="A55" s="170" t="s">
        <v>608</v>
      </c>
      <c r="B55" s="171">
        <v>8408657</v>
      </c>
      <c r="C55" s="172">
        <v>40846</v>
      </c>
      <c r="D55" s="173">
        <v>0.48576128149834158</v>
      </c>
      <c r="E55" s="174">
        <v>4367030</v>
      </c>
      <c r="F55" s="172">
        <v>24234</v>
      </c>
      <c r="G55" s="173">
        <v>0.55493092559474066</v>
      </c>
      <c r="H55" s="171">
        <v>1205562</v>
      </c>
      <c r="I55" s="172">
        <v>8201</v>
      </c>
      <c r="J55" s="173">
        <v>0.68026364467360445</v>
      </c>
      <c r="K55" s="174">
        <v>2827877</v>
      </c>
      <c r="L55" s="172">
        <v>8043</v>
      </c>
      <c r="M55" s="173">
        <v>0.28441831098028664</v>
      </c>
      <c r="N55" s="171">
        <v>8188</v>
      </c>
      <c r="O55" s="172">
        <v>368</v>
      </c>
      <c r="P55" s="173">
        <v>4.4943820224719104</v>
      </c>
    </row>
    <row r="56" spans="1:16" ht="20.25" customHeight="1">
      <c r="A56" s="5" t="s">
        <v>653</v>
      </c>
    </row>
  </sheetData>
  <customSheetViews>
    <customSheetView guid="{6F28069D-A7F4-41D2-AA1B-4487F97E36F1}" showRuler="0">
      <pageMargins left="0.59055118110236227" right="0.39370078740157483" top="0.78740157480314965" bottom="0.78740157480314965" header="0.51181102362204722" footer="0.51181102362204722"/>
      <pageSetup paperSize="8" orientation="landscape" r:id="rId1"/>
      <headerFooter alignWithMargins="0"/>
    </customSheetView>
  </customSheetViews>
  <mergeCells count="6">
    <mergeCell ref="K3:M3"/>
    <mergeCell ref="N3:P3"/>
    <mergeCell ref="A3:A4"/>
    <mergeCell ref="B3:D3"/>
    <mergeCell ref="E3:G3"/>
    <mergeCell ref="H3:J3"/>
  </mergeCells>
  <phoneticPr fontId="2"/>
  <pageMargins left="0.59055118110236227" right="0.39370078740157483" top="0.59055118110236227" bottom="0.78740157480314965" header="0.51181102362204722" footer="0.51181102362204722"/>
  <pageSetup paperSize="9" scale="68" orientation="landscape" r:id="rId2"/>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25"/>
  <dimension ref="A1:P56"/>
  <sheetViews>
    <sheetView workbookViewId="0"/>
  </sheetViews>
  <sheetFormatPr defaultRowHeight="13.5"/>
  <cols>
    <col min="1" max="1" width="15.625" style="129" customWidth="1"/>
    <col min="2" max="16" width="12.375" style="129" customWidth="1"/>
    <col min="17" max="16384" width="9" style="129"/>
  </cols>
  <sheetData>
    <row r="1" spans="1:16" s="5" customFormat="1" ht="27.2" customHeight="1">
      <c r="A1" s="3" t="s">
        <v>654</v>
      </c>
      <c r="B1" s="145"/>
      <c r="C1" s="145"/>
      <c r="D1" s="145"/>
      <c r="E1" s="145"/>
      <c r="F1" s="145"/>
      <c r="G1" s="145"/>
      <c r="H1" s="145"/>
      <c r="I1" s="145"/>
      <c r="J1" s="145"/>
      <c r="K1" s="145"/>
      <c r="L1" s="145"/>
      <c r="M1" s="145"/>
      <c r="N1" s="145"/>
      <c r="O1" s="145"/>
      <c r="P1" s="145"/>
    </row>
    <row r="2" spans="1:16" s="5" customFormat="1" ht="19.5" customHeight="1">
      <c r="A2" s="6"/>
      <c r="P2" s="146" t="e">
        <f>"（"&amp;#REF!&amp;"年"&amp;#REF!&amp;"月診療分）"</f>
        <v>#REF!</v>
      </c>
    </row>
    <row r="3" spans="1:16" s="5" customFormat="1" ht="23.25" customHeight="1">
      <c r="A3" s="612" t="s">
        <v>659</v>
      </c>
      <c r="B3" s="554" t="s">
        <v>521</v>
      </c>
      <c r="C3" s="554"/>
      <c r="D3" s="554"/>
      <c r="E3" s="554" t="s">
        <v>544</v>
      </c>
      <c r="F3" s="554"/>
      <c r="G3" s="554"/>
      <c r="H3" s="554" t="s">
        <v>557</v>
      </c>
      <c r="I3" s="554"/>
      <c r="J3" s="554"/>
      <c r="K3" s="554" t="s">
        <v>463</v>
      </c>
      <c r="L3" s="554"/>
      <c r="M3" s="554"/>
      <c r="N3" s="554" t="s">
        <v>553</v>
      </c>
      <c r="O3" s="554"/>
      <c r="P3" s="554"/>
    </row>
    <row r="4" spans="1:16" s="5" customFormat="1" ht="23.25" customHeight="1">
      <c r="A4" s="558"/>
      <c r="B4" s="147" t="s">
        <v>630</v>
      </c>
      <c r="C4" s="147" t="s">
        <v>632</v>
      </c>
      <c r="D4" s="147" t="s">
        <v>634</v>
      </c>
      <c r="E4" s="148" t="s">
        <v>630</v>
      </c>
      <c r="F4" s="147" t="s">
        <v>632</v>
      </c>
      <c r="G4" s="149" t="s">
        <v>634</v>
      </c>
      <c r="H4" s="147" t="s">
        <v>630</v>
      </c>
      <c r="I4" s="149" t="s">
        <v>632</v>
      </c>
      <c r="J4" s="147" t="s">
        <v>634</v>
      </c>
      <c r="K4" s="149" t="s">
        <v>630</v>
      </c>
      <c r="L4" s="147" t="s">
        <v>632</v>
      </c>
      <c r="M4" s="149" t="s">
        <v>634</v>
      </c>
      <c r="N4" s="147" t="s">
        <v>630</v>
      </c>
      <c r="O4" s="147" t="s">
        <v>632</v>
      </c>
      <c r="P4" s="147" t="s">
        <v>634</v>
      </c>
    </row>
    <row r="5" spans="1:16" s="5" customFormat="1">
      <c r="A5" s="9"/>
      <c r="B5" s="150" t="s">
        <v>525</v>
      </c>
      <c r="C5" s="16" t="s">
        <v>525</v>
      </c>
      <c r="D5" s="151" t="s">
        <v>644</v>
      </c>
      <c r="E5" s="150" t="s">
        <v>525</v>
      </c>
      <c r="F5" s="150" t="s">
        <v>525</v>
      </c>
      <c r="G5" s="16" t="s">
        <v>644</v>
      </c>
      <c r="H5" s="150" t="s">
        <v>525</v>
      </c>
      <c r="I5" s="16" t="s">
        <v>525</v>
      </c>
      <c r="J5" s="151" t="s">
        <v>644</v>
      </c>
      <c r="K5" s="150" t="s">
        <v>525</v>
      </c>
      <c r="L5" s="150" t="s">
        <v>525</v>
      </c>
      <c r="M5" s="16" t="s">
        <v>644</v>
      </c>
      <c r="N5" s="150" t="s">
        <v>525</v>
      </c>
      <c r="O5" s="150" t="s">
        <v>525</v>
      </c>
      <c r="P5" s="16" t="s">
        <v>644</v>
      </c>
    </row>
    <row r="6" spans="1:16">
      <c r="A6" s="152" t="e">
        <f>IF(#REF!&lt;=2,"平成"&amp;#REF!&amp;"年"&amp;#REF!&amp;"月","平成"&amp;#REF!&amp;"年"&amp;#REF!&amp;"月")</f>
        <v>#REF!</v>
      </c>
      <c r="B6" s="153">
        <v>4705288</v>
      </c>
      <c r="C6" s="154">
        <v>19069</v>
      </c>
      <c r="D6" s="155">
        <v>0.40526743527707554</v>
      </c>
      <c r="E6" s="156">
        <v>2966280</v>
      </c>
      <c r="F6" s="154">
        <v>13780</v>
      </c>
      <c r="G6" s="155">
        <v>0.46455493075501975</v>
      </c>
      <c r="H6" s="153">
        <v>248120</v>
      </c>
      <c r="I6" s="154">
        <v>2842</v>
      </c>
      <c r="J6" s="155">
        <v>1.145413509592133</v>
      </c>
      <c r="K6" s="156">
        <v>1486930</v>
      </c>
      <c r="L6" s="154">
        <v>2351</v>
      </c>
      <c r="M6" s="155">
        <v>0.15811100724311164</v>
      </c>
      <c r="N6" s="153">
        <v>3958</v>
      </c>
      <c r="O6" s="154">
        <v>96</v>
      </c>
      <c r="P6" s="155">
        <v>2.4254674077817078</v>
      </c>
    </row>
    <row r="7" spans="1:16">
      <c r="A7" s="152" t="e">
        <f>IF(#REF!&lt;=2,"平成"&amp;#REF!&amp;"年"&amp;#REF!&amp;"月","平成"&amp;#REF!&amp;"年"&amp;#REF!&amp;"月")</f>
        <v>#REF!</v>
      </c>
      <c r="B7" s="153">
        <v>4890611</v>
      </c>
      <c r="C7" s="154">
        <v>19943</v>
      </c>
      <c r="D7" s="155">
        <v>0.40778135901628654</v>
      </c>
      <c r="E7" s="156">
        <v>3077714</v>
      </c>
      <c r="F7" s="154">
        <v>13860</v>
      </c>
      <c r="G7" s="155">
        <v>0.45033424158320107</v>
      </c>
      <c r="H7" s="153">
        <v>262686</v>
      </c>
      <c r="I7" s="154">
        <v>2962</v>
      </c>
      <c r="J7" s="155">
        <v>1.1275819800065476</v>
      </c>
      <c r="K7" s="156">
        <v>1546140</v>
      </c>
      <c r="L7" s="154">
        <v>3018</v>
      </c>
      <c r="M7" s="155">
        <v>0.19519577787263767</v>
      </c>
      <c r="N7" s="153">
        <v>4071</v>
      </c>
      <c r="O7" s="154">
        <v>103</v>
      </c>
      <c r="P7" s="155">
        <v>2.5300908867600098</v>
      </c>
    </row>
    <row r="8" spans="1:16">
      <c r="A8" s="157" t="e">
        <f>"平成"&amp;#REF!&amp;"年"&amp;#REF!&amp;"月"</f>
        <v>#REF!</v>
      </c>
      <c r="B8" s="158" t="e">
        <f>SUM(B9:B55)</f>
        <v>#REF!</v>
      </c>
      <c r="C8" s="159" t="e">
        <f>SUM(C9:C55)</f>
        <v>#REF!</v>
      </c>
      <c r="D8" s="160" t="e">
        <f>IF(C8=0,0,C8/B8*100)</f>
        <v>#REF!</v>
      </c>
      <c r="E8" s="161" t="e">
        <f>SUM(E9:E55)</f>
        <v>#REF!</v>
      </c>
      <c r="F8" s="159" t="e">
        <f>SUM(F9:F55)</f>
        <v>#REF!</v>
      </c>
      <c r="G8" s="160" t="e">
        <f>IF(F8=0,0,F8/E8*100)</f>
        <v>#REF!</v>
      </c>
      <c r="H8" s="158" t="e">
        <f>SUM(H9:H55)</f>
        <v>#REF!</v>
      </c>
      <c r="I8" s="159" t="e">
        <f>SUM(I9:I55)</f>
        <v>#REF!</v>
      </c>
      <c r="J8" s="160" t="e">
        <f>IF(I8=0,0,I8/H8*100)</f>
        <v>#REF!</v>
      </c>
      <c r="K8" s="161" t="e">
        <f>SUM(K9:K55)</f>
        <v>#REF!</v>
      </c>
      <c r="L8" s="159" t="e">
        <f>SUM(L9:L55)</f>
        <v>#REF!</v>
      </c>
      <c r="M8" s="160" t="e">
        <f>IF(L8=0,0,L8/K8*100)</f>
        <v>#REF!</v>
      </c>
      <c r="N8" s="158" t="e">
        <f>SUM(N9:N55)</f>
        <v>#REF!</v>
      </c>
      <c r="O8" s="159" t="e">
        <f>SUM(O9:O55)</f>
        <v>#REF!</v>
      </c>
      <c r="P8" s="160" t="e">
        <f>IF(O8=0,0,O8/N8*100)</f>
        <v>#REF!</v>
      </c>
    </row>
    <row r="9" spans="1:16">
      <c r="A9" s="111" t="s">
        <v>562</v>
      </c>
      <c r="B9" s="162" t="e">
        <f>#REF!+#REF!</f>
        <v>#REF!</v>
      </c>
      <c r="C9" s="163" t="e">
        <f>#REF!</f>
        <v>#REF!</v>
      </c>
      <c r="D9" s="164" t="e">
        <f>IF(C9=0,0,C9/B9*100)</f>
        <v>#REF!</v>
      </c>
      <c r="E9" s="165" t="e">
        <f>#REF!+#REF!</f>
        <v>#REF!</v>
      </c>
      <c r="F9" s="163" t="e">
        <f>#REF!</f>
        <v>#REF!</v>
      </c>
      <c r="G9" s="164" t="e">
        <f>IF(F9=0,0,F9/E9*100)</f>
        <v>#REF!</v>
      </c>
      <c r="H9" s="162" t="e">
        <f>#REF!+#REF!</f>
        <v>#REF!</v>
      </c>
      <c r="I9" s="163" t="e">
        <f>#REF!</f>
        <v>#REF!</v>
      </c>
      <c r="J9" s="164" t="e">
        <f>IF(I9=0,0,I9/H9*100)</f>
        <v>#REF!</v>
      </c>
      <c r="K9" s="165" t="e">
        <f>#REF!+#REF!</f>
        <v>#REF!</v>
      </c>
      <c r="L9" s="163" t="e">
        <f>#REF!</f>
        <v>#REF!</v>
      </c>
      <c r="M9" s="164" t="e">
        <f>IF(L9=0,0,L9/K9*100)</f>
        <v>#REF!</v>
      </c>
      <c r="N9" s="162" t="e">
        <f>#REF!+#REF!</f>
        <v>#REF!</v>
      </c>
      <c r="O9" s="163" t="e">
        <f>#REF!</f>
        <v>#REF!</v>
      </c>
      <c r="P9" s="164" t="e">
        <f>IF(O9=0,0,O9/N9*100)</f>
        <v>#REF!</v>
      </c>
    </row>
    <row r="10" spans="1:16">
      <c r="A10" s="111" t="s">
        <v>563</v>
      </c>
      <c r="B10" s="166" t="e">
        <f>#REF!+#REF!</f>
        <v>#REF!</v>
      </c>
      <c r="C10" s="167" t="e">
        <f>#REF!</f>
        <v>#REF!</v>
      </c>
      <c r="D10" s="168" t="e">
        <f t="shared" ref="D10:D55" si="0">IF(C10=0,0,C10/B10*100)</f>
        <v>#REF!</v>
      </c>
      <c r="E10" s="169" t="e">
        <f>#REF!+#REF!</f>
        <v>#REF!</v>
      </c>
      <c r="F10" s="167" t="e">
        <f>#REF!</f>
        <v>#REF!</v>
      </c>
      <c r="G10" s="168" t="e">
        <f t="shared" ref="G10:G55" si="1">IF(F10=0,0,F10/E10*100)</f>
        <v>#REF!</v>
      </c>
      <c r="H10" s="166" t="e">
        <f>#REF!+#REF!</f>
        <v>#REF!</v>
      </c>
      <c r="I10" s="167" t="e">
        <f>#REF!</f>
        <v>#REF!</v>
      </c>
      <c r="J10" s="168" t="e">
        <f t="shared" ref="J10:J55" si="2">IF(I10=0,0,I10/H10*100)</f>
        <v>#REF!</v>
      </c>
      <c r="K10" s="169" t="e">
        <f>#REF!+#REF!</f>
        <v>#REF!</v>
      </c>
      <c r="L10" s="167" t="e">
        <f>#REF!</f>
        <v>#REF!</v>
      </c>
      <c r="M10" s="168" t="e">
        <f t="shared" ref="M10:M55" si="3">IF(L10=0,0,L10/K10*100)</f>
        <v>#REF!</v>
      </c>
      <c r="N10" s="166" t="e">
        <f>#REF!+#REF!</f>
        <v>#REF!</v>
      </c>
      <c r="O10" s="167" t="e">
        <f>#REF!</f>
        <v>#REF!</v>
      </c>
      <c r="P10" s="168" t="e">
        <f t="shared" ref="P10:P55" si="4">IF(O10=0,0,O10/N10*100)</f>
        <v>#REF!</v>
      </c>
    </row>
    <row r="11" spans="1:16">
      <c r="A11" s="111" t="s">
        <v>564</v>
      </c>
      <c r="B11" s="166" t="e">
        <f>#REF!+#REF!</f>
        <v>#REF!</v>
      </c>
      <c r="C11" s="167" t="e">
        <f>#REF!</f>
        <v>#REF!</v>
      </c>
      <c r="D11" s="168" t="e">
        <f t="shared" si="0"/>
        <v>#REF!</v>
      </c>
      <c r="E11" s="169" t="e">
        <f>#REF!+#REF!</f>
        <v>#REF!</v>
      </c>
      <c r="F11" s="167" t="e">
        <f>#REF!</f>
        <v>#REF!</v>
      </c>
      <c r="G11" s="168" t="e">
        <f t="shared" si="1"/>
        <v>#REF!</v>
      </c>
      <c r="H11" s="166" t="e">
        <f>#REF!+#REF!</f>
        <v>#REF!</v>
      </c>
      <c r="I11" s="167" t="e">
        <f>#REF!</f>
        <v>#REF!</v>
      </c>
      <c r="J11" s="168" t="e">
        <f t="shared" si="2"/>
        <v>#REF!</v>
      </c>
      <c r="K11" s="169" t="e">
        <f>#REF!+#REF!</f>
        <v>#REF!</v>
      </c>
      <c r="L11" s="167" t="e">
        <f>#REF!</f>
        <v>#REF!</v>
      </c>
      <c r="M11" s="168" t="e">
        <f t="shared" si="3"/>
        <v>#REF!</v>
      </c>
      <c r="N11" s="166" t="e">
        <f>#REF!+#REF!</f>
        <v>#REF!</v>
      </c>
      <c r="O11" s="167" t="e">
        <f>#REF!</f>
        <v>#REF!</v>
      </c>
      <c r="P11" s="168" t="e">
        <f t="shared" si="4"/>
        <v>#REF!</v>
      </c>
    </row>
    <row r="12" spans="1:16">
      <c r="A12" s="111" t="s">
        <v>565</v>
      </c>
      <c r="B12" s="166" t="e">
        <f>#REF!+#REF!</f>
        <v>#REF!</v>
      </c>
      <c r="C12" s="167" t="e">
        <f>#REF!</f>
        <v>#REF!</v>
      </c>
      <c r="D12" s="168" t="e">
        <f t="shared" si="0"/>
        <v>#REF!</v>
      </c>
      <c r="E12" s="169" t="e">
        <f>#REF!+#REF!</f>
        <v>#REF!</v>
      </c>
      <c r="F12" s="167" t="e">
        <f>#REF!</f>
        <v>#REF!</v>
      </c>
      <c r="G12" s="168" t="e">
        <f t="shared" si="1"/>
        <v>#REF!</v>
      </c>
      <c r="H12" s="166" t="e">
        <f>#REF!+#REF!</f>
        <v>#REF!</v>
      </c>
      <c r="I12" s="167" t="e">
        <f>#REF!</f>
        <v>#REF!</v>
      </c>
      <c r="J12" s="168" t="e">
        <f t="shared" si="2"/>
        <v>#REF!</v>
      </c>
      <c r="K12" s="169" t="e">
        <f>#REF!+#REF!</f>
        <v>#REF!</v>
      </c>
      <c r="L12" s="167" t="e">
        <f>#REF!</f>
        <v>#REF!</v>
      </c>
      <c r="M12" s="168" t="e">
        <f t="shared" si="3"/>
        <v>#REF!</v>
      </c>
      <c r="N12" s="166" t="e">
        <f>#REF!+#REF!</f>
        <v>#REF!</v>
      </c>
      <c r="O12" s="167" t="e">
        <f>#REF!</f>
        <v>#REF!</v>
      </c>
      <c r="P12" s="168" t="e">
        <f t="shared" si="4"/>
        <v>#REF!</v>
      </c>
    </row>
    <row r="13" spans="1:16">
      <c r="A13" s="111" t="s">
        <v>566</v>
      </c>
      <c r="B13" s="166" t="e">
        <f>#REF!+#REF!</f>
        <v>#REF!</v>
      </c>
      <c r="C13" s="167" t="e">
        <f>#REF!</f>
        <v>#REF!</v>
      </c>
      <c r="D13" s="168" t="e">
        <f t="shared" si="0"/>
        <v>#REF!</v>
      </c>
      <c r="E13" s="169" t="e">
        <f>#REF!+#REF!</f>
        <v>#REF!</v>
      </c>
      <c r="F13" s="167" t="e">
        <f>#REF!</f>
        <v>#REF!</v>
      </c>
      <c r="G13" s="168" t="e">
        <f t="shared" si="1"/>
        <v>#REF!</v>
      </c>
      <c r="H13" s="166" t="e">
        <f>#REF!+#REF!</f>
        <v>#REF!</v>
      </c>
      <c r="I13" s="167" t="e">
        <f>#REF!</f>
        <v>#REF!</v>
      </c>
      <c r="J13" s="168" t="e">
        <f t="shared" si="2"/>
        <v>#REF!</v>
      </c>
      <c r="K13" s="169" t="e">
        <f>#REF!+#REF!</f>
        <v>#REF!</v>
      </c>
      <c r="L13" s="167" t="e">
        <f>#REF!</f>
        <v>#REF!</v>
      </c>
      <c r="M13" s="168" t="e">
        <f t="shared" si="3"/>
        <v>#REF!</v>
      </c>
      <c r="N13" s="166" t="e">
        <f>#REF!+#REF!</f>
        <v>#REF!</v>
      </c>
      <c r="O13" s="167" t="e">
        <f>#REF!</f>
        <v>#REF!</v>
      </c>
      <c r="P13" s="168" t="e">
        <f t="shared" si="4"/>
        <v>#REF!</v>
      </c>
    </row>
    <row r="14" spans="1:16">
      <c r="A14" s="111" t="s">
        <v>567</v>
      </c>
      <c r="B14" s="166" t="e">
        <f>#REF!+#REF!</f>
        <v>#REF!</v>
      </c>
      <c r="C14" s="167" t="e">
        <f>#REF!</f>
        <v>#REF!</v>
      </c>
      <c r="D14" s="168" t="e">
        <f t="shared" si="0"/>
        <v>#REF!</v>
      </c>
      <c r="E14" s="169" t="e">
        <f>#REF!+#REF!</f>
        <v>#REF!</v>
      </c>
      <c r="F14" s="167" t="e">
        <f>#REF!</f>
        <v>#REF!</v>
      </c>
      <c r="G14" s="168" t="e">
        <f t="shared" si="1"/>
        <v>#REF!</v>
      </c>
      <c r="H14" s="166" t="e">
        <f>#REF!+#REF!</f>
        <v>#REF!</v>
      </c>
      <c r="I14" s="167" t="e">
        <f>#REF!</f>
        <v>#REF!</v>
      </c>
      <c r="J14" s="168" t="e">
        <f t="shared" si="2"/>
        <v>#REF!</v>
      </c>
      <c r="K14" s="169" t="e">
        <f>#REF!+#REF!</f>
        <v>#REF!</v>
      </c>
      <c r="L14" s="167" t="e">
        <f>#REF!</f>
        <v>#REF!</v>
      </c>
      <c r="M14" s="168" t="e">
        <f t="shared" si="3"/>
        <v>#REF!</v>
      </c>
      <c r="N14" s="166" t="e">
        <f>#REF!+#REF!</f>
        <v>#REF!</v>
      </c>
      <c r="O14" s="167" t="e">
        <f>#REF!</f>
        <v>#REF!</v>
      </c>
      <c r="P14" s="168" t="e">
        <f t="shared" si="4"/>
        <v>#REF!</v>
      </c>
    </row>
    <row r="15" spans="1:16">
      <c r="A15" s="170" t="s">
        <v>568</v>
      </c>
      <c r="B15" s="171" t="e">
        <f>#REF!+#REF!</f>
        <v>#REF!</v>
      </c>
      <c r="C15" s="172" t="e">
        <f>#REF!</f>
        <v>#REF!</v>
      </c>
      <c r="D15" s="173" t="e">
        <f t="shared" si="0"/>
        <v>#REF!</v>
      </c>
      <c r="E15" s="174" t="e">
        <f>#REF!+#REF!</f>
        <v>#REF!</v>
      </c>
      <c r="F15" s="172" t="e">
        <f>#REF!</f>
        <v>#REF!</v>
      </c>
      <c r="G15" s="173" t="e">
        <f t="shared" si="1"/>
        <v>#REF!</v>
      </c>
      <c r="H15" s="171" t="e">
        <f>#REF!+#REF!</f>
        <v>#REF!</v>
      </c>
      <c r="I15" s="172" t="e">
        <f>#REF!</f>
        <v>#REF!</v>
      </c>
      <c r="J15" s="173" t="e">
        <f t="shared" si="2"/>
        <v>#REF!</v>
      </c>
      <c r="K15" s="174" t="e">
        <f>#REF!+#REF!</f>
        <v>#REF!</v>
      </c>
      <c r="L15" s="172" t="e">
        <f>#REF!</f>
        <v>#REF!</v>
      </c>
      <c r="M15" s="173" t="e">
        <f t="shared" si="3"/>
        <v>#REF!</v>
      </c>
      <c r="N15" s="171" t="e">
        <f>#REF!+#REF!</f>
        <v>#REF!</v>
      </c>
      <c r="O15" s="172" t="e">
        <f>#REF!</f>
        <v>#REF!</v>
      </c>
      <c r="P15" s="173" t="e">
        <f t="shared" si="4"/>
        <v>#REF!</v>
      </c>
    </row>
    <row r="16" spans="1:16">
      <c r="A16" s="111" t="s">
        <v>569</v>
      </c>
      <c r="B16" s="175" t="e">
        <f>#REF!+#REF!</f>
        <v>#REF!</v>
      </c>
      <c r="C16" s="167" t="e">
        <f>#REF!</f>
        <v>#REF!</v>
      </c>
      <c r="D16" s="168" t="e">
        <f t="shared" si="0"/>
        <v>#REF!</v>
      </c>
      <c r="E16" s="175" t="e">
        <f>#REF!+#REF!</f>
        <v>#REF!</v>
      </c>
      <c r="F16" s="167" t="e">
        <f>#REF!</f>
        <v>#REF!</v>
      </c>
      <c r="G16" s="168" t="e">
        <f t="shared" si="1"/>
        <v>#REF!</v>
      </c>
      <c r="H16" s="175" t="e">
        <f>#REF!+#REF!</f>
        <v>#REF!</v>
      </c>
      <c r="I16" s="167" t="e">
        <f>#REF!</f>
        <v>#REF!</v>
      </c>
      <c r="J16" s="168" t="e">
        <f t="shared" si="2"/>
        <v>#REF!</v>
      </c>
      <c r="K16" s="175" t="e">
        <f>#REF!+#REF!</f>
        <v>#REF!</v>
      </c>
      <c r="L16" s="167" t="e">
        <f>#REF!</f>
        <v>#REF!</v>
      </c>
      <c r="M16" s="168" t="e">
        <f t="shared" si="3"/>
        <v>#REF!</v>
      </c>
      <c r="N16" s="175" t="e">
        <f>#REF!+#REF!</f>
        <v>#REF!</v>
      </c>
      <c r="O16" s="167" t="e">
        <f>#REF!</f>
        <v>#REF!</v>
      </c>
      <c r="P16" s="168" t="e">
        <f t="shared" si="4"/>
        <v>#REF!</v>
      </c>
    </row>
    <row r="17" spans="1:16">
      <c r="A17" s="111" t="s">
        <v>570</v>
      </c>
      <c r="B17" s="175" t="e">
        <f>#REF!+#REF!</f>
        <v>#REF!</v>
      </c>
      <c r="C17" s="167" t="e">
        <f>#REF!</f>
        <v>#REF!</v>
      </c>
      <c r="D17" s="168" t="e">
        <f t="shared" si="0"/>
        <v>#REF!</v>
      </c>
      <c r="E17" s="175" t="e">
        <f>#REF!+#REF!</f>
        <v>#REF!</v>
      </c>
      <c r="F17" s="167" t="e">
        <f>#REF!</f>
        <v>#REF!</v>
      </c>
      <c r="G17" s="168" t="e">
        <f t="shared" si="1"/>
        <v>#REF!</v>
      </c>
      <c r="H17" s="175" t="e">
        <f>#REF!+#REF!</f>
        <v>#REF!</v>
      </c>
      <c r="I17" s="167" t="e">
        <f>#REF!</f>
        <v>#REF!</v>
      </c>
      <c r="J17" s="168" t="e">
        <f t="shared" si="2"/>
        <v>#REF!</v>
      </c>
      <c r="K17" s="175" t="e">
        <f>#REF!+#REF!</f>
        <v>#REF!</v>
      </c>
      <c r="L17" s="167" t="e">
        <f>#REF!</f>
        <v>#REF!</v>
      </c>
      <c r="M17" s="168" t="e">
        <f t="shared" si="3"/>
        <v>#REF!</v>
      </c>
      <c r="N17" s="175" t="e">
        <f>#REF!+#REF!</f>
        <v>#REF!</v>
      </c>
      <c r="O17" s="167" t="e">
        <f>#REF!</f>
        <v>#REF!</v>
      </c>
      <c r="P17" s="168" t="e">
        <f t="shared" si="4"/>
        <v>#REF!</v>
      </c>
    </row>
    <row r="18" spans="1:16">
      <c r="A18" s="111" t="s">
        <v>571</v>
      </c>
      <c r="B18" s="175" t="e">
        <f>#REF!+#REF!</f>
        <v>#REF!</v>
      </c>
      <c r="C18" s="167" t="e">
        <f>#REF!</f>
        <v>#REF!</v>
      </c>
      <c r="D18" s="168" t="e">
        <f t="shared" si="0"/>
        <v>#REF!</v>
      </c>
      <c r="E18" s="175" t="e">
        <f>#REF!+#REF!</f>
        <v>#REF!</v>
      </c>
      <c r="F18" s="167" t="e">
        <f>#REF!</f>
        <v>#REF!</v>
      </c>
      <c r="G18" s="168" t="e">
        <f t="shared" si="1"/>
        <v>#REF!</v>
      </c>
      <c r="H18" s="175" t="e">
        <f>#REF!+#REF!</f>
        <v>#REF!</v>
      </c>
      <c r="I18" s="167" t="e">
        <f>#REF!</f>
        <v>#REF!</v>
      </c>
      <c r="J18" s="168" t="e">
        <f t="shared" si="2"/>
        <v>#REF!</v>
      </c>
      <c r="K18" s="175" t="e">
        <f>#REF!+#REF!</f>
        <v>#REF!</v>
      </c>
      <c r="L18" s="167" t="e">
        <f>#REF!</f>
        <v>#REF!</v>
      </c>
      <c r="M18" s="168" t="e">
        <f t="shared" si="3"/>
        <v>#REF!</v>
      </c>
      <c r="N18" s="175" t="e">
        <f>#REF!+#REF!</f>
        <v>#REF!</v>
      </c>
      <c r="O18" s="167" t="e">
        <f>#REF!</f>
        <v>#REF!</v>
      </c>
      <c r="P18" s="168" t="e">
        <f t="shared" si="4"/>
        <v>#REF!</v>
      </c>
    </row>
    <row r="19" spans="1:16">
      <c r="A19" s="111" t="s">
        <v>572</v>
      </c>
      <c r="B19" s="175" t="e">
        <f>#REF!+#REF!</f>
        <v>#REF!</v>
      </c>
      <c r="C19" s="167" t="e">
        <f>#REF!</f>
        <v>#REF!</v>
      </c>
      <c r="D19" s="168" t="e">
        <f t="shared" si="0"/>
        <v>#REF!</v>
      </c>
      <c r="E19" s="175" t="e">
        <f>#REF!+#REF!</f>
        <v>#REF!</v>
      </c>
      <c r="F19" s="167" t="e">
        <f>#REF!</f>
        <v>#REF!</v>
      </c>
      <c r="G19" s="168" t="e">
        <f t="shared" si="1"/>
        <v>#REF!</v>
      </c>
      <c r="H19" s="175" t="e">
        <f>#REF!+#REF!</f>
        <v>#REF!</v>
      </c>
      <c r="I19" s="167" t="e">
        <f>#REF!</f>
        <v>#REF!</v>
      </c>
      <c r="J19" s="168" t="e">
        <f t="shared" si="2"/>
        <v>#REF!</v>
      </c>
      <c r="K19" s="175" t="e">
        <f>#REF!+#REF!</f>
        <v>#REF!</v>
      </c>
      <c r="L19" s="167" t="e">
        <f>#REF!</f>
        <v>#REF!</v>
      </c>
      <c r="M19" s="168" t="e">
        <f t="shared" si="3"/>
        <v>#REF!</v>
      </c>
      <c r="N19" s="175" t="e">
        <f>#REF!+#REF!</f>
        <v>#REF!</v>
      </c>
      <c r="O19" s="167" t="e">
        <f>#REF!</f>
        <v>#REF!</v>
      </c>
      <c r="P19" s="168" t="e">
        <f t="shared" si="4"/>
        <v>#REF!</v>
      </c>
    </row>
    <row r="20" spans="1:16">
      <c r="A20" s="170" t="s">
        <v>573</v>
      </c>
      <c r="B20" s="175" t="e">
        <f>#REF!+#REF!</f>
        <v>#REF!</v>
      </c>
      <c r="C20" s="167" t="e">
        <f>#REF!</f>
        <v>#REF!</v>
      </c>
      <c r="D20" s="168" t="e">
        <f t="shared" si="0"/>
        <v>#REF!</v>
      </c>
      <c r="E20" s="175" t="e">
        <f>#REF!+#REF!</f>
        <v>#REF!</v>
      </c>
      <c r="F20" s="167" t="e">
        <f>#REF!</f>
        <v>#REF!</v>
      </c>
      <c r="G20" s="168" t="e">
        <f t="shared" si="1"/>
        <v>#REF!</v>
      </c>
      <c r="H20" s="175" t="e">
        <f>#REF!+#REF!</f>
        <v>#REF!</v>
      </c>
      <c r="I20" s="167" t="e">
        <f>#REF!</f>
        <v>#REF!</v>
      </c>
      <c r="J20" s="168" t="e">
        <f t="shared" si="2"/>
        <v>#REF!</v>
      </c>
      <c r="K20" s="175" t="e">
        <f>#REF!+#REF!</f>
        <v>#REF!</v>
      </c>
      <c r="L20" s="167" t="e">
        <f>#REF!</f>
        <v>#REF!</v>
      </c>
      <c r="M20" s="168" t="e">
        <f t="shared" si="3"/>
        <v>#REF!</v>
      </c>
      <c r="N20" s="175" t="e">
        <f>#REF!+#REF!</f>
        <v>#REF!</v>
      </c>
      <c r="O20" s="167" t="e">
        <f>#REF!</f>
        <v>#REF!</v>
      </c>
      <c r="P20" s="168" t="e">
        <f t="shared" si="4"/>
        <v>#REF!</v>
      </c>
    </row>
    <row r="21" spans="1:16">
      <c r="A21" s="111" t="s">
        <v>574</v>
      </c>
      <c r="B21" s="162" t="e">
        <f>#REF!+#REF!</f>
        <v>#REF!</v>
      </c>
      <c r="C21" s="163" t="e">
        <f>#REF!</f>
        <v>#REF!</v>
      </c>
      <c r="D21" s="164" t="e">
        <f t="shared" si="0"/>
        <v>#REF!</v>
      </c>
      <c r="E21" s="165" t="e">
        <f>#REF!+#REF!</f>
        <v>#REF!</v>
      </c>
      <c r="F21" s="163" t="e">
        <f>#REF!</f>
        <v>#REF!</v>
      </c>
      <c r="G21" s="164" t="e">
        <f t="shared" si="1"/>
        <v>#REF!</v>
      </c>
      <c r="H21" s="162" t="e">
        <f>#REF!+#REF!</f>
        <v>#REF!</v>
      </c>
      <c r="I21" s="163" t="e">
        <f>#REF!</f>
        <v>#REF!</v>
      </c>
      <c r="J21" s="164" t="e">
        <f t="shared" si="2"/>
        <v>#REF!</v>
      </c>
      <c r="K21" s="165" t="e">
        <f>#REF!+#REF!</f>
        <v>#REF!</v>
      </c>
      <c r="L21" s="163" t="e">
        <f>#REF!</f>
        <v>#REF!</v>
      </c>
      <c r="M21" s="164" t="e">
        <f t="shared" si="3"/>
        <v>#REF!</v>
      </c>
      <c r="N21" s="162" t="e">
        <f>#REF!+#REF!</f>
        <v>#REF!</v>
      </c>
      <c r="O21" s="163" t="e">
        <f>#REF!</f>
        <v>#REF!</v>
      </c>
      <c r="P21" s="164" t="e">
        <f t="shared" si="4"/>
        <v>#REF!</v>
      </c>
    </row>
    <row r="22" spans="1:16">
      <c r="A22" s="111" t="s">
        <v>575</v>
      </c>
      <c r="B22" s="166" t="e">
        <f>#REF!+#REF!</f>
        <v>#REF!</v>
      </c>
      <c r="C22" s="167" t="e">
        <f>#REF!</f>
        <v>#REF!</v>
      </c>
      <c r="D22" s="168" t="e">
        <f t="shared" si="0"/>
        <v>#REF!</v>
      </c>
      <c r="E22" s="169" t="e">
        <f>#REF!+#REF!</f>
        <v>#REF!</v>
      </c>
      <c r="F22" s="167" t="e">
        <f>#REF!</f>
        <v>#REF!</v>
      </c>
      <c r="G22" s="168" t="e">
        <f t="shared" si="1"/>
        <v>#REF!</v>
      </c>
      <c r="H22" s="166" t="e">
        <f>#REF!+#REF!</f>
        <v>#REF!</v>
      </c>
      <c r="I22" s="167" t="e">
        <f>#REF!</f>
        <v>#REF!</v>
      </c>
      <c r="J22" s="168" t="e">
        <f t="shared" si="2"/>
        <v>#REF!</v>
      </c>
      <c r="K22" s="169" t="e">
        <f>#REF!+#REF!</f>
        <v>#REF!</v>
      </c>
      <c r="L22" s="167" t="e">
        <f>#REF!</f>
        <v>#REF!</v>
      </c>
      <c r="M22" s="168" t="e">
        <f t="shared" si="3"/>
        <v>#REF!</v>
      </c>
      <c r="N22" s="166" t="e">
        <f>#REF!+#REF!</f>
        <v>#REF!</v>
      </c>
      <c r="O22" s="167" t="e">
        <f>#REF!</f>
        <v>#REF!</v>
      </c>
      <c r="P22" s="168" t="e">
        <f t="shared" si="4"/>
        <v>#REF!</v>
      </c>
    </row>
    <row r="23" spans="1:16">
      <c r="A23" s="111" t="s">
        <v>576</v>
      </c>
      <c r="B23" s="166" t="e">
        <f>#REF!+#REF!</f>
        <v>#REF!</v>
      </c>
      <c r="C23" s="167" t="e">
        <f>#REF!</f>
        <v>#REF!</v>
      </c>
      <c r="D23" s="168" t="e">
        <f t="shared" si="0"/>
        <v>#REF!</v>
      </c>
      <c r="E23" s="169" t="e">
        <f>#REF!+#REF!</f>
        <v>#REF!</v>
      </c>
      <c r="F23" s="167" t="e">
        <f>#REF!</f>
        <v>#REF!</v>
      </c>
      <c r="G23" s="168" t="e">
        <f t="shared" si="1"/>
        <v>#REF!</v>
      </c>
      <c r="H23" s="166" t="e">
        <f>#REF!+#REF!</f>
        <v>#REF!</v>
      </c>
      <c r="I23" s="167" t="e">
        <f>#REF!</f>
        <v>#REF!</v>
      </c>
      <c r="J23" s="168" t="e">
        <f t="shared" si="2"/>
        <v>#REF!</v>
      </c>
      <c r="K23" s="169" t="e">
        <f>#REF!+#REF!</f>
        <v>#REF!</v>
      </c>
      <c r="L23" s="167" t="e">
        <f>#REF!</f>
        <v>#REF!</v>
      </c>
      <c r="M23" s="168" t="e">
        <f t="shared" si="3"/>
        <v>#REF!</v>
      </c>
      <c r="N23" s="166" t="e">
        <f>#REF!+#REF!</f>
        <v>#REF!</v>
      </c>
      <c r="O23" s="167" t="e">
        <f>#REF!</f>
        <v>#REF!</v>
      </c>
      <c r="P23" s="168" t="e">
        <f t="shared" si="4"/>
        <v>#REF!</v>
      </c>
    </row>
    <row r="24" spans="1:16">
      <c r="A24" s="111" t="s">
        <v>577</v>
      </c>
      <c r="B24" s="166" t="e">
        <f>#REF!+#REF!</f>
        <v>#REF!</v>
      </c>
      <c r="C24" s="167" t="e">
        <f>#REF!</f>
        <v>#REF!</v>
      </c>
      <c r="D24" s="168" t="e">
        <f t="shared" si="0"/>
        <v>#REF!</v>
      </c>
      <c r="E24" s="169" t="e">
        <f>#REF!+#REF!</f>
        <v>#REF!</v>
      </c>
      <c r="F24" s="167" t="e">
        <f>#REF!</f>
        <v>#REF!</v>
      </c>
      <c r="G24" s="168" t="e">
        <f t="shared" si="1"/>
        <v>#REF!</v>
      </c>
      <c r="H24" s="166" t="e">
        <f>#REF!+#REF!</f>
        <v>#REF!</v>
      </c>
      <c r="I24" s="167" t="e">
        <f>#REF!</f>
        <v>#REF!</v>
      </c>
      <c r="J24" s="168" t="e">
        <f t="shared" si="2"/>
        <v>#REF!</v>
      </c>
      <c r="K24" s="169" t="e">
        <f>#REF!+#REF!</f>
        <v>#REF!</v>
      </c>
      <c r="L24" s="167" t="e">
        <f>#REF!</f>
        <v>#REF!</v>
      </c>
      <c r="M24" s="168" t="e">
        <f t="shared" si="3"/>
        <v>#REF!</v>
      </c>
      <c r="N24" s="166" t="e">
        <f>#REF!+#REF!</f>
        <v>#REF!</v>
      </c>
      <c r="O24" s="167" t="e">
        <f>#REF!</f>
        <v>#REF!</v>
      </c>
      <c r="P24" s="168" t="e">
        <f t="shared" si="4"/>
        <v>#REF!</v>
      </c>
    </row>
    <row r="25" spans="1:16">
      <c r="A25" s="170" t="s">
        <v>578</v>
      </c>
      <c r="B25" s="171" t="e">
        <f>#REF!+#REF!</f>
        <v>#REF!</v>
      </c>
      <c r="C25" s="172" t="e">
        <f>#REF!</f>
        <v>#REF!</v>
      </c>
      <c r="D25" s="173" t="e">
        <f t="shared" si="0"/>
        <v>#REF!</v>
      </c>
      <c r="E25" s="174" t="e">
        <f>#REF!+#REF!</f>
        <v>#REF!</v>
      </c>
      <c r="F25" s="172" t="e">
        <f>#REF!</f>
        <v>#REF!</v>
      </c>
      <c r="G25" s="173" t="e">
        <f t="shared" si="1"/>
        <v>#REF!</v>
      </c>
      <c r="H25" s="171" t="e">
        <f>#REF!+#REF!</f>
        <v>#REF!</v>
      </c>
      <c r="I25" s="172" t="e">
        <f>#REF!</f>
        <v>#REF!</v>
      </c>
      <c r="J25" s="173" t="e">
        <f t="shared" si="2"/>
        <v>#REF!</v>
      </c>
      <c r="K25" s="174" t="e">
        <f>#REF!+#REF!</f>
        <v>#REF!</v>
      </c>
      <c r="L25" s="172" t="e">
        <f>#REF!</f>
        <v>#REF!</v>
      </c>
      <c r="M25" s="173" t="e">
        <f t="shared" si="3"/>
        <v>#REF!</v>
      </c>
      <c r="N25" s="171" t="e">
        <f>#REF!+#REF!</f>
        <v>#REF!</v>
      </c>
      <c r="O25" s="172" t="e">
        <f>#REF!</f>
        <v>#REF!</v>
      </c>
      <c r="P25" s="173" t="e">
        <f t="shared" si="4"/>
        <v>#REF!</v>
      </c>
    </row>
    <row r="26" spans="1:16">
      <c r="A26" s="111" t="s">
        <v>579</v>
      </c>
      <c r="B26" s="175" t="e">
        <f>#REF!+#REF!</f>
        <v>#REF!</v>
      </c>
      <c r="C26" s="167" t="e">
        <f>#REF!</f>
        <v>#REF!</v>
      </c>
      <c r="D26" s="168" t="e">
        <f t="shared" si="0"/>
        <v>#REF!</v>
      </c>
      <c r="E26" s="175" t="e">
        <f>#REF!+#REF!</f>
        <v>#REF!</v>
      </c>
      <c r="F26" s="167" t="e">
        <f>#REF!</f>
        <v>#REF!</v>
      </c>
      <c r="G26" s="168" t="e">
        <f t="shared" si="1"/>
        <v>#REF!</v>
      </c>
      <c r="H26" s="175" t="e">
        <f>#REF!+#REF!</f>
        <v>#REF!</v>
      </c>
      <c r="I26" s="167" t="e">
        <f>#REF!</f>
        <v>#REF!</v>
      </c>
      <c r="J26" s="168" t="e">
        <f t="shared" si="2"/>
        <v>#REF!</v>
      </c>
      <c r="K26" s="175" t="e">
        <f>#REF!+#REF!</f>
        <v>#REF!</v>
      </c>
      <c r="L26" s="167" t="e">
        <f>#REF!</f>
        <v>#REF!</v>
      </c>
      <c r="M26" s="168" t="e">
        <f t="shared" si="3"/>
        <v>#REF!</v>
      </c>
      <c r="N26" s="175" t="e">
        <f>#REF!+#REF!</f>
        <v>#REF!</v>
      </c>
      <c r="O26" s="167" t="e">
        <f>#REF!</f>
        <v>#REF!</v>
      </c>
      <c r="P26" s="168" t="e">
        <f t="shared" si="4"/>
        <v>#REF!</v>
      </c>
    </row>
    <row r="27" spans="1:16">
      <c r="A27" s="111" t="s">
        <v>580</v>
      </c>
      <c r="B27" s="175" t="e">
        <f>#REF!+#REF!</f>
        <v>#REF!</v>
      </c>
      <c r="C27" s="167" t="e">
        <f>#REF!</f>
        <v>#REF!</v>
      </c>
      <c r="D27" s="168" t="e">
        <f t="shared" si="0"/>
        <v>#REF!</v>
      </c>
      <c r="E27" s="175" t="e">
        <f>#REF!+#REF!</f>
        <v>#REF!</v>
      </c>
      <c r="F27" s="167" t="e">
        <f>#REF!</f>
        <v>#REF!</v>
      </c>
      <c r="G27" s="168" t="e">
        <f t="shared" si="1"/>
        <v>#REF!</v>
      </c>
      <c r="H27" s="175" t="e">
        <f>#REF!+#REF!</f>
        <v>#REF!</v>
      </c>
      <c r="I27" s="167" t="e">
        <f>#REF!</f>
        <v>#REF!</v>
      </c>
      <c r="J27" s="168" t="e">
        <f t="shared" si="2"/>
        <v>#REF!</v>
      </c>
      <c r="K27" s="175" t="e">
        <f>#REF!+#REF!</f>
        <v>#REF!</v>
      </c>
      <c r="L27" s="167" t="e">
        <f>#REF!</f>
        <v>#REF!</v>
      </c>
      <c r="M27" s="168" t="e">
        <f t="shared" si="3"/>
        <v>#REF!</v>
      </c>
      <c r="N27" s="175" t="e">
        <f>#REF!+#REF!</f>
        <v>#REF!</v>
      </c>
      <c r="O27" s="167" t="e">
        <f>#REF!</f>
        <v>#REF!</v>
      </c>
      <c r="P27" s="168" t="e">
        <f t="shared" si="4"/>
        <v>#REF!</v>
      </c>
    </row>
    <row r="28" spans="1:16">
      <c r="A28" s="111" t="s">
        <v>581</v>
      </c>
      <c r="B28" s="175" t="e">
        <f>#REF!+#REF!</f>
        <v>#REF!</v>
      </c>
      <c r="C28" s="167" t="e">
        <f>#REF!</f>
        <v>#REF!</v>
      </c>
      <c r="D28" s="168" t="e">
        <f t="shared" si="0"/>
        <v>#REF!</v>
      </c>
      <c r="E28" s="175" t="e">
        <f>#REF!+#REF!</f>
        <v>#REF!</v>
      </c>
      <c r="F28" s="167" t="e">
        <f>#REF!</f>
        <v>#REF!</v>
      </c>
      <c r="G28" s="168" t="e">
        <f t="shared" si="1"/>
        <v>#REF!</v>
      </c>
      <c r="H28" s="175" t="e">
        <f>#REF!+#REF!</f>
        <v>#REF!</v>
      </c>
      <c r="I28" s="167" t="e">
        <f>#REF!</f>
        <v>#REF!</v>
      </c>
      <c r="J28" s="168" t="e">
        <f t="shared" si="2"/>
        <v>#REF!</v>
      </c>
      <c r="K28" s="175" t="e">
        <f>#REF!+#REF!</f>
        <v>#REF!</v>
      </c>
      <c r="L28" s="167" t="e">
        <f>#REF!</f>
        <v>#REF!</v>
      </c>
      <c r="M28" s="168" t="e">
        <f t="shared" si="3"/>
        <v>#REF!</v>
      </c>
      <c r="N28" s="175" t="e">
        <f>#REF!+#REF!</f>
        <v>#REF!</v>
      </c>
      <c r="O28" s="167" t="e">
        <f>#REF!</f>
        <v>#REF!</v>
      </c>
      <c r="P28" s="168" t="e">
        <f t="shared" si="4"/>
        <v>#REF!</v>
      </c>
    </row>
    <row r="29" spans="1:16">
      <c r="A29" s="111" t="s">
        <v>582</v>
      </c>
      <c r="B29" s="175" t="e">
        <f>#REF!+#REF!</f>
        <v>#REF!</v>
      </c>
      <c r="C29" s="167" t="e">
        <f>#REF!</f>
        <v>#REF!</v>
      </c>
      <c r="D29" s="168" t="e">
        <f t="shared" si="0"/>
        <v>#REF!</v>
      </c>
      <c r="E29" s="175" t="e">
        <f>#REF!+#REF!</f>
        <v>#REF!</v>
      </c>
      <c r="F29" s="167" t="e">
        <f>#REF!</f>
        <v>#REF!</v>
      </c>
      <c r="G29" s="168" t="e">
        <f t="shared" si="1"/>
        <v>#REF!</v>
      </c>
      <c r="H29" s="175" t="e">
        <f>#REF!+#REF!</f>
        <v>#REF!</v>
      </c>
      <c r="I29" s="167" t="e">
        <f>#REF!</f>
        <v>#REF!</v>
      </c>
      <c r="J29" s="168" t="e">
        <f t="shared" si="2"/>
        <v>#REF!</v>
      </c>
      <c r="K29" s="175" t="e">
        <f>#REF!+#REF!</f>
        <v>#REF!</v>
      </c>
      <c r="L29" s="167" t="e">
        <f>#REF!</f>
        <v>#REF!</v>
      </c>
      <c r="M29" s="168" t="e">
        <f t="shared" si="3"/>
        <v>#REF!</v>
      </c>
      <c r="N29" s="175" t="e">
        <f>#REF!+#REF!</f>
        <v>#REF!</v>
      </c>
      <c r="O29" s="167" t="e">
        <f>#REF!</f>
        <v>#REF!</v>
      </c>
      <c r="P29" s="168" t="e">
        <f t="shared" si="4"/>
        <v>#REF!</v>
      </c>
    </row>
    <row r="30" spans="1:16">
      <c r="A30" s="170" t="s">
        <v>583</v>
      </c>
      <c r="B30" s="175" t="e">
        <f>#REF!+#REF!</f>
        <v>#REF!</v>
      </c>
      <c r="C30" s="167" t="e">
        <f>#REF!</f>
        <v>#REF!</v>
      </c>
      <c r="D30" s="168" t="e">
        <f t="shared" si="0"/>
        <v>#REF!</v>
      </c>
      <c r="E30" s="175" t="e">
        <f>#REF!+#REF!</f>
        <v>#REF!</v>
      </c>
      <c r="F30" s="167" t="e">
        <f>#REF!</f>
        <v>#REF!</v>
      </c>
      <c r="G30" s="168" t="e">
        <f t="shared" si="1"/>
        <v>#REF!</v>
      </c>
      <c r="H30" s="175" t="e">
        <f>#REF!+#REF!</f>
        <v>#REF!</v>
      </c>
      <c r="I30" s="167" t="e">
        <f>#REF!</f>
        <v>#REF!</v>
      </c>
      <c r="J30" s="168" t="e">
        <f t="shared" si="2"/>
        <v>#REF!</v>
      </c>
      <c r="K30" s="175" t="e">
        <f>#REF!+#REF!</f>
        <v>#REF!</v>
      </c>
      <c r="L30" s="167" t="e">
        <f>#REF!</f>
        <v>#REF!</v>
      </c>
      <c r="M30" s="168" t="e">
        <f t="shared" si="3"/>
        <v>#REF!</v>
      </c>
      <c r="N30" s="175" t="e">
        <f>#REF!+#REF!</f>
        <v>#REF!</v>
      </c>
      <c r="O30" s="167" t="e">
        <f>#REF!</f>
        <v>#REF!</v>
      </c>
      <c r="P30" s="168" t="e">
        <f t="shared" si="4"/>
        <v>#REF!</v>
      </c>
    </row>
    <row r="31" spans="1:16">
      <c r="A31" s="111" t="s">
        <v>584</v>
      </c>
      <c r="B31" s="162" t="e">
        <f>#REF!+#REF!</f>
        <v>#REF!</v>
      </c>
      <c r="C31" s="163" t="e">
        <f>#REF!</f>
        <v>#REF!</v>
      </c>
      <c r="D31" s="164" t="e">
        <f t="shared" si="0"/>
        <v>#REF!</v>
      </c>
      <c r="E31" s="165" t="e">
        <f>#REF!+#REF!</f>
        <v>#REF!</v>
      </c>
      <c r="F31" s="163" t="e">
        <f>#REF!</f>
        <v>#REF!</v>
      </c>
      <c r="G31" s="164" t="e">
        <f t="shared" si="1"/>
        <v>#REF!</v>
      </c>
      <c r="H31" s="162" t="e">
        <f>#REF!+#REF!</f>
        <v>#REF!</v>
      </c>
      <c r="I31" s="163" t="e">
        <f>#REF!</f>
        <v>#REF!</v>
      </c>
      <c r="J31" s="164" t="e">
        <f t="shared" si="2"/>
        <v>#REF!</v>
      </c>
      <c r="K31" s="165" t="e">
        <f>#REF!+#REF!</f>
        <v>#REF!</v>
      </c>
      <c r="L31" s="163" t="e">
        <f>#REF!</f>
        <v>#REF!</v>
      </c>
      <c r="M31" s="164" t="e">
        <f t="shared" si="3"/>
        <v>#REF!</v>
      </c>
      <c r="N31" s="162" t="e">
        <f>#REF!+#REF!</f>
        <v>#REF!</v>
      </c>
      <c r="O31" s="163" t="e">
        <f>#REF!</f>
        <v>#REF!</v>
      </c>
      <c r="P31" s="164" t="e">
        <f t="shared" si="4"/>
        <v>#REF!</v>
      </c>
    </row>
    <row r="32" spans="1:16">
      <c r="A32" s="111" t="s">
        <v>585</v>
      </c>
      <c r="B32" s="166" t="e">
        <f>#REF!+#REF!</f>
        <v>#REF!</v>
      </c>
      <c r="C32" s="167" t="e">
        <f>#REF!</f>
        <v>#REF!</v>
      </c>
      <c r="D32" s="168" t="e">
        <f t="shared" si="0"/>
        <v>#REF!</v>
      </c>
      <c r="E32" s="169" t="e">
        <f>#REF!+#REF!</f>
        <v>#REF!</v>
      </c>
      <c r="F32" s="167" t="e">
        <f>#REF!</f>
        <v>#REF!</v>
      </c>
      <c r="G32" s="168" t="e">
        <f t="shared" si="1"/>
        <v>#REF!</v>
      </c>
      <c r="H32" s="166" t="e">
        <f>#REF!+#REF!</f>
        <v>#REF!</v>
      </c>
      <c r="I32" s="167" t="e">
        <f>#REF!</f>
        <v>#REF!</v>
      </c>
      <c r="J32" s="168" t="e">
        <f t="shared" si="2"/>
        <v>#REF!</v>
      </c>
      <c r="K32" s="169" t="e">
        <f>#REF!+#REF!</f>
        <v>#REF!</v>
      </c>
      <c r="L32" s="167" t="e">
        <f>#REF!</f>
        <v>#REF!</v>
      </c>
      <c r="M32" s="168" t="e">
        <f t="shared" si="3"/>
        <v>#REF!</v>
      </c>
      <c r="N32" s="166" t="e">
        <f>#REF!+#REF!</f>
        <v>#REF!</v>
      </c>
      <c r="O32" s="167" t="e">
        <f>#REF!</f>
        <v>#REF!</v>
      </c>
      <c r="P32" s="168" t="e">
        <f t="shared" si="4"/>
        <v>#REF!</v>
      </c>
    </row>
    <row r="33" spans="1:16">
      <c r="A33" s="111" t="s">
        <v>586</v>
      </c>
      <c r="B33" s="166" t="e">
        <f>#REF!+#REF!</f>
        <v>#REF!</v>
      </c>
      <c r="C33" s="167" t="e">
        <f>#REF!</f>
        <v>#REF!</v>
      </c>
      <c r="D33" s="168" t="e">
        <f t="shared" si="0"/>
        <v>#REF!</v>
      </c>
      <c r="E33" s="169" t="e">
        <f>#REF!+#REF!</f>
        <v>#REF!</v>
      </c>
      <c r="F33" s="167" t="e">
        <f>#REF!</f>
        <v>#REF!</v>
      </c>
      <c r="G33" s="168" t="e">
        <f t="shared" si="1"/>
        <v>#REF!</v>
      </c>
      <c r="H33" s="166" t="e">
        <f>#REF!+#REF!</f>
        <v>#REF!</v>
      </c>
      <c r="I33" s="167" t="e">
        <f>#REF!</f>
        <v>#REF!</v>
      </c>
      <c r="J33" s="168" t="e">
        <f t="shared" si="2"/>
        <v>#REF!</v>
      </c>
      <c r="K33" s="169" t="e">
        <f>#REF!+#REF!</f>
        <v>#REF!</v>
      </c>
      <c r="L33" s="167" t="e">
        <f>#REF!</f>
        <v>#REF!</v>
      </c>
      <c r="M33" s="168" t="e">
        <f t="shared" si="3"/>
        <v>#REF!</v>
      </c>
      <c r="N33" s="166" t="e">
        <f>#REF!+#REF!</f>
        <v>#REF!</v>
      </c>
      <c r="O33" s="167" t="e">
        <f>#REF!</f>
        <v>#REF!</v>
      </c>
      <c r="P33" s="168" t="e">
        <f t="shared" si="4"/>
        <v>#REF!</v>
      </c>
    </row>
    <row r="34" spans="1:16">
      <c r="A34" s="111" t="s">
        <v>587</v>
      </c>
      <c r="B34" s="166" t="e">
        <f>#REF!+#REF!</f>
        <v>#REF!</v>
      </c>
      <c r="C34" s="167" t="e">
        <f>#REF!</f>
        <v>#REF!</v>
      </c>
      <c r="D34" s="168" t="e">
        <f t="shared" si="0"/>
        <v>#REF!</v>
      </c>
      <c r="E34" s="169" t="e">
        <f>#REF!+#REF!</f>
        <v>#REF!</v>
      </c>
      <c r="F34" s="167" t="e">
        <f>#REF!</f>
        <v>#REF!</v>
      </c>
      <c r="G34" s="168" t="e">
        <f t="shared" si="1"/>
        <v>#REF!</v>
      </c>
      <c r="H34" s="166" t="e">
        <f>#REF!+#REF!</f>
        <v>#REF!</v>
      </c>
      <c r="I34" s="167" t="e">
        <f>#REF!</f>
        <v>#REF!</v>
      </c>
      <c r="J34" s="168" t="e">
        <f t="shared" si="2"/>
        <v>#REF!</v>
      </c>
      <c r="K34" s="169" t="e">
        <f>#REF!+#REF!</f>
        <v>#REF!</v>
      </c>
      <c r="L34" s="167" t="e">
        <f>#REF!</f>
        <v>#REF!</v>
      </c>
      <c r="M34" s="168" t="e">
        <f t="shared" si="3"/>
        <v>#REF!</v>
      </c>
      <c r="N34" s="166" t="e">
        <f>#REF!+#REF!</f>
        <v>#REF!</v>
      </c>
      <c r="O34" s="167" t="e">
        <f>#REF!</f>
        <v>#REF!</v>
      </c>
      <c r="P34" s="168" t="e">
        <f t="shared" si="4"/>
        <v>#REF!</v>
      </c>
    </row>
    <row r="35" spans="1:16">
      <c r="A35" s="170" t="s">
        <v>588</v>
      </c>
      <c r="B35" s="171" t="e">
        <f>#REF!+#REF!</f>
        <v>#REF!</v>
      </c>
      <c r="C35" s="172" t="e">
        <f>#REF!</f>
        <v>#REF!</v>
      </c>
      <c r="D35" s="173" t="e">
        <f t="shared" si="0"/>
        <v>#REF!</v>
      </c>
      <c r="E35" s="174" t="e">
        <f>#REF!+#REF!</f>
        <v>#REF!</v>
      </c>
      <c r="F35" s="172" t="e">
        <f>#REF!</f>
        <v>#REF!</v>
      </c>
      <c r="G35" s="173" t="e">
        <f t="shared" si="1"/>
        <v>#REF!</v>
      </c>
      <c r="H35" s="171" t="e">
        <f>#REF!+#REF!</f>
        <v>#REF!</v>
      </c>
      <c r="I35" s="172" t="e">
        <f>#REF!</f>
        <v>#REF!</v>
      </c>
      <c r="J35" s="173" t="e">
        <f t="shared" si="2"/>
        <v>#REF!</v>
      </c>
      <c r="K35" s="174" t="e">
        <f>#REF!+#REF!</f>
        <v>#REF!</v>
      </c>
      <c r="L35" s="172" t="e">
        <f>#REF!</f>
        <v>#REF!</v>
      </c>
      <c r="M35" s="173" t="e">
        <f t="shared" si="3"/>
        <v>#REF!</v>
      </c>
      <c r="N35" s="171" t="e">
        <f>#REF!+#REF!</f>
        <v>#REF!</v>
      </c>
      <c r="O35" s="172" t="e">
        <f>#REF!</f>
        <v>#REF!</v>
      </c>
      <c r="P35" s="173" t="e">
        <f t="shared" si="4"/>
        <v>#REF!</v>
      </c>
    </row>
    <row r="36" spans="1:16">
      <c r="A36" s="111" t="s">
        <v>589</v>
      </c>
      <c r="B36" s="175" t="e">
        <f>#REF!+#REF!</f>
        <v>#REF!</v>
      </c>
      <c r="C36" s="167" t="e">
        <f>#REF!</f>
        <v>#REF!</v>
      </c>
      <c r="D36" s="168" t="e">
        <f t="shared" si="0"/>
        <v>#REF!</v>
      </c>
      <c r="E36" s="175" t="e">
        <f>#REF!+#REF!</f>
        <v>#REF!</v>
      </c>
      <c r="F36" s="167" t="e">
        <f>#REF!</f>
        <v>#REF!</v>
      </c>
      <c r="G36" s="168" t="e">
        <f t="shared" si="1"/>
        <v>#REF!</v>
      </c>
      <c r="H36" s="175" t="e">
        <f>#REF!+#REF!</f>
        <v>#REF!</v>
      </c>
      <c r="I36" s="167" t="e">
        <f>#REF!</f>
        <v>#REF!</v>
      </c>
      <c r="J36" s="168" t="e">
        <f t="shared" si="2"/>
        <v>#REF!</v>
      </c>
      <c r="K36" s="175" t="e">
        <f>#REF!+#REF!</f>
        <v>#REF!</v>
      </c>
      <c r="L36" s="167" t="e">
        <f>#REF!</f>
        <v>#REF!</v>
      </c>
      <c r="M36" s="168" t="e">
        <f t="shared" si="3"/>
        <v>#REF!</v>
      </c>
      <c r="N36" s="175" t="e">
        <f>#REF!+#REF!</f>
        <v>#REF!</v>
      </c>
      <c r="O36" s="167" t="e">
        <f>#REF!</f>
        <v>#REF!</v>
      </c>
      <c r="P36" s="168" t="e">
        <f t="shared" si="4"/>
        <v>#REF!</v>
      </c>
    </row>
    <row r="37" spans="1:16">
      <c r="A37" s="111" t="s">
        <v>590</v>
      </c>
      <c r="B37" s="175" t="e">
        <f>#REF!+#REF!</f>
        <v>#REF!</v>
      </c>
      <c r="C37" s="167" t="e">
        <f>#REF!</f>
        <v>#REF!</v>
      </c>
      <c r="D37" s="168" t="e">
        <f t="shared" si="0"/>
        <v>#REF!</v>
      </c>
      <c r="E37" s="175" t="e">
        <f>#REF!+#REF!</f>
        <v>#REF!</v>
      </c>
      <c r="F37" s="167" t="e">
        <f>#REF!</f>
        <v>#REF!</v>
      </c>
      <c r="G37" s="168" t="e">
        <f t="shared" si="1"/>
        <v>#REF!</v>
      </c>
      <c r="H37" s="175" t="e">
        <f>#REF!+#REF!</f>
        <v>#REF!</v>
      </c>
      <c r="I37" s="167" t="e">
        <f>#REF!</f>
        <v>#REF!</v>
      </c>
      <c r="J37" s="168" t="e">
        <f t="shared" si="2"/>
        <v>#REF!</v>
      </c>
      <c r="K37" s="175" t="e">
        <f>#REF!+#REF!</f>
        <v>#REF!</v>
      </c>
      <c r="L37" s="167" t="e">
        <f>#REF!</f>
        <v>#REF!</v>
      </c>
      <c r="M37" s="168" t="e">
        <f t="shared" si="3"/>
        <v>#REF!</v>
      </c>
      <c r="N37" s="175" t="e">
        <f>#REF!+#REF!</f>
        <v>#REF!</v>
      </c>
      <c r="O37" s="167" t="e">
        <f>#REF!</f>
        <v>#REF!</v>
      </c>
      <c r="P37" s="168" t="e">
        <f t="shared" si="4"/>
        <v>#REF!</v>
      </c>
    </row>
    <row r="38" spans="1:16">
      <c r="A38" s="111" t="s">
        <v>591</v>
      </c>
      <c r="B38" s="175" t="e">
        <f>#REF!+#REF!</f>
        <v>#REF!</v>
      </c>
      <c r="C38" s="167" t="e">
        <f>#REF!</f>
        <v>#REF!</v>
      </c>
      <c r="D38" s="168" t="e">
        <f t="shared" si="0"/>
        <v>#REF!</v>
      </c>
      <c r="E38" s="175" t="e">
        <f>#REF!+#REF!</f>
        <v>#REF!</v>
      </c>
      <c r="F38" s="167" t="e">
        <f>#REF!</f>
        <v>#REF!</v>
      </c>
      <c r="G38" s="168" t="e">
        <f t="shared" si="1"/>
        <v>#REF!</v>
      </c>
      <c r="H38" s="175" t="e">
        <f>#REF!+#REF!</f>
        <v>#REF!</v>
      </c>
      <c r="I38" s="167" t="e">
        <f>#REF!</f>
        <v>#REF!</v>
      </c>
      <c r="J38" s="168" t="e">
        <f t="shared" si="2"/>
        <v>#REF!</v>
      </c>
      <c r="K38" s="175" t="e">
        <f>#REF!+#REF!</f>
        <v>#REF!</v>
      </c>
      <c r="L38" s="167" t="e">
        <f>#REF!</f>
        <v>#REF!</v>
      </c>
      <c r="M38" s="168" t="e">
        <f t="shared" si="3"/>
        <v>#REF!</v>
      </c>
      <c r="N38" s="175" t="e">
        <f>#REF!+#REF!</f>
        <v>#REF!</v>
      </c>
      <c r="O38" s="167" t="e">
        <f>#REF!</f>
        <v>#REF!</v>
      </c>
      <c r="P38" s="168" t="e">
        <f t="shared" si="4"/>
        <v>#REF!</v>
      </c>
    </row>
    <row r="39" spans="1:16">
      <c r="A39" s="111" t="s">
        <v>592</v>
      </c>
      <c r="B39" s="175" t="e">
        <f>#REF!+#REF!</f>
        <v>#REF!</v>
      </c>
      <c r="C39" s="167" t="e">
        <f>#REF!</f>
        <v>#REF!</v>
      </c>
      <c r="D39" s="168" t="e">
        <f t="shared" si="0"/>
        <v>#REF!</v>
      </c>
      <c r="E39" s="175" t="e">
        <f>#REF!+#REF!</f>
        <v>#REF!</v>
      </c>
      <c r="F39" s="167" t="e">
        <f>#REF!</f>
        <v>#REF!</v>
      </c>
      <c r="G39" s="168" t="e">
        <f t="shared" si="1"/>
        <v>#REF!</v>
      </c>
      <c r="H39" s="175" t="e">
        <f>#REF!+#REF!</f>
        <v>#REF!</v>
      </c>
      <c r="I39" s="167" t="e">
        <f>#REF!</f>
        <v>#REF!</v>
      </c>
      <c r="J39" s="168" t="e">
        <f t="shared" si="2"/>
        <v>#REF!</v>
      </c>
      <c r="K39" s="175" t="e">
        <f>#REF!+#REF!</f>
        <v>#REF!</v>
      </c>
      <c r="L39" s="167" t="e">
        <f>#REF!</f>
        <v>#REF!</v>
      </c>
      <c r="M39" s="168" t="e">
        <f t="shared" si="3"/>
        <v>#REF!</v>
      </c>
      <c r="N39" s="175" t="e">
        <f>#REF!+#REF!</f>
        <v>#REF!</v>
      </c>
      <c r="O39" s="167" t="e">
        <f>#REF!</f>
        <v>#REF!</v>
      </c>
      <c r="P39" s="168" t="e">
        <f t="shared" si="4"/>
        <v>#REF!</v>
      </c>
    </row>
    <row r="40" spans="1:16">
      <c r="A40" s="170" t="s">
        <v>593</v>
      </c>
      <c r="B40" s="175" t="e">
        <f>#REF!+#REF!</f>
        <v>#REF!</v>
      </c>
      <c r="C40" s="167" t="e">
        <f>#REF!</f>
        <v>#REF!</v>
      </c>
      <c r="D40" s="168" t="e">
        <f t="shared" si="0"/>
        <v>#REF!</v>
      </c>
      <c r="E40" s="175" t="e">
        <f>#REF!+#REF!</f>
        <v>#REF!</v>
      </c>
      <c r="F40" s="167" t="e">
        <f>#REF!</f>
        <v>#REF!</v>
      </c>
      <c r="G40" s="168" t="e">
        <f t="shared" si="1"/>
        <v>#REF!</v>
      </c>
      <c r="H40" s="175" t="e">
        <f>#REF!+#REF!</f>
        <v>#REF!</v>
      </c>
      <c r="I40" s="167" t="e">
        <f>#REF!</f>
        <v>#REF!</v>
      </c>
      <c r="J40" s="168" t="e">
        <f t="shared" si="2"/>
        <v>#REF!</v>
      </c>
      <c r="K40" s="175" t="e">
        <f>#REF!+#REF!</f>
        <v>#REF!</v>
      </c>
      <c r="L40" s="167" t="e">
        <f>#REF!</f>
        <v>#REF!</v>
      </c>
      <c r="M40" s="168" t="e">
        <f t="shared" si="3"/>
        <v>#REF!</v>
      </c>
      <c r="N40" s="175" t="e">
        <f>#REF!+#REF!</f>
        <v>#REF!</v>
      </c>
      <c r="O40" s="167" t="e">
        <f>#REF!</f>
        <v>#REF!</v>
      </c>
      <c r="P40" s="168" t="e">
        <f t="shared" si="4"/>
        <v>#REF!</v>
      </c>
    </row>
    <row r="41" spans="1:16">
      <c r="A41" s="111" t="s">
        <v>594</v>
      </c>
      <c r="B41" s="162" t="e">
        <f>#REF!+#REF!</f>
        <v>#REF!</v>
      </c>
      <c r="C41" s="163" t="e">
        <f>#REF!</f>
        <v>#REF!</v>
      </c>
      <c r="D41" s="164" t="e">
        <f t="shared" si="0"/>
        <v>#REF!</v>
      </c>
      <c r="E41" s="165" t="e">
        <f>#REF!+#REF!</f>
        <v>#REF!</v>
      </c>
      <c r="F41" s="163" t="e">
        <f>#REF!</f>
        <v>#REF!</v>
      </c>
      <c r="G41" s="164" t="e">
        <f t="shared" si="1"/>
        <v>#REF!</v>
      </c>
      <c r="H41" s="162" t="e">
        <f>#REF!+#REF!</f>
        <v>#REF!</v>
      </c>
      <c r="I41" s="163" t="e">
        <f>#REF!</f>
        <v>#REF!</v>
      </c>
      <c r="J41" s="164" t="e">
        <f t="shared" si="2"/>
        <v>#REF!</v>
      </c>
      <c r="K41" s="165" t="e">
        <f>#REF!+#REF!</f>
        <v>#REF!</v>
      </c>
      <c r="L41" s="163" t="e">
        <f>#REF!</f>
        <v>#REF!</v>
      </c>
      <c r="M41" s="164" t="e">
        <f t="shared" si="3"/>
        <v>#REF!</v>
      </c>
      <c r="N41" s="162" t="e">
        <f>#REF!+#REF!</f>
        <v>#REF!</v>
      </c>
      <c r="O41" s="163" t="e">
        <f>#REF!</f>
        <v>#REF!</v>
      </c>
      <c r="P41" s="164" t="e">
        <f t="shared" si="4"/>
        <v>#REF!</v>
      </c>
    </row>
    <row r="42" spans="1:16">
      <c r="A42" s="111" t="s">
        <v>595</v>
      </c>
      <c r="B42" s="166" t="e">
        <f>#REF!+#REF!</f>
        <v>#REF!</v>
      </c>
      <c r="C42" s="167" t="e">
        <f>#REF!</f>
        <v>#REF!</v>
      </c>
      <c r="D42" s="168" t="e">
        <f t="shared" si="0"/>
        <v>#REF!</v>
      </c>
      <c r="E42" s="169" t="e">
        <f>#REF!+#REF!</f>
        <v>#REF!</v>
      </c>
      <c r="F42" s="167" t="e">
        <f>#REF!</f>
        <v>#REF!</v>
      </c>
      <c r="G42" s="168" t="e">
        <f t="shared" si="1"/>
        <v>#REF!</v>
      </c>
      <c r="H42" s="166" t="e">
        <f>#REF!+#REF!</f>
        <v>#REF!</v>
      </c>
      <c r="I42" s="167" t="e">
        <f>#REF!</f>
        <v>#REF!</v>
      </c>
      <c r="J42" s="168" t="e">
        <f t="shared" si="2"/>
        <v>#REF!</v>
      </c>
      <c r="K42" s="169" t="e">
        <f>#REF!+#REF!</f>
        <v>#REF!</v>
      </c>
      <c r="L42" s="167" t="e">
        <f>#REF!</f>
        <v>#REF!</v>
      </c>
      <c r="M42" s="168" t="e">
        <f t="shared" si="3"/>
        <v>#REF!</v>
      </c>
      <c r="N42" s="166" t="e">
        <f>#REF!+#REF!</f>
        <v>#REF!</v>
      </c>
      <c r="O42" s="167" t="e">
        <f>#REF!</f>
        <v>#REF!</v>
      </c>
      <c r="P42" s="168" t="e">
        <f t="shared" si="4"/>
        <v>#REF!</v>
      </c>
    </row>
    <row r="43" spans="1:16">
      <c r="A43" s="111" t="s">
        <v>596</v>
      </c>
      <c r="B43" s="166" t="e">
        <f>#REF!+#REF!</f>
        <v>#REF!</v>
      </c>
      <c r="C43" s="167" t="e">
        <f>#REF!</f>
        <v>#REF!</v>
      </c>
      <c r="D43" s="168" t="e">
        <f t="shared" si="0"/>
        <v>#REF!</v>
      </c>
      <c r="E43" s="169" t="e">
        <f>#REF!+#REF!</f>
        <v>#REF!</v>
      </c>
      <c r="F43" s="167" t="e">
        <f>#REF!</f>
        <v>#REF!</v>
      </c>
      <c r="G43" s="168" t="e">
        <f t="shared" si="1"/>
        <v>#REF!</v>
      </c>
      <c r="H43" s="166" t="e">
        <f>#REF!+#REF!</f>
        <v>#REF!</v>
      </c>
      <c r="I43" s="167" t="e">
        <f>#REF!</f>
        <v>#REF!</v>
      </c>
      <c r="J43" s="168" t="e">
        <f t="shared" si="2"/>
        <v>#REF!</v>
      </c>
      <c r="K43" s="169" t="e">
        <f>#REF!+#REF!</f>
        <v>#REF!</v>
      </c>
      <c r="L43" s="167" t="e">
        <f>#REF!</f>
        <v>#REF!</v>
      </c>
      <c r="M43" s="168" t="e">
        <f t="shared" si="3"/>
        <v>#REF!</v>
      </c>
      <c r="N43" s="166" t="e">
        <f>#REF!+#REF!</f>
        <v>#REF!</v>
      </c>
      <c r="O43" s="167" t="e">
        <f>#REF!</f>
        <v>#REF!</v>
      </c>
      <c r="P43" s="168" t="e">
        <f t="shared" si="4"/>
        <v>#REF!</v>
      </c>
    </row>
    <row r="44" spans="1:16">
      <c r="A44" s="111" t="s">
        <v>597</v>
      </c>
      <c r="B44" s="166" t="e">
        <f>#REF!+#REF!</f>
        <v>#REF!</v>
      </c>
      <c r="C44" s="167" t="e">
        <f>#REF!</f>
        <v>#REF!</v>
      </c>
      <c r="D44" s="168" t="e">
        <f t="shared" si="0"/>
        <v>#REF!</v>
      </c>
      <c r="E44" s="169" t="e">
        <f>#REF!+#REF!</f>
        <v>#REF!</v>
      </c>
      <c r="F44" s="167" t="e">
        <f>#REF!</f>
        <v>#REF!</v>
      </c>
      <c r="G44" s="168" t="e">
        <f t="shared" si="1"/>
        <v>#REF!</v>
      </c>
      <c r="H44" s="166" t="e">
        <f>#REF!+#REF!</f>
        <v>#REF!</v>
      </c>
      <c r="I44" s="167" t="e">
        <f>#REF!</f>
        <v>#REF!</v>
      </c>
      <c r="J44" s="168" t="e">
        <f t="shared" si="2"/>
        <v>#REF!</v>
      </c>
      <c r="K44" s="169" t="e">
        <f>#REF!+#REF!</f>
        <v>#REF!</v>
      </c>
      <c r="L44" s="167" t="e">
        <f>#REF!</f>
        <v>#REF!</v>
      </c>
      <c r="M44" s="168" t="e">
        <f t="shared" si="3"/>
        <v>#REF!</v>
      </c>
      <c r="N44" s="166" t="e">
        <f>#REF!+#REF!</f>
        <v>#REF!</v>
      </c>
      <c r="O44" s="167" t="e">
        <f>#REF!</f>
        <v>#REF!</v>
      </c>
      <c r="P44" s="168" t="e">
        <f t="shared" si="4"/>
        <v>#REF!</v>
      </c>
    </row>
    <row r="45" spans="1:16">
      <c r="A45" s="170" t="s">
        <v>598</v>
      </c>
      <c r="B45" s="171" t="e">
        <f>#REF!+#REF!</f>
        <v>#REF!</v>
      </c>
      <c r="C45" s="172" t="e">
        <f>#REF!</f>
        <v>#REF!</v>
      </c>
      <c r="D45" s="173" t="e">
        <f t="shared" si="0"/>
        <v>#REF!</v>
      </c>
      <c r="E45" s="174" t="e">
        <f>#REF!+#REF!</f>
        <v>#REF!</v>
      </c>
      <c r="F45" s="172" t="e">
        <f>#REF!</f>
        <v>#REF!</v>
      </c>
      <c r="G45" s="173" t="e">
        <f t="shared" si="1"/>
        <v>#REF!</v>
      </c>
      <c r="H45" s="171" t="e">
        <f>#REF!+#REF!</f>
        <v>#REF!</v>
      </c>
      <c r="I45" s="172" t="e">
        <f>#REF!</f>
        <v>#REF!</v>
      </c>
      <c r="J45" s="173" t="e">
        <f t="shared" si="2"/>
        <v>#REF!</v>
      </c>
      <c r="K45" s="174" t="e">
        <f>#REF!+#REF!</f>
        <v>#REF!</v>
      </c>
      <c r="L45" s="172" t="e">
        <f>#REF!</f>
        <v>#REF!</v>
      </c>
      <c r="M45" s="173" t="e">
        <f t="shared" si="3"/>
        <v>#REF!</v>
      </c>
      <c r="N45" s="171" t="e">
        <f>#REF!+#REF!</f>
        <v>#REF!</v>
      </c>
      <c r="O45" s="172" t="e">
        <f>#REF!</f>
        <v>#REF!</v>
      </c>
      <c r="P45" s="173" t="e">
        <f t="shared" si="4"/>
        <v>#REF!</v>
      </c>
    </row>
    <row r="46" spans="1:16">
      <c r="A46" s="111" t="s">
        <v>599</v>
      </c>
      <c r="B46" s="175" t="e">
        <f>#REF!+#REF!</f>
        <v>#REF!</v>
      </c>
      <c r="C46" s="167" t="e">
        <f>#REF!</f>
        <v>#REF!</v>
      </c>
      <c r="D46" s="168" t="e">
        <f t="shared" si="0"/>
        <v>#REF!</v>
      </c>
      <c r="E46" s="175" t="e">
        <f>#REF!+#REF!</f>
        <v>#REF!</v>
      </c>
      <c r="F46" s="167" t="e">
        <f>#REF!</f>
        <v>#REF!</v>
      </c>
      <c r="G46" s="168" t="e">
        <f t="shared" si="1"/>
        <v>#REF!</v>
      </c>
      <c r="H46" s="175" t="e">
        <f>#REF!+#REF!</f>
        <v>#REF!</v>
      </c>
      <c r="I46" s="167" t="e">
        <f>#REF!</f>
        <v>#REF!</v>
      </c>
      <c r="J46" s="168" t="e">
        <f t="shared" si="2"/>
        <v>#REF!</v>
      </c>
      <c r="K46" s="175" t="e">
        <f>#REF!+#REF!</f>
        <v>#REF!</v>
      </c>
      <c r="L46" s="167" t="e">
        <f>#REF!</f>
        <v>#REF!</v>
      </c>
      <c r="M46" s="168" t="e">
        <f t="shared" si="3"/>
        <v>#REF!</v>
      </c>
      <c r="N46" s="175" t="e">
        <f>#REF!+#REF!</f>
        <v>#REF!</v>
      </c>
      <c r="O46" s="167" t="e">
        <f>#REF!</f>
        <v>#REF!</v>
      </c>
      <c r="P46" s="168" t="e">
        <f t="shared" si="4"/>
        <v>#REF!</v>
      </c>
    </row>
    <row r="47" spans="1:16">
      <c r="A47" s="111" t="s">
        <v>600</v>
      </c>
      <c r="B47" s="175" t="e">
        <f>#REF!+#REF!</f>
        <v>#REF!</v>
      </c>
      <c r="C47" s="167" t="e">
        <f>#REF!</f>
        <v>#REF!</v>
      </c>
      <c r="D47" s="168" t="e">
        <f t="shared" si="0"/>
        <v>#REF!</v>
      </c>
      <c r="E47" s="175" t="e">
        <f>#REF!+#REF!</f>
        <v>#REF!</v>
      </c>
      <c r="F47" s="167" t="e">
        <f>#REF!</f>
        <v>#REF!</v>
      </c>
      <c r="G47" s="168" t="e">
        <f t="shared" si="1"/>
        <v>#REF!</v>
      </c>
      <c r="H47" s="175" t="e">
        <f>#REF!+#REF!</f>
        <v>#REF!</v>
      </c>
      <c r="I47" s="167" t="e">
        <f>#REF!</f>
        <v>#REF!</v>
      </c>
      <c r="J47" s="168" t="e">
        <f t="shared" si="2"/>
        <v>#REF!</v>
      </c>
      <c r="K47" s="175" t="e">
        <f>#REF!+#REF!</f>
        <v>#REF!</v>
      </c>
      <c r="L47" s="167" t="e">
        <f>#REF!</f>
        <v>#REF!</v>
      </c>
      <c r="M47" s="168" t="e">
        <f t="shared" si="3"/>
        <v>#REF!</v>
      </c>
      <c r="N47" s="175" t="e">
        <f>#REF!+#REF!</f>
        <v>#REF!</v>
      </c>
      <c r="O47" s="167" t="e">
        <f>#REF!</f>
        <v>#REF!</v>
      </c>
      <c r="P47" s="168" t="e">
        <f t="shared" si="4"/>
        <v>#REF!</v>
      </c>
    </row>
    <row r="48" spans="1:16">
      <c r="A48" s="111" t="s">
        <v>601</v>
      </c>
      <c r="B48" s="175" t="e">
        <f>#REF!+#REF!</f>
        <v>#REF!</v>
      </c>
      <c r="C48" s="167" t="e">
        <f>#REF!</f>
        <v>#REF!</v>
      </c>
      <c r="D48" s="168" t="e">
        <f t="shared" si="0"/>
        <v>#REF!</v>
      </c>
      <c r="E48" s="175" t="e">
        <f>#REF!+#REF!</f>
        <v>#REF!</v>
      </c>
      <c r="F48" s="167" t="e">
        <f>#REF!</f>
        <v>#REF!</v>
      </c>
      <c r="G48" s="168" t="e">
        <f t="shared" si="1"/>
        <v>#REF!</v>
      </c>
      <c r="H48" s="175" t="e">
        <f>#REF!+#REF!</f>
        <v>#REF!</v>
      </c>
      <c r="I48" s="167" t="e">
        <f>#REF!</f>
        <v>#REF!</v>
      </c>
      <c r="J48" s="168" t="e">
        <f t="shared" si="2"/>
        <v>#REF!</v>
      </c>
      <c r="K48" s="175" t="e">
        <f>#REF!+#REF!</f>
        <v>#REF!</v>
      </c>
      <c r="L48" s="167" t="e">
        <f>#REF!</f>
        <v>#REF!</v>
      </c>
      <c r="M48" s="168" t="e">
        <f t="shared" si="3"/>
        <v>#REF!</v>
      </c>
      <c r="N48" s="175" t="e">
        <f>#REF!+#REF!</f>
        <v>#REF!</v>
      </c>
      <c r="O48" s="167" t="e">
        <f>#REF!</f>
        <v>#REF!</v>
      </c>
      <c r="P48" s="168" t="e">
        <f t="shared" si="4"/>
        <v>#REF!</v>
      </c>
    </row>
    <row r="49" spans="1:16">
      <c r="A49" s="111" t="s">
        <v>602</v>
      </c>
      <c r="B49" s="175" t="e">
        <f>#REF!+#REF!</f>
        <v>#REF!</v>
      </c>
      <c r="C49" s="167" t="e">
        <f>#REF!</f>
        <v>#REF!</v>
      </c>
      <c r="D49" s="168" t="e">
        <f t="shared" si="0"/>
        <v>#REF!</v>
      </c>
      <c r="E49" s="175" t="e">
        <f>#REF!+#REF!</f>
        <v>#REF!</v>
      </c>
      <c r="F49" s="167" t="e">
        <f>#REF!</f>
        <v>#REF!</v>
      </c>
      <c r="G49" s="168" t="e">
        <f t="shared" si="1"/>
        <v>#REF!</v>
      </c>
      <c r="H49" s="175" t="e">
        <f>#REF!+#REF!</f>
        <v>#REF!</v>
      </c>
      <c r="I49" s="167" t="e">
        <f>#REF!</f>
        <v>#REF!</v>
      </c>
      <c r="J49" s="168" t="e">
        <f t="shared" si="2"/>
        <v>#REF!</v>
      </c>
      <c r="K49" s="175" t="e">
        <f>#REF!+#REF!</f>
        <v>#REF!</v>
      </c>
      <c r="L49" s="167" t="e">
        <f>#REF!</f>
        <v>#REF!</v>
      </c>
      <c r="M49" s="168" t="e">
        <f t="shared" si="3"/>
        <v>#REF!</v>
      </c>
      <c r="N49" s="175" t="e">
        <f>#REF!+#REF!</f>
        <v>#REF!</v>
      </c>
      <c r="O49" s="167" t="e">
        <f>#REF!</f>
        <v>#REF!</v>
      </c>
      <c r="P49" s="168" t="e">
        <f t="shared" si="4"/>
        <v>#REF!</v>
      </c>
    </row>
    <row r="50" spans="1:16">
      <c r="A50" s="170" t="s">
        <v>603</v>
      </c>
      <c r="B50" s="175" t="e">
        <f>#REF!+#REF!</f>
        <v>#REF!</v>
      </c>
      <c r="C50" s="167" t="e">
        <f>#REF!</f>
        <v>#REF!</v>
      </c>
      <c r="D50" s="168" t="e">
        <f t="shared" si="0"/>
        <v>#REF!</v>
      </c>
      <c r="E50" s="175" t="e">
        <f>#REF!+#REF!</f>
        <v>#REF!</v>
      </c>
      <c r="F50" s="167" t="e">
        <f>#REF!</f>
        <v>#REF!</v>
      </c>
      <c r="G50" s="168" t="e">
        <f t="shared" si="1"/>
        <v>#REF!</v>
      </c>
      <c r="H50" s="175" t="e">
        <f>#REF!+#REF!</f>
        <v>#REF!</v>
      </c>
      <c r="I50" s="167" t="e">
        <f>#REF!</f>
        <v>#REF!</v>
      </c>
      <c r="J50" s="168" t="e">
        <f t="shared" si="2"/>
        <v>#REF!</v>
      </c>
      <c r="K50" s="175" t="e">
        <f>#REF!+#REF!</f>
        <v>#REF!</v>
      </c>
      <c r="L50" s="167" t="e">
        <f>#REF!</f>
        <v>#REF!</v>
      </c>
      <c r="M50" s="168" t="e">
        <f t="shared" si="3"/>
        <v>#REF!</v>
      </c>
      <c r="N50" s="175" t="e">
        <f>#REF!+#REF!</f>
        <v>#REF!</v>
      </c>
      <c r="O50" s="167" t="e">
        <f>#REF!</f>
        <v>#REF!</v>
      </c>
      <c r="P50" s="168" t="e">
        <f t="shared" si="4"/>
        <v>#REF!</v>
      </c>
    </row>
    <row r="51" spans="1:16">
      <c r="A51" s="111" t="s">
        <v>604</v>
      </c>
      <c r="B51" s="162" t="e">
        <f>#REF!+#REF!</f>
        <v>#REF!</v>
      </c>
      <c r="C51" s="163" t="e">
        <f>#REF!</f>
        <v>#REF!</v>
      </c>
      <c r="D51" s="164" t="e">
        <f t="shared" si="0"/>
        <v>#REF!</v>
      </c>
      <c r="E51" s="165" t="e">
        <f>#REF!+#REF!</f>
        <v>#REF!</v>
      </c>
      <c r="F51" s="163" t="e">
        <f>#REF!</f>
        <v>#REF!</v>
      </c>
      <c r="G51" s="164" t="e">
        <f t="shared" si="1"/>
        <v>#REF!</v>
      </c>
      <c r="H51" s="162" t="e">
        <f>#REF!+#REF!</f>
        <v>#REF!</v>
      </c>
      <c r="I51" s="163" t="e">
        <f>#REF!</f>
        <v>#REF!</v>
      </c>
      <c r="J51" s="164" t="e">
        <f t="shared" si="2"/>
        <v>#REF!</v>
      </c>
      <c r="K51" s="165" t="e">
        <f>#REF!+#REF!</f>
        <v>#REF!</v>
      </c>
      <c r="L51" s="163" t="e">
        <f>#REF!</f>
        <v>#REF!</v>
      </c>
      <c r="M51" s="164" t="e">
        <f t="shared" si="3"/>
        <v>#REF!</v>
      </c>
      <c r="N51" s="162" t="e">
        <f>#REF!+#REF!</f>
        <v>#REF!</v>
      </c>
      <c r="O51" s="163" t="e">
        <f>#REF!</f>
        <v>#REF!</v>
      </c>
      <c r="P51" s="164" t="e">
        <f t="shared" si="4"/>
        <v>#REF!</v>
      </c>
    </row>
    <row r="52" spans="1:16">
      <c r="A52" s="111" t="s">
        <v>605</v>
      </c>
      <c r="B52" s="166" t="e">
        <f>#REF!+#REF!</f>
        <v>#REF!</v>
      </c>
      <c r="C52" s="167" t="e">
        <f>#REF!</f>
        <v>#REF!</v>
      </c>
      <c r="D52" s="168" t="e">
        <f t="shared" si="0"/>
        <v>#REF!</v>
      </c>
      <c r="E52" s="169" t="e">
        <f>#REF!+#REF!</f>
        <v>#REF!</v>
      </c>
      <c r="F52" s="167" t="e">
        <f>#REF!</f>
        <v>#REF!</v>
      </c>
      <c r="G52" s="168" t="e">
        <f t="shared" si="1"/>
        <v>#REF!</v>
      </c>
      <c r="H52" s="166" t="e">
        <f>#REF!+#REF!</f>
        <v>#REF!</v>
      </c>
      <c r="I52" s="167" t="e">
        <f>#REF!</f>
        <v>#REF!</v>
      </c>
      <c r="J52" s="168" t="e">
        <f t="shared" si="2"/>
        <v>#REF!</v>
      </c>
      <c r="K52" s="169" t="e">
        <f>#REF!+#REF!</f>
        <v>#REF!</v>
      </c>
      <c r="L52" s="167" t="e">
        <f>#REF!</f>
        <v>#REF!</v>
      </c>
      <c r="M52" s="168" t="e">
        <f t="shared" si="3"/>
        <v>#REF!</v>
      </c>
      <c r="N52" s="166" t="e">
        <f>#REF!+#REF!</f>
        <v>#REF!</v>
      </c>
      <c r="O52" s="167" t="e">
        <f>#REF!</f>
        <v>#REF!</v>
      </c>
      <c r="P52" s="168" t="e">
        <f t="shared" si="4"/>
        <v>#REF!</v>
      </c>
    </row>
    <row r="53" spans="1:16">
      <c r="A53" s="111" t="s">
        <v>606</v>
      </c>
      <c r="B53" s="166" t="e">
        <f>#REF!+#REF!</f>
        <v>#REF!</v>
      </c>
      <c r="C53" s="167" t="e">
        <f>#REF!</f>
        <v>#REF!</v>
      </c>
      <c r="D53" s="168" t="e">
        <f t="shared" si="0"/>
        <v>#REF!</v>
      </c>
      <c r="E53" s="169" t="e">
        <f>#REF!+#REF!</f>
        <v>#REF!</v>
      </c>
      <c r="F53" s="167" t="e">
        <f>#REF!</f>
        <v>#REF!</v>
      </c>
      <c r="G53" s="168" t="e">
        <f t="shared" si="1"/>
        <v>#REF!</v>
      </c>
      <c r="H53" s="166" t="e">
        <f>#REF!+#REF!</f>
        <v>#REF!</v>
      </c>
      <c r="I53" s="167" t="e">
        <f>#REF!</f>
        <v>#REF!</v>
      </c>
      <c r="J53" s="168" t="e">
        <f t="shared" si="2"/>
        <v>#REF!</v>
      </c>
      <c r="K53" s="169" t="e">
        <f>#REF!+#REF!</f>
        <v>#REF!</v>
      </c>
      <c r="L53" s="167" t="e">
        <f>#REF!</f>
        <v>#REF!</v>
      </c>
      <c r="M53" s="168" t="e">
        <f t="shared" si="3"/>
        <v>#REF!</v>
      </c>
      <c r="N53" s="166" t="e">
        <f>#REF!+#REF!</f>
        <v>#REF!</v>
      </c>
      <c r="O53" s="167" t="e">
        <f>#REF!</f>
        <v>#REF!</v>
      </c>
      <c r="P53" s="168" t="e">
        <f t="shared" si="4"/>
        <v>#REF!</v>
      </c>
    </row>
    <row r="54" spans="1:16">
      <c r="A54" s="111" t="s">
        <v>607</v>
      </c>
      <c r="B54" s="166" t="e">
        <f>#REF!+#REF!</f>
        <v>#REF!</v>
      </c>
      <c r="C54" s="167" t="e">
        <f>#REF!</f>
        <v>#REF!</v>
      </c>
      <c r="D54" s="168" t="e">
        <f t="shared" si="0"/>
        <v>#REF!</v>
      </c>
      <c r="E54" s="169" t="e">
        <f>#REF!+#REF!</f>
        <v>#REF!</v>
      </c>
      <c r="F54" s="167" t="e">
        <f>#REF!</f>
        <v>#REF!</v>
      </c>
      <c r="G54" s="168" t="e">
        <f t="shared" si="1"/>
        <v>#REF!</v>
      </c>
      <c r="H54" s="166" t="e">
        <f>#REF!+#REF!</f>
        <v>#REF!</v>
      </c>
      <c r="I54" s="167" t="e">
        <f>#REF!</f>
        <v>#REF!</v>
      </c>
      <c r="J54" s="168" t="e">
        <f t="shared" si="2"/>
        <v>#REF!</v>
      </c>
      <c r="K54" s="169" t="e">
        <f>#REF!+#REF!</f>
        <v>#REF!</v>
      </c>
      <c r="L54" s="167" t="e">
        <f>#REF!</f>
        <v>#REF!</v>
      </c>
      <c r="M54" s="168" t="e">
        <f t="shared" si="3"/>
        <v>#REF!</v>
      </c>
      <c r="N54" s="166" t="e">
        <f>#REF!+#REF!</f>
        <v>#REF!</v>
      </c>
      <c r="O54" s="167" t="e">
        <f>#REF!</f>
        <v>#REF!</v>
      </c>
      <c r="P54" s="168" t="e">
        <f t="shared" si="4"/>
        <v>#REF!</v>
      </c>
    </row>
    <row r="55" spans="1:16">
      <c r="A55" s="170" t="s">
        <v>608</v>
      </c>
      <c r="B55" s="171" t="e">
        <f>#REF!+#REF!</f>
        <v>#REF!</v>
      </c>
      <c r="C55" s="172" t="e">
        <f>#REF!</f>
        <v>#REF!</v>
      </c>
      <c r="D55" s="173" t="e">
        <f t="shared" si="0"/>
        <v>#REF!</v>
      </c>
      <c r="E55" s="174" t="e">
        <f>#REF!+#REF!</f>
        <v>#REF!</v>
      </c>
      <c r="F55" s="172" t="e">
        <f>#REF!</f>
        <v>#REF!</v>
      </c>
      <c r="G55" s="173" t="e">
        <f t="shared" si="1"/>
        <v>#REF!</v>
      </c>
      <c r="H55" s="171" t="e">
        <f>#REF!+#REF!</f>
        <v>#REF!</v>
      </c>
      <c r="I55" s="172" t="e">
        <f>#REF!</f>
        <v>#REF!</v>
      </c>
      <c r="J55" s="173" t="e">
        <f t="shared" si="2"/>
        <v>#REF!</v>
      </c>
      <c r="K55" s="174" t="e">
        <f>#REF!+#REF!</f>
        <v>#REF!</v>
      </c>
      <c r="L55" s="172" t="e">
        <f>#REF!</f>
        <v>#REF!</v>
      </c>
      <c r="M55" s="173" t="e">
        <f t="shared" si="3"/>
        <v>#REF!</v>
      </c>
      <c r="N55" s="171" t="e">
        <f>#REF!+#REF!</f>
        <v>#REF!</v>
      </c>
      <c r="O55" s="172" t="e">
        <f>#REF!</f>
        <v>#REF!</v>
      </c>
      <c r="P55" s="173" t="e">
        <f t="shared" si="4"/>
        <v>#REF!</v>
      </c>
    </row>
    <row r="56" spans="1:16" ht="20.25" customHeight="1">
      <c r="A56" s="5" t="s">
        <v>652</v>
      </c>
    </row>
  </sheetData>
  <customSheetViews>
    <customSheetView guid="{6F28069D-A7F4-41D2-AA1B-4487F97E36F1}" showRuler="0">
      <pageMargins left="0.59055118110236227" right="0.39370078740157483" top="0.78740157480314965" bottom="0.78740157480314965" header="0.51181102362204722" footer="0.51181102362204722"/>
      <pageSetup paperSize="8" orientation="landscape" r:id="rId1"/>
      <headerFooter alignWithMargins="0"/>
    </customSheetView>
  </customSheetViews>
  <mergeCells count="6">
    <mergeCell ref="K3:M3"/>
    <mergeCell ref="N3:P3"/>
    <mergeCell ref="A3:A4"/>
    <mergeCell ref="B3:D3"/>
    <mergeCell ref="E3:G3"/>
    <mergeCell ref="H3:J3"/>
  </mergeCells>
  <phoneticPr fontId="2"/>
  <pageMargins left="0.59055118110236227" right="0.39370078740157483" top="0.78740157480314965" bottom="0.78740157480314965" header="0.51181102362204722" footer="0.51181102362204722"/>
  <pageSetup paperSize="8" orientation="landscape" r:id="rId2"/>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47"/>
  <dimension ref="A1:AH62"/>
  <sheetViews>
    <sheetView zoomScaleNormal="100" workbookViewId="0">
      <pane xSplit="1" ySplit="7" topLeftCell="B8" activePane="bottomRight" state="frozen"/>
      <selection pane="topRight"/>
      <selection pane="bottomLeft"/>
      <selection pane="bottomRight"/>
    </sheetView>
  </sheetViews>
  <sheetFormatPr defaultRowHeight="13.5"/>
  <cols>
    <col min="1" max="1" width="15.875" style="81" customWidth="1"/>
    <col min="2" max="2" width="13" style="81" customWidth="1"/>
    <col min="3" max="3" width="15.25" style="81" customWidth="1"/>
    <col min="4" max="4" width="7.5" style="144" customWidth="1"/>
    <col min="5" max="5" width="7.375" style="144" customWidth="1"/>
    <col min="6" max="6" width="13.625" style="81" customWidth="1"/>
    <col min="7" max="7" width="15" style="81" customWidth="1"/>
    <col min="8" max="9" width="7.5" style="144" customWidth="1"/>
    <col min="10" max="10" width="12.875" style="81" customWidth="1"/>
    <col min="11" max="11" width="15" style="81" customWidth="1"/>
    <col min="12" max="12" width="7.5" style="144" customWidth="1"/>
    <col min="13" max="13" width="7.375" style="144" customWidth="1"/>
    <col min="14" max="14" width="12.875" style="81" customWidth="1"/>
    <col min="15" max="15" width="15" style="81" customWidth="1"/>
    <col min="16" max="17" width="7.375" style="144" customWidth="1"/>
    <col min="18" max="18" width="16.625" style="81" customWidth="1"/>
    <col min="19" max="19" width="14.75" style="81" customWidth="1"/>
    <col min="20" max="20" width="16.75" style="81" customWidth="1"/>
    <col min="21" max="22" width="6.75" style="144" customWidth="1"/>
    <col min="23" max="23" width="14.75" style="81" customWidth="1"/>
    <col min="24" max="24" width="16.625" style="81" customWidth="1"/>
    <col min="25" max="25" width="6.75" style="144" customWidth="1"/>
    <col min="26" max="26" width="6.875" style="144" customWidth="1"/>
    <col min="27" max="27" width="11.625" style="81" customWidth="1"/>
    <col min="28" max="28" width="12.625" style="81" customWidth="1"/>
    <col min="29" max="30" width="6.75" style="144" customWidth="1"/>
    <col min="31" max="31" width="9.625" style="81" customWidth="1"/>
    <col min="32" max="32" width="12.625" style="81" customWidth="1"/>
    <col min="33" max="34" width="6.75" style="144" customWidth="1"/>
    <col min="35" max="16384" width="9" style="81"/>
  </cols>
  <sheetData>
    <row r="1" spans="1:34" s="130" customFormat="1" ht="17.25">
      <c r="A1" s="130" t="s">
        <v>281</v>
      </c>
      <c r="B1" s="677" t="s">
        <v>354</v>
      </c>
      <c r="C1" s="677"/>
      <c r="D1" s="677"/>
      <c r="E1" s="677"/>
      <c r="F1" s="677"/>
      <c r="G1" s="677"/>
      <c r="H1" s="677"/>
      <c r="I1" s="677"/>
      <c r="J1" s="677"/>
      <c r="K1" s="677"/>
      <c r="L1" s="677"/>
      <c r="M1" s="677"/>
      <c r="N1" s="677"/>
      <c r="O1" s="677"/>
      <c r="P1" s="677"/>
      <c r="Q1" s="677"/>
      <c r="R1" s="130" t="s">
        <v>282</v>
      </c>
      <c r="T1" s="677" t="s">
        <v>355</v>
      </c>
      <c r="U1" s="677"/>
      <c r="V1" s="677"/>
      <c r="W1" s="677"/>
      <c r="X1" s="677"/>
      <c r="Y1" s="677"/>
      <c r="Z1" s="677"/>
      <c r="AA1" s="677"/>
      <c r="AB1" s="677"/>
      <c r="AC1" s="677"/>
      <c r="AD1" s="677"/>
      <c r="AE1" s="677"/>
      <c r="AF1" s="677"/>
      <c r="AG1" s="677"/>
      <c r="AH1" s="677"/>
    </row>
    <row r="3" spans="1:34">
      <c r="A3" s="680" t="s">
        <v>56</v>
      </c>
      <c r="B3" s="678" t="s">
        <v>521</v>
      </c>
      <c r="C3" s="674"/>
      <c r="D3" s="674"/>
      <c r="E3" s="674"/>
      <c r="F3" s="678" t="s">
        <v>544</v>
      </c>
      <c r="G3" s="674"/>
      <c r="H3" s="674"/>
      <c r="I3" s="674"/>
      <c r="J3" s="674"/>
      <c r="K3" s="674"/>
      <c r="L3" s="674"/>
      <c r="M3" s="674"/>
      <c r="N3" s="674"/>
      <c r="O3" s="674"/>
      <c r="P3" s="674"/>
      <c r="Q3" s="674"/>
      <c r="R3" s="680" t="s">
        <v>56</v>
      </c>
      <c r="S3" s="678" t="s">
        <v>158</v>
      </c>
      <c r="T3" s="674"/>
      <c r="U3" s="674"/>
      <c r="V3" s="674"/>
      <c r="W3" s="678" t="s">
        <v>463</v>
      </c>
      <c r="X3" s="674"/>
      <c r="Y3" s="674"/>
      <c r="Z3" s="674"/>
      <c r="AA3" s="678" t="s">
        <v>229</v>
      </c>
      <c r="AB3" s="674"/>
      <c r="AC3" s="674"/>
      <c r="AD3" s="674"/>
      <c r="AE3" s="678" t="s">
        <v>553</v>
      </c>
      <c r="AF3" s="674"/>
      <c r="AG3" s="674"/>
      <c r="AH3" s="674"/>
    </row>
    <row r="4" spans="1:34" ht="13.5" customHeight="1">
      <c r="A4" s="680"/>
      <c r="B4" s="674"/>
      <c r="C4" s="674"/>
      <c r="D4" s="674"/>
      <c r="E4" s="674"/>
      <c r="F4" s="678" t="s">
        <v>528</v>
      </c>
      <c r="G4" s="674"/>
      <c r="H4" s="674"/>
      <c r="I4" s="674"/>
      <c r="J4" s="678" t="s">
        <v>549</v>
      </c>
      <c r="K4" s="674"/>
      <c r="L4" s="674"/>
      <c r="M4" s="674"/>
      <c r="N4" s="678" t="s">
        <v>550</v>
      </c>
      <c r="O4" s="674"/>
      <c r="P4" s="674"/>
      <c r="Q4" s="674"/>
      <c r="R4" s="680"/>
      <c r="S4" s="674"/>
      <c r="T4" s="674"/>
      <c r="U4" s="674"/>
      <c r="V4" s="674"/>
      <c r="W4" s="674"/>
      <c r="X4" s="674"/>
      <c r="Y4" s="674"/>
      <c r="Z4" s="674"/>
      <c r="AA4" s="674"/>
      <c r="AB4" s="674"/>
      <c r="AC4" s="674"/>
      <c r="AD4" s="674"/>
      <c r="AE4" s="674"/>
      <c r="AF4" s="674"/>
      <c r="AG4" s="674"/>
      <c r="AH4" s="674"/>
    </row>
    <row r="5" spans="1:34">
      <c r="A5" s="680"/>
      <c r="B5" s="678" t="s">
        <v>522</v>
      </c>
      <c r="C5" s="678" t="s">
        <v>523</v>
      </c>
      <c r="D5" s="679" t="s">
        <v>57</v>
      </c>
      <c r="E5" s="679"/>
      <c r="F5" s="678" t="s">
        <v>522</v>
      </c>
      <c r="G5" s="678" t="s">
        <v>523</v>
      </c>
      <c r="H5" s="679" t="s">
        <v>57</v>
      </c>
      <c r="I5" s="679"/>
      <c r="J5" s="678" t="s">
        <v>522</v>
      </c>
      <c r="K5" s="678" t="s">
        <v>523</v>
      </c>
      <c r="L5" s="679" t="s">
        <v>57</v>
      </c>
      <c r="M5" s="679"/>
      <c r="N5" s="678" t="s">
        <v>522</v>
      </c>
      <c r="O5" s="678" t="s">
        <v>523</v>
      </c>
      <c r="P5" s="679" t="s">
        <v>57</v>
      </c>
      <c r="Q5" s="679"/>
      <c r="R5" s="680"/>
      <c r="S5" s="678" t="s">
        <v>522</v>
      </c>
      <c r="T5" s="678" t="s">
        <v>523</v>
      </c>
      <c r="U5" s="679" t="s">
        <v>57</v>
      </c>
      <c r="V5" s="679"/>
      <c r="W5" s="678" t="s">
        <v>522</v>
      </c>
      <c r="X5" s="678" t="s">
        <v>523</v>
      </c>
      <c r="Y5" s="679" t="s">
        <v>57</v>
      </c>
      <c r="Z5" s="679"/>
      <c r="AA5" s="678" t="s">
        <v>522</v>
      </c>
      <c r="AB5" s="678" t="s">
        <v>523</v>
      </c>
      <c r="AC5" s="679" t="s">
        <v>57</v>
      </c>
      <c r="AD5" s="679"/>
      <c r="AE5" s="678" t="s">
        <v>522</v>
      </c>
      <c r="AF5" s="678" t="s">
        <v>523</v>
      </c>
      <c r="AG5" s="679" t="s">
        <v>57</v>
      </c>
      <c r="AH5" s="679"/>
    </row>
    <row r="6" spans="1:34">
      <c r="A6" s="680"/>
      <c r="B6" s="678"/>
      <c r="C6" s="678"/>
      <c r="D6" s="131" t="s">
        <v>522</v>
      </c>
      <c r="E6" s="131" t="s">
        <v>523</v>
      </c>
      <c r="F6" s="678"/>
      <c r="G6" s="678"/>
      <c r="H6" s="131" t="s">
        <v>522</v>
      </c>
      <c r="I6" s="131" t="s">
        <v>523</v>
      </c>
      <c r="J6" s="678"/>
      <c r="K6" s="678"/>
      <c r="L6" s="131" t="s">
        <v>522</v>
      </c>
      <c r="M6" s="131" t="s">
        <v>523</v>
      </c>
      <c r="N6" s="678"/>
      <c r="O6" s="678"/>
      <c r="P6" s="131" t="s">
        <v>522</v>
      </c>
      <c r="Q6" s="131" t="s">
        <v>523</v>
      </c>
      <c r="R6" s="680"/>
      <c r="S6" s="678"/>
      <c r="T6" s="678"/>
      <c r="U6" s="131" t="s">
        <v>522</v>
      </c>
      <c r="V6" s="131" t="s">
        <v>523</v>
      </c>
      <c r="W6" s="678"/>
      <c r="X6" s="678"/>
      <c r="Y6" s="131" t="s">
        <v>522</v>
      </c>
      <c r="Z6" s="131" t="s">
        <v>523</v>
      </c>
      <c r="AA6" s="678"/>
      <c r="AB6" s="678"/>
      <c r="AC6" s="131" t="s">
        <v>522</v>
      </c>
      <c r="AD6" s="131" t="s">
        <v>523</v>
      </c>
      <c r="AE6" s="678"/>
      <c r="AF6" s="678"/>
      <c r="AG6" s="131" t="s">
        <v>522</v>
      </c>
      <c r="AH6" s="131" t="s">
        <v>523</v>
      </c>
    </row>
    <row r="7" spans="1:34">
      <c r="A7" s="83"/>
      <c r="B7" s="132" t="s">
        <v>524</v>
      </c>
      <c r="C7" s="132" t="s">
        <v>526</v>
      </c>
      <c r="D7" s="133" t="s">
        <v>560</v>
      </c>
      <c r="E7" s="134" t="s">
        <v>560</v>
      </c>
      <c r="F7" s="135" t="s">
        <v>524</v>
      </c>
      <c r="G7" s="132" t="s">
        <v>526</v>
      </c>
      <c r="H7" s="133" t="s">
        <v>560</v>
      </c>
      <c r="I7" s="134" t="s">
        <v>560</v>
      </c>
      <c r="J7" s="136" t="s">
        <v>524</v>
      </c>
      <c r="K7" s="132" t="s">
        <v>526</v>
      </c>
      <c r="L7" s="133" t="s">
        <v>560</v>
      </c>
      <c r="M7" s="134" t="s">
        <v>560</v>
      </c>
      <c r="N7" s="136" t="s">
        <v>524</v>
      </c>
      <c r="O7" s="132" t="s">
        <v>526</v>
      </c>
      <c r="P7" s="133" t="s">
        <v>560</v>
      </c>
      <c r="Q7" s="134" t="s">
        <v>560</v>
      </c>
      <c r="R7" s="86"/>
      <c r="S7" s="132" t="s">
        <v>524</v>
      </c>
      <c r="T7" s="136" t="s">
        <v>526</v>
      </c>
      <c r="U7" s="134" t="s">
        <v>560</v>
      </c>
      <c r="V7" s="133" t="s">
        <v>560</v>
      </c>
      <c r="W7" s="132" t="s">
        <v>524</v>
      </c>
      <c r="X7" s="136" t="s">
        <v>526</v>
      </c>
      <c r="Y7" s="134" t="s">
        <v>560</v>
      </c>
      <c r="Z7" s="133" t="s">
        <v>560</v>
      </c>
      <c r="AA7" s="132" t="s">
        <v>524</v>
      </c>
      <c r="AB7" s="136" t="s">
        <v>526</v>
      </c>
      <c r="AC7" s="134" t="s">
        <v>560</v>
      </c>
      <c r="AD7" s="133" t="s">
        <v>560</v>
      </c>
      <c r="AE7" s="132" t="s">
        <v>524</v>
      </c>
      <c r="AF7" s="136" t="s">
        <v>526</v>
      </c>
      <c r="AG7" s="134" t="s">
        <v>560</v>
      </c>
      <c r="AH7" s="137" t="s">
        <v>560</v>
      </c>
    </row>
    <row r="8" spans="1:34">
      <c r="A8" s="438" t="s">
        <v>456</v>
      </c>
      <c r="B8" s="83">
        <v>692596895</v>
      </c>
      <c r="C8" s="83">
        <v>11319170133.247</v>
      </c>
      <c r="D8" s="84"/>
      <c r="E8" s="85"/>
      <c r="F8" s="86">
        <v>491753701</v>
      </c>
      <c r="G8" s="83">
        <v>9012315664.1030006</v>
      </c>
      <c r="H8" s="84"/>
      <c r="I8" s="85"/>
      <c r="J8" s="87">
        <v>14670661</v>
      </c>
      <c r="K8" s="83">
        <v>3947060950.6090002</v>
      </c>
      <c r="L8" s="84"/>
      <c r="M8" s="85"/>
      <c r="N8" s="87">
        <v>477083040</v>
      </c>
      <c r="O8" s="83">
        <v>5065254428.5839996</v>
      </c>
      <c r="P8" s="84"/>
      <c r="Q8" s="85"/>
      <c r="R8" s="438" t="s">
        <v>456</v>
      </c>
      <c r="S8" s="83">
        <v>105015737</v>
      </c>
      <c r="T8" s="87">
        <v>1239987254.3970001</v>
      </c>
      <c r="U8" s="85"/>
      <c r="V8" s="84"/>
      <c r="W8" s="83">
        <v>94991578</v>
      </c>
      <c r="X8" s="87">
        <v>571051713.10099995</v>
      </c>
      <c r="Y8" s="85"/>
      <c r="Z8" s="84"/>
      <c r="AA8" s="83">
        <v>13634981</v>
      </c>
      <c r="AB8" s="87">
        <v>367004510.74599999</v>
      </c>
      <c r="AC8" s="85"/>
      <c r="AD8" s="84"/>
      <c r="AE8" s="83">
        <v>164379</v>
      </c>
      <c r="AF8" s="87">
        <v>6494482.7659999998</v>
      </c>
      <c r="AG8" s="85"/>
      <c r="AH8" s="88"/>
    </row>
    <row r="9" spans="1:34">
      <c r="A9" s="438" t="s">
        <v>701</v>
      </c>
      <c r="B9" s="83">
        <v>718288130</v>
      </c>
      <c r="C9" s="83">
        <v>11812667852.118</v>
      </c>
      <c r="D9" s="84">
        <v>103.70940660945354</v>
      </c>
      <c r="E9" s="85">
        <v>104.35984010366171</v>
      </c>
      <c r="F9" s="86">
        <v>502173271</v>
      </c>
      <c r="G9" s="83">
        <v>9335789618.7639999</v>
      </c>
      <c r="H9" s="84">
        <v>102.11885949791764</v>
      </c>
      <c r="I9" s="85">
        <v>103.5892435054115</v>
      </c>
      <c r="J9" s="87">
        <v>14631879</v>
      </c>
      <c r="K9" s="83">
        <v>4115495519.0819998</v>
      </c>
      <c r="L9" s="84">
        <v>99.735649266246412</v>
      </c>
      <c r="M9" s="85">
        <v>104.26734146193033</v>
      </c>
      <c r="N9" s="87">
        <v>487541392</v>
      </c>
      <c r="O9" s="83">
        <v>5220294099.6820002</v>
      </c>
      <c r="P9" s="84">
        <v>102.19214499848914</v>
      </c>
      <c r="Q9" s="85">
        <v>103.06084666197788</v>
      </c>
      <c r="R9" s="438" t="s">
        <v>58</v>
      </c>
      <c r="S9" s="83">
        <v>107514753</v>
      </c>
      <c r="T9" s="87">
        <v>1323084974.8929999</v>
      </c>
      <c r="U9" s="85">
        <v>102.37965858393206</v>
      </c>
      <c r="V9" s="84">
        <v>106.70149795502614</v>
      </c>
      <c r="W9" s="83">
        <v>107426775</v>
      </c>
      <c r="X9" s="87">
        <v>639599075.80900002</v>
      </c>
      <c r="Y9" s="85">
        <v>113.09084159018813</v>
      </c>
      <c r="Z9" s="84">
        <v>112.00370494219607</v>
      </c>
      <c r="AA9" s="83">
        <v>13586130</v>
      </c>
      <c r="AB9" s="87">
        <v>347962370.79500002</v>
      </c>
      <c r="AC9" s="85">
        <v>99.641723006434702</v>
      </c>
      <c r="AD9" s="84">
        <v>94.811469779405826</v>
      </c>
      <c r="AE9" s="83">
        <v>275758</v>
      </c>
      <c r="AF9" s="87">
        <v>12170667.970000001</v>
      </c>
      <c r="AG9" s="85">
        <v>167.75743860225452</v>
      </c>
      <c r="AH9" s="88">
        <v>187.40011188752456</v>
      </c>
    </row>
    <row r="10" spans="1:34">
      <c r="A10" s="438" t="s">
        <v>59</v>
      </c>
      <c r="B10" s="83">
        <v>721774032</v>
      </c>
      <c r="C10" s="83">
        <v>11379061988.615</v>
      </c>
      <c r="D10" s="84">
        <v>100.48530691994033</v>
      </c>
      <c r="E10" s="85">
        <v>96.329314690539988</v>
      </c>
      <c r="F10" s="86">
        <v>493934777</v>
      </c>
      <c r="G10" s="83">
        <v>8920955582.9880009</v>
      </c>
      <c r="H10" s="84">
        <v>98.35943199772575</v>
      </c>
      <c r="I10" s="85">
        <v>95.556519022855611</v>
      </c>
      <c r="J10" s="87">
        <v>14400139</v>
      </c>
      <c r="K10" s="83">
        <v>4055543330.572</v>
      </c>
      <c r="L10" s="84">
        <v>98.416197946962242</v>
      </c>
      <c r="M10" s="85">
        <v>98.543257106415879</v>
      </c>
      <c r="N10" s="87">
        <v>479534638</v>
      </c>
      <c r="O10" s="83">
        <v>4865412252.4160004</v>
      </c>
      <c r="P10" s="84">
        <v>98.357728362887386</v>
      </c>
      <c r="Q10" s="85">
        <v>93.201880191240221</v>
      </c>
      <c r="R10" s="438" t="s">
        <v>59</v>
      </c>
      <c r="S10" s="83">
        <v>105657354</v>
      </c>
      <c r="T10" s="87">
        <v>1239236159.6140001</v>
      </c>
      <c r="U10" s="85">
        <v>98.272424064444436</v>
      </c>
      <c r="V10" s="84">
        <v>93.6626281100516</v>
      </c>
      <c r="W10" s="83">
        <v>120656992</v>
      </c>
      <c r="X10" s="87">
        <v>681652652.38800001</v>
      </c>
      <c r="Y10" s="85">
        <v>112.31556751098597</v>
      </c>
      <c r="Z10" s="84">
        <v>106.57499020395056</v>
      </c>
      <c r="AA10" s="83">
        <v>13345751</v>
      </c>
      <c r="AB10" s="87">
        <v>330264436.09100002</v>
      </c>
      <c r="AC10" s="85">
        <v>98.230702930120657</v>
      </c>
      <c r="AD10" s="84">
        <v>94.913836612974848</v>
      </c>
      <c r="AE10" s="83">
        <v>400598</v>
      </c>
      <c r="AF10" s="87">
        <v>17773569.999000002</v>
      </c>
      <c r="AG10" s="85">
        <v>145.27157870306573</v>
      </c>
      <c r="AH10" s="88">
        <v>146.03610946260989</v>
      </c>
    </row>
    <row r="11" spans="1:34">
      <c r="A11" s="438" t="s">
        <v>60</v>
      </c>
      <c r="B11" s="83">
        <v>743442253</v>
      </c>
      <c r="C11" s="83">
        <v>11096170458.490999</v>
      </c>
      <c r="D11" s="84">
        <v>103.00207821829754</v>
      </c>
      <c r="E11" s="85">
        <v>97.513929264054994</v>
      </c>
      <c r="F11" s="86">
        <v>496198660</v>
      </c>
      <c r="G11" s="83">
        <v>8605376389.2849998</v>
      </c>
      <c r="H11" s="84">
        <v>100.45833642525641</v>
      </c>
      <c r="I11" s="85">
        <v>96.462495628777688</v>
      </c>
      <c r="J11" s="87">
        <v>14274599</v>
      </c>
      <c r="K11" s="83">
        <v>4010726033.131</v>
      </c>
      <c r="L11" s="84">
        <v>99.128202859708509</v>
      </c>
      <c r="M11" s="85">
        <v>98.894912622356841</v>
      </c>
      <c r="N11" s="87">
        <v>481924061</v>
      </c>
      <c r="O11" s="83">
        <v>4594650356.1540003</v>
      </c>
      <c r="P11" s="84">
        <v>100.49827954242588</v>
      </c>
      <c r="Q11" s="85">
        <v>94.434964968743415</v>
      </c>
      <c r="R11" s="438" t="s">
        <v>60</v>
      </c>
      <c r="S11" s="83">
        <v>103739376</v>
      </c>
      <c r="T11" s="87">
        <v>1172614999.652</v>
      </c>
      <c r="U11" s="85">
        <v>98.184718879104238</v>
      </c>
      <c r="V11" s="84">
        <v>94.624014200590196</v>
      </c>
      <c r="W11" s="83">
        <v>141648783</v>
      </c>
      <c r="X11" s="87">
        <v>749424619.84300005</v>
      </c>
      <c r="Y11" s="85">
        <v>117.39790678686902</v>
      </c>
      <c r="Z11" s="84">
        <v>109.94230231740136</v>
      </c>
      <c r="AA11" s="83">
        <v>13204950</v>
      </c>
      <c r="AB11" s="87">
        <v>322355651.50099999</v>
      </c>
      <c r="AC11" s="85">
        <v>98.944975071091918</v>
      </c>
      <c r="AD11" s="84">
        <v>97.605317519619078</v>
      </c>
      <c r="AE11" s="83">
        <v>524737</v>
      </c>
      <c r="AF11" s="87">
        <v>23601772.495999999</v>
      </c>
      <c r="AG11" s="85">
        <v>130.98842230864858</v>
      </c>
      <c r="AH11" s="88">
        <v>132.79140036204268</v>
      </c>
    </row>
    <row r="12" spans="1:34">
      <c r="A12" s="438" t="s">
        <v>61</v>
      </c>
      <c r="B12" s="83">
        <v>750409339</v>
      </c>
      <c r="C12" s="83">
        <v>11160496905.193001</v>
      </c>
      <c r="D12" s="84">
        <v>100.93713882576432</v>
      </c>
      <c r="E12" s="85">
        <v>100.57971754257593</v>
      </c>
      <c r="F12" s="86">
        <v>489797745</v>
      </c>
      <c r="G12" s="83">
        <v>8541487034.8739996</v>
      </c>
      <c r="H12" s="84">
        <v>98.710009615906657</v>
      </c>
      <c r="I12" s="85">
        <v>99.257564672121106</v>
      </c>
      <c r="J12" s="87">
        <v>13910575</v>
      </c>
      <c r="K12" s="83">
        <v>3994858569.6999998</v>
      </c>
      <c r="L12" s="84">
        <v>97.449847803080146</v>
      </c>
      <c r="M12" s="85">
        <v>99.604374287848998</v>
      </c>
      <c r="N12" s="87">
        <v>475887170</v>
      </c>
      <c r="O12" s="83">
        <v>4546628465.1739998</v>
      </c>
      <c r="P12" s="84">
        <v>98.747335630540348</v>
      </c>
      <c r="Q12" s="85">
        <v>98.954830351439455</v>
      </c>
      <c r="R12" s="438" t="s">
        <v>61</v>
      </c>
      <c r="S12" s="83">
        <v>101998995</v>
      </c>
      <c r="T12" s="87">
        <v>1151302770.9579999</v>
      </c>
      <c r="U12" s="85">
        <v>98.32235254625013</v>
      </c>
      <c r="V12" s="84">
        <v>98.182504172270953</v>
      </c>
      <c r="W12" s="83">
        <v>156484772</v>
      </c>
      <c r="X12" s="87">
        <v>876996183.63399994</v>
      </c>
      <c r="Y12" s="85">
        <v>110.47378500950482</v>
      </c>
      <c r="Z12" s="84">
        <v>117.02260112801277</v>
      </c>
      <c r="AA12" s="83">
        <v>12842292</v>
      </c>
      <c r="AB12" s="87">
        <v>315632207.801</v>
      </c>
      <c r="AC12" s="85">
        <v>97.253620801290424</v>
      </c>
      <c r="AD12" s="84">
        <v>97.914277702688537</v>
      </c>
      <c r="AE12" s="83">
        <v>651174</v>
      </c>
      <c r="AF12" s="87">
        <v>29450434.068999998</v>
      </c>
      <c r="AG12" s="85">
        <v>124.09530869749989</v>
      </c>
      <c r="AH12" s="88">
        <v>124.78060312627461</v>
      </c>
    </row>
    <row r="13" spans="1:34">
      <c r="A13" s="438" t="s">
        <v>62</v>
      </c>
      <c r="B13" s="83">
        <v>766212843</v>
      </c>
      <c r="C13" s="83">
        <v>10815747988.503</v>
      </c>
      <c r="D13" s="84">
        <v>102.10598445124094</v>
      </c>
      <c r="E13" s="85">
        <v>96.910989540890526</v>
      </c>
      <c r="F13" s="86">
        <v>490516019</v>
      </c>
      <c r="G13" s="83">
        <v>8388205895.4949999</v>
      </c>
      <c r="H13" s="84">
        <v>100.14664706143147</v>
      </c>
      <c r="I13" s="85">
        <v>98.205451360481277</v>
      </c>
      <c r="J13" s="87">
        <v>13330256</v>
      </c>
      <c r="K13" s="83">
        <v>3920529285.6820002</v>
      </c>
      <c r="L13" s="84">
        <v>95.828217021941938</v>
      </c>
      <c r="M13" s="85">
        <v>98.139376332825179</v>
      </c>
      <c r="N13" s="87">
        <v>477185763</v>
      </c>
      <c r="O13" s="83">
        <v>4467676609.8129997</v>
      </c>
      <c r="P13" s="84">
        <v>100.2728783379472</v>
      </c>
      <c r="Q13" s="85">
        <v>98.263507652632029</v>
      </c>
      <c r="R13" s="438" t="s">
        <v>62</v>
      </c>
      <c r="S13" s="83">
        <v>100933672</v>
      </c>
      <c r="T13" s="87">
        <v>1134513207.652</v>
      </c>
      <c r="U13" s="85">
        <v>98.955555395423261</v>
      </c>
      <c r="V13" s="84">
        <v>98.541690011565819</v>
      </c>
      <c r="W13" s="83">
        <v>174542015</v>
      </c>
      <c r="X13" s="87">
        <v>993203619.42200005</v>
      </c>
      <c r="Y13" s="85">
        <v>111.53929725507092</v>
      </c>
      <c r="Z13" s="84">
        <v>113.25062046524224</v>
      </c>
      <c r="AA13" s="83">
        <v>12266313</v>
      </c>
      <c r="AB13" s="87">
        <v>291430662.59200001</v>
      </c>
      <c r="AC13" s="85">
        <v>95.514982839511831</v>
      </c>
      <c r="AD13" s="84">
        <v>92.332358798992203</v>
      </c>
      <c r="AE13" s="83">
        <v>220368</v>
      </c>
      <c r="AF13" s="87">
        <v>8404834.3080000002</v>
      </c>
      <c r="AG13" s="85">
        <v>33.841646011665084</v>
      </c>
      <c r="AH13" s="88">
        <v>28.538914870687982</v>
      </c>
    </row>
    <row r="14" spans="1:34">
      <c r="A14" s="438" t="s">
        <v>63</v>
      </c>
      <c r="B14" s="83">
        <v>788819928</v>
      </c>
      <c r="C14" s="83">
        <v>10917961851.177</v>
      </c>
      <c r="D14" s="84">
        <v>102.95049674598053</v>
      </c>
      <c r="E14" s="85">
        <v>100.9450466373907</v>
      </c>
      <c r="F14" s="86">
        <v>495838203</v>
      </c>
      <c r="G14" s="83">
        <v>8351860389.0209999</v>
      </c>
      <c r="H14" s="84">
        <v>101.08501736820953</v>
      </c>
      <c r="I14" s="85">
        <v>99.566707029765212</v>
      </c>
      <c r="J14" s="87">
        <v>13063386</v>
      </c>
      <c r="K14" s="83">
        <v>3886103783.1409998</v>
      </c>
      <c r="L14" s="84">
        <v>97.998012941386875</v>
      </c>
      <c r="M14" s="85">
        <v>99.121916964968875</v>
      </c>
      <c r="N14" s="87">
        <v>482774817</v>
      </c>
      <c r="O14" s="83">
        <v>4465756605.8800001</v>
      </c>
      <c r="P14" s="84">
        <v>101.17125330078215</v>
      </c>
      <c r="Q14" s="85">
        <v>99.957024554356011</v>
      </c>
      <c r="R14" s="438" t="s">
        <v>63</v>
      </c>
      <c r="S14" s="83">
        <v>100920553</v>
      </c>
      <c r="T14" s="87">
        <v>1136067928.7260001</v>
      </c>
      <c r="U14" s="85">
        <v>99.987002355368588</v>
      </c>
      <c r="V14" s="84">
        <v>100.13703860506109</v>
      </c>
      <c r="W14" s="83">
        <v>191813159</v>
      </c>
      <c r="X14" s="87">
        <v>1137736086.4979999</v>
      </c>
      <c r="Y14" s="85">
        <v>109.89512124057923</v>
      </c>
      <c r="Z14" s="84">
        <v>114.55214864803969</v>
      </c>
      <c r="AA14" s="83">
        <v>11999371</v>
      </c>
      <c r="AB14" s="87">
        <v>282673533.079</v>
      </c>
      <c r="AC14" s="85">
        <v>97.823779647559945</v>
      </c>
      <c r="AD14" s="84">
        <v>96.995124179757326</v>
      </c>
      <c r="AE14" s="83">
        <v>247718</v>
      </c>
      <c r="AF14" s="87">
        <v>9588709.1600000001</v>
      </c>
      <c r="AG14" s="85">
        <v>112.41105786684091</v>
      </c>
      <c r="AH14" s="88">
        <v>114.08564177015541</v>
      </c>
    </row>
    <row r="15" spans="1:34">
      <c r="A15" s="438" t="s">
        <v>130</v>
      </c>
      <c r="B15" s="83">
        <v>792624475</v>
      </c>
      <c r="C15" s="83">
        <v>10599623352.478001</v>
      </c>
      <c r="D15" s="84">
        <v>100.48230868224211</v>
      </c>
      <c r="E15" s="85">
        <v>97.084268080084186</v>
      </c>
      <c r="F15" s="86">
        <v>487995007</v>
      </c>
      <c r="G15" s="83">
        <v>7991501400.8280001</v>
      </c>
      <c r="H15" s="84">
        <v>98.418194493174212</v>
      </c>
      <c r="I15" s="85">
        <v>95.685284817898633</v>
      </c>
      <c r="J15" s="87">
        <v>12666053</v>
      </c>
      <c r="K15" s="83">
        <v>3757281191.9060001</v>
      </c>
      <c r="L15" s="84">
        <v>96.958422571299664</v>
      </c>
      <c r="M15" s="85">
        <v>96.685045011050192</v>
      </c>
      <c r="N15" s="87">
        <v>475328954</v>
      </c>
      <c r="O15" s="83">
        <v>4234220208.9219999</v>
      </c>
      <c r="P15" s="84">
        <v>98.45769440786718</v>
      </c>
      <c r="Q15" s="85">
        <v>94.81529296394838</v>
      </c>
      <c r="R15" s="438" t="s">
        <v>130</v>
      </c>
      <c r="S15" s="83">
        <v>101654508</v>
      </c>
      <c r="T15" s="87">
        <v>1113874989.247</v>
      </c>
      <c r="U15" s="85">
        <v>100.72726018455329</v>
      </c>
      <c r="V15" s="84">
        <v>98.04651298414106</v>
      </c>
      <c r="W15" s="83">
        <v>202707775</v>
      </c>
      <c r="X15" s="87">
        <v>1213122182.1800001</v>
      </c>
      <c r="Y15" s="85">
        <v>105.67980635781093</v>
      </c>
      <c r="Z15" s="84">
        <v>106.62597385954784</v>
      </c>
      <c r="AA15" s="83">
        <v>11600267</v>
      </c>
      <c r="AB15" s="87">
        <v>271039333.52100003</v>
      </c>
      <c r="AC15" s="85">
        <v>96.673958993350567</v>
      </c>
      <c r="AD15" s="84">
        <v>95.884227493364762</v>
      </c>
      <c r="AE15" s="83">
        <v>267135</v>
      </c>
      <c r="AF15" s="87">
        <v>10079888.175000001</v>
      </c>
      <c r="AG15" s="85">
        <v>107.83834844460233</v>
      </c>
      <c r="AH15" s="88">
        <v>105.12247276253814</v>
      </c>
    </row>
    <row r="16" spans="1:34">
      <c r="A16" s="438" t="s">
        <v>161</v>
      </c>
      <c r="B16" s="83">
        <v>784655807</v>
      </c>
      <c r="C16" s="83">
        <v>10049258584.591</v>
      </c>
      <c r="D16" s="84">
        <v>98.994647749175286</v>
      </c>
      <c r="E16" s="85">
        <v>94.807695051179948</v>
      </c>
      <c r="F16" s="86">
        <v>477690762</v>
      </c>
      <c r="G16" s="83">
        <v>7523488228.7700005</v>
      </c>
      <c r="H16" s="84">
        <v>97.888452780829368</v>
      </c>
      <c r="I16" s="85">
        <v>94.143613964586066</v>
      </c>
      <c r="J16" s="87">
        <v>12217305</v>
      </c>
      <c r="K16" s="83">
        <v>3507077523.8049998</v>
      </c>
      <c r="L16" s="84">
        <v>96.457080986476214</v>
      </c>
      <c r="M16" s="85">
        <v>93.340831965411766</v>
      </c>
      <c r="N16" s="87">
        <v>465473457</v>
      </c>
      <c r="O16" s="83">
        <v>4016410704.9650002</v>
      </c>
      <c r="P16" s="84">
        <v>97.926594431695406</v>
      </c>
      <c r="Q16" s="85">
        <v>94.855971271922755</v>
      </c>
      <c r="R16" s="438" t="s">
        <v>161</v>
      </c>
      <c r="S16" s="83">
        <v>99018597</v>
      </c>
      <c r="T16" s="87">
        <v>983502873.73399997</v>
      </c>
      <c r="U16" s="85">
        <v>97.406990548810683</v>
      </c>
      <c r="V16" s="84">
        <v>88.295624125546269</v>
      </c>
      <c r="W16" s="83">
        <v>207661813</v>
      </c>
      <c r="X16" s="87">
        <v>1271404885.9690001</v>
      </c>
      <c r="Y16" s="85">
        <v>102.44393092470183</v>
      </c>
      <c r="Z16" s="84">
        <v>104.80435562428387</v>
      </c>
      <c r="AA16" s="83">
        <v>11170775</v>
      </c>
      <c r="AB16" s="87">
        <v>260428012.45899999</v>
      </c>
      <c r="AC16" s="85">
        <v>96.297567978392223</v>
      </c>
      <c r="AD16" s="84">
        <v>96.084951610472473</v>
      </c>
      <c r="AE16" s="83">
        <v>284635</v>
      </c>
      <c r="AF16" s="87">
        <v>10434583.659</v>
      </c>
      <c r="AG16" s="85">
        <v>106.55099481535552</v>
      </c>
      <c r="AH16" s="88">
        <v>103.51884344193134</v>
      </c>
    </row>
    <row r="17" spans="1:34">
      <c r="A17" s="438" t="s">
        <v>162</v>
      </c>
      <c r="B17" s="83">
        <v>810204244</v>
      </c>
      <c r="C17" s="83">
        <v>10109390255.664</v>
      </c>
      <c r="D17" s="84">
        <v>103.25600559787867</v>
      </c>
      <c r="E17" s="85">
        <v>100.59836922860362</v>
      </c>
      <c r="F17" s="86">
        <v>486887344</v>
      </c>
      <c r="G17" s="83">
        <v>7502841616.3030005</v>
      </c>
      <c r="H17" s="84">
        <v>101.92521663209388</v>
      </c>
      <c r="I17" s="85">
        <v>99.725571279715084</v>
      </c>
      <c r="J17" s="87">
        <v>11935122</v>
      </c>
      <c r="K17" s="83">
        <v>3463466029.3530002</v>
      </c>
      <c r="L17" s="84">
        <v>97.690300766003631</v>
      </c>
      <c r="M17" s="85">
        <v>98.756471901291661</v>
      </c>
      <c r="N17" s="87">
        <v>474952222</v>
      </c>
      <c r="O17" s="83">
        <v>4039375586.9499998</v>
      </c>
      <c r="P17" s="84">
        <v>102.03637067967122</v>
      </c>
      <c r="Q17" s="85">
        <v>100.57177623684279</v>
      </c>
      <c r="R17" s="438" t="s">
        <v>162</v>
      </c>
      <c r="S17" s="83">
        <v>101862469</v>
      </c>
      <c r="T17" s="87">
        <v>978595557.88699996</v>
      </c>
      <c r="U17" s="85">
        <v>102.87205846796637</v>
      </c>
      <c r="V17" s="84">
        <v>99.501036959010733</v>
      </c>
      <c r="W17" s="83">
        <v>221135781</v>
      </c>
      <c r="X17" s="87">
        <v>1362315343.2679999</v>
      </c>
      <c r="Y17" s="85">
        <v>106.48841874456716</v>
      </c>
      <c r="Z17" s="84">
        <v>107.15039389121999</v>
      </c>
      <c r="AA17" s="83">
        <v>10886777</v>
      </c>
      <c r="AB17" s="87">
        <v>253917267.62799999</v>
      </c>
      <c r="AC17" s="85">
        <v>97.457669678245239</v>
      </c>
      <c r="AD17" s="84">
        <v>97.49998290524718</v>
      </c>
      <c r="AE17" s="83">
        <v>318650</v>
      </c>
      <c r="AF17" s="87">
        <v>11720470.578</v>
      </c>
      <c r="AG17" s="85">
        <v>111.95039260807702</v>
      </c>
      <c r="AH17" s="88">
        <v>112.32331793028369</v>
      </c>
    </row>
    <row r="18" spans="1:34">
      <c r="A18" s="438" t="s">
        <v>457</v>
      </c>
      <c r="B18" s="83">
        <v>824632153</v>
      </c>
      <c r="C18" s="83">
        <v>10289721557.836</v>
      </c>
      <c r="D18" s="84">
        <v>101.78077430559595</v>
      </c>
      <c r="E18" s="85">
        <v>101.78379998804543</v>
      </c>
      <c r="F18" s="86">
        <v>490668024</v>
      </c>
      <c r="G18" s="83">
        <v>7581330661.4099998</v>
      </c>
      <c r="H18" s="84">
        <v>100.77649995354983</v>
      </c>
      <c r="I18" s="85">
        <v>101.04612424359925</v>
      </c>
      <c r="J18" s="87">
        <v>11731370</v>
      </c>
      <c r="K18" s="83">
        <v>3479418131.1170001</v>
      </c>
      <c r="L18" s="84">
        <v>98.292836889308717</v>
      </c>
      <c r="M18" s="85">
        <v>100.46058201896035</v>
      </c>
      <c r="N18" s="87">
        <v>478936654</v>
      </c>
      <c r="O18" s="83">
        <v>4101912530.2930002</v>
      </c>
      <c r="P18" s="84">
        <v>100.83891217167525</v>
      </c>
      <c r="Q18" s="85">
        <v>101.54818342580072</v>
      </c>
      <c r="R18" s="438" t="s">
        <v>457</v>
      </c>
      <c r="S18" s="83">
        <v>104287792</v>
      </c>
      <c r="T18" s="87">
        <v>981543094.33599997</v>
      </c>
      <c r="U18" s="85">
        <v>102.38097802243533</v>
      </c>
      <c r="V18" s="84">
        <v>100.30120067736301</v>
      </c>
      <c r="W18" s="83">
        <v>229323644</v>
      </c>
      <c r="X18" s="87">
        <v>1465041406.322</v>
      </c>
      <c r="Y18" s="85">
        <v>103.7026405057443</v>
      </c>
      <c r="Z18" s="84">
        <v>107.54054951826168</v>
      </c>
      <c r="AA18" s="83">
        <v>10697189</v>
      </c>
      <c r="AB18" s="87">
        <v>248752904.50600001</v>
      </c>
      <c r="AC18" s="85">
        <v>98.258547961439831</v>
      </c>
      <c r="AD18" s="84">
        <v>97.966123702321028</v>
      </c>
      <c r="AE18" s="83">
        <v>352693</v>
      </c>
      <c r="AF18" s="87">
        <v>13053491.262</v>
      </c>
      <c r="AG18" s="85">
        <v>110.6835085517025</v>
      </c>
      <c r="AH18" s="88">
        <v>111.37343995813748</v>
      </c>
    </row>
    <row r="19" spans="1:34">
      <c r="A19" s="438" t="s">
        <v>363</v>
      </c>
      <c r="B19" s="83">
        <v>846627324</v>
      </c>
      <c r="C19" s="83">
        <v>10226815354.382</v>
      </c>
      <c r="D19" s="84">
        <v>102.66727060301758</v>
      </c>
      <c r="E19" s="85">
        <v>99.38865009028261</v>
      </c>
      <c r="F19" s="86">
        <v>498430202</v>
      </c>
      <c r="G19" s="83">
        <v>7550382887.3920002</v>
      </c>
      <c r="H19" s="84">
        <v>101.58196124881371</v>
      </c>
      <c r="I19" s="85">
        <v>99.591789681783325</v>
      </c>
      <c r="J19" s="87">
        <v>11607611</v>
      </c>
      <c r="K19" s="83">
        <v>3483269943.7129998</v>
      </c>
      <c r="L19" s="84">
        <v>98.945059272702167</v>
      </c>
      <c r="M19" s="85">
        <v>100.1107027799146</v>
      </c>
      <c r="N19" s="87">
        <v>486822591</v>
      </c>
      <c r="O19" s="83">
        <v>4067112943.6789999</v>
      </c>
      <c r="P19" s="84">
        <v>101.6465511532972</v>
      </c>
      <c r="Q19" s="85">
        <v>99.151625336791014</v>
      </c>
      <c r="R19" s="438" t="s">
        <v>363</v>
      </c>
      <c r="S19" s="83">
        <v>105676989</v>
      </c>
      <c r="T19" s="87">
        <v>955145064.96099997</v>
      </c>
      <c r="U19" s="85">
        <v>101.33208017291228</v>
      </c>
      <c r="V19" s="84">
        <v>97.310558290580417</v>
      </c>
      <c r="W19" s="83">
        <v>242179369</v>
      </c>
      <c r="X19" s="87">
        <v>1511511300.391</v>
      </c>
      <c r="Y19" s="85">
        <v>105.60593089127784</v>
      </c>
      <c r="Z19" s="84">
        <v>103.17191677098488</v>
      </c>
      <c r="AA19" s="83">
        <v>10455063</v>
      </c>
      <c r="AB19" s="87">
        <v>195029302.63800001</v>
      </c>
      <c r="AC19" s="85">
        <v>97.736545554163811</v>
      </c>
      <c r="AD19" s="84">
        <v>78.402824290759526</v>
      </c>
      <c r="AE19" s="83">
        <v>340764</v>
      </c>
      <c r="AF19" s="87">
        <v>14746799</v>
      </c>
      <c r="AG19" s="85">
        <v>96.617738373032637</v>
      </c>
      <c r="AH19" s="88">
        <v>112.9720678093943</v>
      </c>
    </row>
    <row r="20" spans="1:34">
      <c r="A20" s="438" t="s">
        <v>443</v>
      </c>
      <c r="B20" s="83">
        <v>862461676</v>
      </c>
      <c r="C20" s="83">
        <v>10593255381.412001</v>
      </c>
      <c r="D20" s="84">
        <v>101.87028596303608</v>
      </c>
      <c r="E20" s="85">
        <v>103.58312939397101</v>
      </c>
      <c r="F20" s="86">
        <v>503685350</v>
      </c>
      <c r="G20" s="83">
        <v>7792254349.3170004</v>
      </c>
      <c r="H20" s="84">
        <v>101.05433980102192</v>
      </c>
      <c r="I20" s="85">
        <v>103.20343306468456</v>
      </c>
      <c r="J20" s="87">
        <v>11399939</v>
      </c>
      <c r="K20" s="83">
        <v>3663491699.1669998</v>
      </c>
      <c r="L20" s="84">
        <v>98.210898004766008</v>
      </c>
      <c r="M20" s="85">
        <v>105.17392445507375</v>
      </c>
      <c r="N20" s="87">
        <v>492285411</v>
      </c>
      <c r="O20" s="83">
        <v>4128762650.1500001</v>
      </c>
      <c r="P20" s="84">
        <v>101.12213773579788</v>
      </c>
      <c r="Q20" s="85">
        <v>101.51581004325966</v>
      </c>
      <c r="R20" s="438" t="s">
        <v>443</v>
      </c>
      <c r="S20" s="83">
        <v>106279714</v>
      </c>
      <c r="T20" s="87">
        <v>955274166.91700006</v>
      </c>
      <c r="U20" s="85">
        <v>100.57034649236647</v>
      </c>
      <c r="V20" s="84">
        <v>100.01351647626481</v>
      </c>
      <c r="W20" s="83">
        <v>252124459</v>
      </c>
      <c r="X20" s="87">
        <v>1640743541.3110001</v>
      </c>
      <c r="Y20" s="85">
        <v>104.1064976100421</v>
      </c>
      <c r="Z20" s="84">
        <v>108.54986931864619</v>
      </c>
      <c r="AA20" s="83">
        <v>10185966</v>
      </c>
      <c r="AB20" s="87">
        <v>188857119.40099999</v>
      </c>
      <c r="AC20" s="85">
        <v>97.426156112115251</v>
      </c>
      <c r="AD20" s="84">
        <v>96.835253393457293</v>
      </c>
      <c r="AE20" s="83">
        <v>372153</v>
      </c>
      <c r="AF20" s="87">
        <v>16126204.466</v>
      </c>
      <c r="AG20" s="85">
        <v>109.21136035496708</v>
      </c>
      <c r="AH20" s="88">
        <v>109.35393142606745</v>
      </c>
    </row>
    <row r="21" spans="1:34">
      <c r="A21" s="438" t="s">
        <v>445</v>
      </c>
      <c r="B21" s="83">
        <v>830006973</v>
      </c>
      <c r="C21" s="83">
        <v>9314597079.8530006</v>
      </c>
      <c r="D21" s="84">
        <v>96.236968678942205</v>
      </c>
      <c r="E21" s="85">
        <v>87.929505562542531</v>
      </c>
      <c r="F21" s="86">
        <v>476919913</v>
      </c>
      <c r="G21" s="83">
        <v>6699885415.9750004</v>
      </c>
      <c r="H21" s="84">
        <v>94.686079910801453</v>
      </c>
      <c r="I21" s="85">
        <v>85.981349114486392</v>
      </c>
      <c r="J21" s="87">
        <v>9403936</v>
      </c>
      <c r="K21" s="83">
        <v>3002851703.7519999</v>
      </c>
      <c r="L21" s="84">
        <v>82.491108066455439</v>
      </c>
      <c r="M21" s="85">
        <v>81.96693074082259</v>
      </c>
      <c r="N21" s="87">
        <v>467515977</v>
      </c>
      <c r="O21" s="83">
        <v>3697033712.223</v>
      </c>
      <c r="P21" s="84">
        <v>94.968480997703182</v>
      </c>
      <c r="Q21" s="85">
        <v>89.543382012736544</v>
      </c>
      <c r="R21" s="438" t="s">
        <v>445</v>
      </c>
      <c r="S21" s="83">
        <v>105795051</v>
      </c>
      <c r="T21" s="87">
        <v>944915676.89199996</v>
      </c>
      <c r="U21" s="85">
        <v>99.543974120969125</v>
      </c>
      <c r="V21" s="84">
        <v>98.915652659337525</v>
      </c>
      <c r="W21" s="83">
        <v>246946626</v>
      </c>
      <c r="X21" s="87">
        <v>1505908376.4860001</v>
      </c>
      <c r="Y21" s="85">
        <v>97.946318647331225</v>
      </c>
      <c r="Z21" s="84">
        <v>91.782069444121475</v>
      </c>
      <c r="AA21" s="83">
        <v>8270842</v>
      </c>
      <c r="AB21" s="87">
        <v>148214445.102</v>
      </c>
      <c r="AC21" s="85">
        <v>81.198405728037969</v>
      </c>
      <c r="AD21" s="84">
        <v>78.479670542520836</v>
      </c>
      <c r="AE21" s="83">
        <v>345383</v>
      </c>
      <c r="AF21" s="87">
        <v>15673165.398</v>
      </c>
      <c r="AG21" s="85">
        <v>92.806721966503019</v>
      </c>
      <c r="AH21" s="88">
        <v>97.190665237097946</v>
      </c>
    </row>
    <row r="22" spans="1:34">
      <c r="A22" s="438" t="s">
        <v>455</v>
      </c>
      <c r="B22" s="83">
        <v>859393448</v>
      </c>
      <c r="C22" s="83">
        <v>9644554571.9090004</v>
      </c>
      <c r="D22" s="84">
        <v>103.54050941208178</v>
      </c>
      <c r="E22" s="85">
        <v>103.5423699944003</v>
      </c>
      <c r="F22" s="86">
        <v>490567107</v>
      </c>
      <c r="G22" s="83">
        <v>6916074120.6610003</v>
      </c>
      <c r="H22" s="84">
        <v>102.86152740281993</v>
      </c>
      <c r="I22" s="85">
        <v>103.22675226908397</v>
      </c>
      <c r="J22" s="87">
        <v>9423758</v>
      </c>
      <c r="K22" s="83">
        <v>3107291967.8340001</v>
      </c>
      <c r="L22" s="84">
        <v>100.2107840801979</v>
      </c>
      <c r="M22" s="85">
        <v>103.47803602660446</v>
      </c>
      <c r="N22" s="87">
        <v>481143349</v>
      </c>
      <c r="O22" s="83">
        <v>3808782152.8270001</v>
      </c>
      <c r="P22" s="84">
        <v>102.91484626631274</v>
      </c>
      <c r="Q22" s="85">
        <v>103.02265138222953</v>
      </c>
      <c r="R22" s="438" t="s">
        <v>455</v>
      </c>
      <c r="S22" s="83">
        <v>107549630</v>
      </c>
      <c r="T22" s="87">
        <v>937028230.51600003</v>
      </c>
      <c r="U22" s="85">
        <v>101.65846982766709</v>
      </c>
      <c r="V22" s="84">
        <v>99.165275106669498</v>
      </c>
      <c r="W22" s="83">
        <v>260883656</v>
      </c>
      <c r="X22" s="87">
        <v>1626967172.086</v>
      </c>
      <c r="Y22" s="85">
        <v>105.64374181812065</v>
      </c>
      <c r="Z22" s="84">
        <v>108.03892172261421</v>
      </c>
      <c r="AA22" s="83">
        <v>8219031</v>
      </c>
      <c r="AB22" s="87">
        <v>146682592.421</v>
      </c>
      <c r="AC22" s="85">
        <v>99.373570429709574</v>
      </c>
      <c r="AD22" s="84">
        <v>98.966461953188315</v>
      </c>
      <c r="AE22" s="83">
        <v>393055</v>
      </c>
      <c r="AF22" s="87">
        <v>17802456.225000001</v>
      </c>
      <c r="AG22" s="85">
        <v>113.802648074746</v>
      </c>
      <c r="AH22" s="88">
        <v>113.5855825733308</v>
      </c>
    </row>
    <row r="23" spans="1:34">
      <c r="A23" s="438" t="s">
        <v>451</v>
      </c>
      <c r="B23" s="83">
        <v>887394724</v>
      </c>
      <c r="C23" s="83">
        <v>10089491344.577</v>
      </c>
      <c r="D23" s="84">
        <v>103.25826035387693</v>
      </c>
      <c r="E23" s="85">
        <v>104.61334703796415</v>
      </c>
      <c r="F23" s="86">
        <v>499030670</v>
      </c>
      <c r="G23" s="83">
        <v>7252276410.3620014</v>
      </c>
      <c r="H23" s="84">
        <v>101.72526100491284</v>
      </c>
      <c r="I23" s="85">
        <v>104.86117244892785</v>
      </c>
      <c r="J23" s="87">
        <v>9509472</v>
      </c>
      <c r="K23" s="83">
        <v>3351373359.1260004</v>
      </c>
      <c r="L23" s="84">
        <v>100.90955221897676</v>
      </c>
      <c r="M23" s="85">
        <v>107.85511608882194</v>
      </c>
      <c r="N23" s="87">
        <v>489521198</v>
      </c>
      <c r="O23" s="83">
        <v>3900903051.2359996</v>
      </c>
      <c r="P23" s="84">
        <v>101.74123762022531</v>
      </c>
      <c r="Q23" s="85">
        <v>102.41864445674911</v>
      </c>
      <c r="R23" s="438" t="s">
        <v>451</v>
      </c>
      <c r="S23" s="83">
        <v>109713809</v>
      </c>
      <c r="T23" s="87">
        <v>952814701.95499992</v>
      </c>
      <c r="U23" s="85">
        <v>102.01226075812626</v>
      </c>
      <c r="V23" s="84">
        <v>101.68473808204335</v>
      </c>
      <c r="W23" s="83">
        <v>278205415</v>
      </c>
      <c r="X23" s="87">
        <v>1718322316.7870002</v>
      </c>
      <c r="Y23" s="85">
        <v>106.63964897824032</v>
      </c>
      <c r="Z23" s="84">
        <v>105.61505765256899</v>
      </c>
      <c r="AA23" s="83">
        <v>8233776</v>
      </c>
      <c r="AB23" s="87">
        <v>145531711.14600003</v>
      </c>
      <c r="AC23" s="85">
        <v>100.17940071037572</v>
      </c>
      <c r="AD23" s="84">
        <v>99.215393417852354</v>
      </c>
      <c r="AE23" s="83">
        <v>444830</v>
      </c>
      <c r="AF23" s="87">
        <v>20546204.327</v>
      </c>
      <c r="AG23" s="85">
        <v>113.17245678085763</v>
      </c>
      <c r="AH23" s="88">
        <v>115.41218844929359</v>
      </c>
    </row>
    <row r="24" spans="1:34">
      <c r="A24" s="438" t="s">
        <v>307</v>
      </c>
      <c r="B24" s="83">
        <v>911615385</v>
      </c>
      <c r="C24" s="83">
        <v>10407072512.223</v>
      </c>
      <c r="D24" s="84">
        <v>102.72941232857724</v>
      </c>
      <c r="E24" s="85">
        <v>103.14764299606338</v>
      </c>
      <c r="F24" s="86">
        <v>508772551</v>
      </c>
      <c r="G24" s="83">
        <v>7411308685.4980011</v>
      </c>
      <c r="H24" s="84">
        <v>101.95216077601002</v>
      </c>
      <c r="I24" s="85">
        <v>102.19286009160898</v>
      </c>
      <c r="J24" s="87">
        <v>9488941</v>
      </c>
      <c r="K24" s="83">
        <v>3415395220.3369999</v>
      </c>
      <c r="L24" s="84">
        <v>99.784099474713216</v>
      </c>
      <c r="M24" s="85">
        <v>101.91031718494341</v>
      </c>
      <c r="N24" s="87">
        <v>499283610</v>
      </c>
      <c r="O24" s="83">
        <v>3995913465.1609998</v>
      </c>
      <c r="P24" s="84">
        <v>101.99427768192379</v>
      </c>
      <c r="Q24" s="85">
        <v>102.4356004924269</v>
      </c>
      <c r="R24" s="438" t="s">
        <v>307</v>
      </c>
      <c r="S24" s="83">
        <v>113172028</v>
      </c>
      <c r="T24" s="87">
        <v>974518497.35699987</v>
      </c>
      <c r="U24" s="85">
        <v>103.15203622180323</v>
      </c>
      <c r="V24" s="84">
        <v>102.27786109486638</v>
      </c>
      <c r="W24" s="83">
        <v>289173739</v>
      </c>
      <c r="X24" s="87">
        <v>1855141579.128</v>
      </c>
      <c r="Y24" s="85">
        <v>103.94252714311834</v>
      </c>
      <c r="Z24" s="84">
        <v>107.962374753814</v>
      </c>
      <c r="AA24" s="83">
        <v>8166026</v>
      </c>
      <c r="AB24" s="87">
        <v>143129588.537</v>
      </c>
      <c r="AC24" s="85">
        <v>99.177169745691401</v>
      </c>
      <c r="AD24" s="84">
        <v>98.349416364251923</v>
      </c>
      <c r="AE24" s="83">
        <v>497067</v>
      </c>
      <c r="AF24" s="87">
        <v>22974161.703000002</v>
      </c>
      <c r="AG24" s="85">
        <v>111.74313782793426</v>
      </c>
      <c r="AH24" s="88">
        <v>111.81706040375252</v>
      </c>
    </row>
    <row r="25" spans="1:34">
      <c r="A25" s="438" t="s">
        <v>75</v>
      </c>
      <c r="B25" s="83">
        <v>939237263</v>
      </c>
      <c r="C25" s="83">
        <v>10624999094.909998</v>
      </c>
      <c r="D25" s="84">
        <v>103.02999252255928</v>
      </c>
      <c r="E25" s="85">
        <v>102.09402387108426</v>
      </c>
      <c r="F25" s="86">
        <v>520393731</v>
      </c>
      <c r="G25" s="83">
        <v>7577125638.2300005</v>
      </c>
      <c r="H25" s="84">
        <v>102.2841601767152</v>
      </c>
      <c r="I25" s="85">
        <v>102.23735051080061</v>
      </c>
      <c r="J25" s="87">
        <v>9506303</v>
      </c>
      <c r="K25" s="83">
        <v>3527148376.2959995</v>
      </c>
      <c r="L25" s="84">
        <v>100.18297089211536</v>
      </c>
      <c r="M25" s="85">
        <v>103.27204170379945</v>
      </c>
      <c r="N25" s="87">
        <v>510887428</v>
      </c>
      <c r="O25" s="83">
        <v>4049977261.934</v>
      </c>
      <c r="P25" s="84">
        <v>102.32409351470599</v>
      </c>
      <c r="Q25" s="85">
        <v>101.35297716640672</v>
      </c>
      <c r="R25" s="439" t="s">
        <v>74</v>
      </c>
      <c r="S25" s="83">
        <v>116039353</v>
      </c>
      <c r="T25" s="87">
        <v>984427903.01799989</v>
      </c>
      <c r="U25" s="85">
        <v>102.53359867334002</v>
      </c>
      <c r="V25" s="84">
        <v>101.01685146950781</v>
      </c>
      <c r="W25" s="83">
        <v>302231917</v>
      </c>
      <c r="X25" s="87">
        <v>1895865908.628</v>
      </c>
      <c r="Y25" s="85">
        <v>104.51568598350489</v>
      </c>
      <c r="Z25" s="84">
        <v>102.19521409892296</v>
      </c>
      <c r="AA25" s="83">
        <v>8153163</v>
      </c>
      <c r="AB25" s="87">
        <v>139992472.352</v>
      </c>
      <c r="AC25" s="85">
        <v>99.842481520387025</v>
      </c>
      <c r="AD25" s="84">
        <v>97.808198698070711</v>
      </c>
      <c r="AE25" s="83">
        <v>572262</v>
      </c>
      <c r="AF25" s="87">
        <v>27587172.682</v>
      </c>
      <c r="AG25" s="85">
        <v>115.12773931884435</v>
      </c>
      <c r="AH25" s="88">
        <v>120.07912644924765</v>
      </c>
    </row>
    <row r="26" spans="1:34">
      <c r="A26" s="113" t="s">
        <v>77</v>
      </c>
      <c r="B26" s="83">
        <v>951243294</v>
      </c>
      <c r="C26" s="83">
        <v>10847786322.716999</v>
      </c>
      <c r="D26" s="84">
        <v>101.27827456096151</v>
      </c>
      <c r="E26" s="85">
        <v>102.09682114621287</v>
      </c>
      <c r="F26" s="86">
        <v>523249267</v>
      </c>
      <c r="G26" s="83">
        <v>7692411505.2299995</v>
      </c>
      <c r="H26" s="84">
        <v>100.54872605680947</v>
      </c>
      <c r="I26" s="85">
        <v>101.5214986857065</v>
      </c>
      <c r="J26" s="87">
        <v>9490232</v>
      </c>
      <c r="K26" s="83">
        <v>3579088801.2810001</v>
      </c>
      <c r="L26" s="84">
        <v>99.830943743324823</v>
      </c>
      <c r="M26" s="85">
        <v>101.47258973665745</v>
      </c>
      <c r="N26" s="87">
        <v>513759035</v>
      </c>
      <c r="O26" s="83">
        <v>4113322703.9489999</v>
      </c>
      <c r="P26" s="84">
        <v>100.56208214229143</v>
      </c>
      <c r="Q26" s="85">
        <v>101.56409376934958</v>
      </c>
      <c r="R26" s="113" t="s">
        <v>76</v>
      </c>
      <c r="S26" s="83">
        <v>119432755</v>
      </c>
      <c r="T26" s="87">
        <v>990552004.602</v>
      </c>
      <c r="U26" s="85">
        <v>102.92435446447206</v>
      </c>
      <c r="V26" s="84">
        <v>100.62209752133448</v>
      </c>
      <c r="W26" s="83">
        <v>307907031</v>
      </c>
      <c r="X26" s="87">
        <v>1995179856.1800001</v>
      </c>
      <c r="Y26" s="85">
        <v>101.87773483897135</v>
      </c>
      <c r="Z26" s="84">
        <v>105.23844788283954</v>
      </c>
      <c r="AA26" s="83">
        <v>8124696</v>
      </c>
      <c r="AB26" s="87">
        <v>137710186.47999999</v>
      </c>
      <c r="AC26" s="85">
        <v>99.650847162015538</v>
      </c>
      <c r="AD26" s="84">
        <v>98.369708146691366</v>
      </c>
      <c r="AE26" s="83">
        <v>654241</v>
      </c>
      <c r="AF26" s="87">
        <v>31932770.225000001</v>
      </c>
      <c r="AG26" s="85">
        <v>114.32543135836382</v>
      </c>
      <c r="AH26" s="88">
        <v>115.75223961183742</v>
      </c>
    </row>
    <row r="27" spans="1:34">
      <c r="A27" s="438" t="s">
        <v>79</v>
      </c>
      <c r="B27" s="83">
        <v>976312586</v>
      </c>
      <c r="C27" s="83">
        <v>11148112912.152</v>
      </c>
      <c r="D27" s="84">
        <v>102.63542378255126</v>
      </c>
      <c r="E27" s="85">
        <v>102.76855185473251</v>
      </c>
      <c r="F27" s="86">
        <v>531924837</v>
      </c>
      <c r="G27" s="83">
        <v>7881103601.3809996</v>
      </c>
      <c r="H27" s="84">
        <v>101.65801856727686</v>
      </c>
      <c r="I27" s="85">
        <v>102.45296414554407</v>
      </c>
      <c r="J27" s="87">
        <v>9557008</v>
      </c>
      <c r="K27" s="83">
        <v>3664133933.0349998</v>
      </c>
      <c r="L27" s="84">
        <v>100.70362874163668</v>
      </c>
      <c r="M27" s="85">
        <v>102.37616713291833</v>
      </c>
      <c r="N27" s="87">
        <v>522367829</v>
      </c>
      <c r="O27" s="83">
        <v>4216969668.3460002</v>
      </c>
      <c r="P27" s="84">
        <v>101.67564819565655</v>
      </c>
      <c r="Q27" s="85">
        <v>102.51978684525514</v>
      </c>
      <c r="R27" s="438" t="s">
        <v>78</v>
      </c>
      <c r="S27" s="83">
        <v>124241200</v>
      </c>
      <c r="T27" s="87">
        <v>1029825402.488</v>
      </c>
      <c r="U27" s="85">
        <v>104.02606889542152</v>
      </c>
      <c r="V27" s="84">
        <v>103.96479919313069</v>
      </c>
      <c r="W27" s="83">
        <v>319370553</v>
      </c>
      <c r="X27" s="87">
        <v>2062704812.1270001</v>
      </c>
      <c r="Y27" s="85">
        <v>103.72304651919431</v>
      </c>
      <c r="Z27" s="84">
        <v>103.38440445546017</v>
      </c>
      <c r="AA27" s="83">
        <v>8172141</v>
      </c>
      <c r="AB27" s="87">
        <v>135877697.69100001</v>
      </c>
      <c r="AC27" s="85">
        <v>100.58396031063808</v>
      </c>
      <c r="AD27" s="84">
        <v>98.669315004328936</v>
      </c>
      <c r="AE27" s="83">
        <v>775996</v>
      </c>
      <c r="AF27" s="87">
        <v>38601398.465000004</v>
      </c>
      <c r="AG27" s="85">
        <v>118.61011462137041</v>
      </c>
      <c r="AH27" s="88">
        <v>120.88333769044304</v>
      </c>
    </row>
    <row r="28" spans="1:34">
      <c r="A28" s="438" t="s">
        <v>669</v>
      </c>
      <c r="B28" s="83">
        <v>1015550158</v>
      </c>
      <c r="C28" s="83">
        <v>11722769113.511999</v>
      </c>
      <c r="D28" s="84">
        <v>104.01895587157779</v>
      </c>
      <c r="E28" s="85">
        <v>105.15473969350988</v>
      </c>
      <c r="F28" s="86">
        <v>551668143</v>
      </c>
      <c r="G28" s="83">
        <v>8193487433.2469997</v>
      </c>
      <c r="H28" s="84">
        <v>103.71167214363408</v>
      </c>
      <c r="I28" s="85">
        <v>103.96370670487394</v>
      </c>
      <c r="J28" s="87">
        <v>9772545</v>
      </c>
      <c r="K28" s="83">
        <v>3777061870.8920002</v>
      </c>
      <c r="L28" s="84">
        <v>102.25527696534313</v>
      </c>
      <c r="M28" s="85">
        <v>103.08198171575738</v>
      </c>
      <c r="N28" s="87">
        <v>541895598</v>
      </c>
      <c r="O28" s="83">
        <v>4416425562.3549995</v>
      </c>
      <c r="P28" s="84">
        <v>103.73831769796836</v>
      </c>
      <c r="Q28" s="85">
        <v>104.72983942725942</v>
      </c>
      <c r="R28" s="438" t="s">
        <v>669</v>
      </c>
      <c r="S28" s="83">
        <v>129030417</v>
      </c>
      <c r="T28" s="87">
        <v>1056491702.229</v>
      </c>
      <c r="U28" s="85">
        <v>103.85477361776931</v>
      </c>
      <c r="V28" s="84">
        <v>102.58940007467049</v>
      </c>
      <c r="W28" s="83">
        <v>333916812</v>
      </c>
      <c r="X28" s="87">
        <v>2291587523.362</v>
      </c>
      <c r="Y28" s="85">
        <v>104.55466506331284</v>
      </c>
      <c r="Z28" s="84">
        <v>111.09624168661259</v>
      </c>
      <c r="AA28" s="83">
        <v>8296982</v>
      </c>
      <c r="AB28" s="87">
        <v>134402307.60299999</v>
      </c>
      <c r="AC28" s="85">
        <v>101.52764128763809</v>
      </c>
      <c r="AD28" s="84">
        <v>98.914177887120829</v>
      </c>
      <c r="AE28" s="83">
        <v>934786</v>
      </c>
      <c r="AF28" s="87">
        <v>46800147.071000002</v>
      </c>
      <c r="AG28" s="85">
        <v>120.46273434399146</v>
      </c>
      <c r="AH28" s="88">
        <v>121.23951186233273</v>
      </c>
    </row>
    <row r="29" spans="1:34">
      <c r="A29" s="438" t="s">
        <v>678</v>
      </c>
      <c r="B29" s="83">
        <v>1057813322</v>
      </c>
      <c r="C29" s="83">
        <v>11865645888.459</v>
      </c>
      <c r="D29" s="84">
        <v>104.16160281863695</v>
      </c>
      <c r="E29" s="85">
        <v>101.21879714224104</v>
      </c>
      <c r="F29" s="86">
        <v>570871933</v>
      </c>
      <c r="G29" s="83">
        <v>8348157832.2069998</v>
      </c>
      <c r="H29" s="84">
        <v>103.4810402311014</v>
      </c>
      <c r="I29" s="85">
        <v>101.8877236368532</v>
      </c>
      <c r="J29" s="87">
        <v>9905637</v>
      </c>
      <c r="K29" s="83">
        <v>3848310528.1500001</v>
      </c>
      <c r="L29" s="84">
        <v>101.36189702887017</v>
      </c>
      <c r="M29" s="85">
        <v>101.88635134115962</v>
      </c>
      <c r="N29" s="87">
        <v>560966296</v>
      </c>
      <c r="O29" s="83">
        <v>4499847304.0570002</v>
      </c>
      <c r="P29" s="84">
        <v>103.51925685877228</v>
      </c>
      <c r="Q29" s="85">
        <v>101.88889726599437</v>
      </c>
      <c r="R29" s="438" t="s">
        <v>679</v>
      </c>
      <c r="S29" s="83">
        <v>134615924</v>
      </c>
      <c r="T29" s="87">
        <v>1093180326.155</v>
      </c>
      <c r="U29" s="85">
        <v>104.32882968982422</v>
      </c>
      <c r="V29" s="84">
        <v>103.47268453207856</v>
      </c>
      <c r="W29" s="83">
        <v>351199782</v>
      </c>
      <c r="X29" s="87">
        <v>2248456895.3899999</v>
      </c>
      <c r="Y29" s="85">
        <v>105.17583103901937</v>
      </c>
      <c r="Z29" s="84">
        <v>98.117871234142399</v>
      </c>
      <c r="AA29" s="83">
        <v>8315631</v>
      </c>
      <c r="AB29" s="87">
        <v>119213101.233</v>
      </c>
      <c r="AC29" s="85">
        <v>100.2247684760555</v>
      </c>
      <c r="AD29" s="84">
        <v>88.69870120469497</v>
      </c>
      <c r="AE29" s="83">
        <v>1125683</v>
      </c>
      <c r="AF29" s="87">
        <v>56637733.473999999</v>
      </c>
      <c r="AG29" s="85">
        <v>120.42146544770675</v>
      </c>
      <c r="AH29" s="88">
        <v>121.02041770953305</v>
      </c>
    </row>
    <row r="30" spans="1:34" s="87" customFormat="1" ht="14.25" customHeight="1">
      <c r="A30" s="438" t="s">
        <v>684</v>
      </c>
      <c r="B30" s="83">
        <v>1093369276</v>
      </c>
      <c r="C30" s="83">
        <v>12298080851.684999</v>
      </c>
      <c r="D30" s="84">
        <v>103.36126925805536</v>
      </c>
      <c r="E30" s="85">
        <v>103.6444283546891</v>
      </c>
      <c r="F30" s="86">
        <v>586310891</v>
      </c>
      <c r="G30" s="83">
        <v>8617757972.9120007</v>
      </c>
      <c r="H30" s="84">
        <v>102.70445210344576</v>
      </c>
      <c r="I30" s="85">
        <v>103.22945667923153</v>
      </c>
      <c r="J30" s="87">
        <v>10058582</v>
      </c>
      <c r="K30" s="83">
        <v>3965794674.4159999</v>
      </c>
      <c r="L30" s="84">
        <v>101.54401983436301</v>
      </c>
      <c r="M30" s="85">
        <v>103.05287594144534</v>
      </c>
      <c r="N30" s="87">
        <v>576252309</v>
      </c>
      <c r="O30" s="83">
        <v>4651963298.4960003</v>
      </c>
      <c r="P30" s="84">
        <v>102.72494321120497</v>
      </c>
      <c r="Q30" s="85">
        <v>103.38047013955017</v>
      </c>
      <c r="R30" s="438" t="s">
        <v>684</v>
      </c>
      <c r="S30" s="83">
        <v>140479200</v>
      </c>
      <c r="T30" s="87">
        <v>1130468571.967</v>
      </c>
      <c r="U30" s="85">
        <v>104.35555900504015</v>
      </c>
      <c r="V30" s="84">
        <v>103.41098764036055</v>
      </c>
      <c r="W30" s="83">
        <v>365245526</v>
      </c>
      <c r="X30" s="87">
        <v>2363676342.7550001</v>
      </c>
      <c r="Y30" s="85">
        <v>103.99936011349801</v>
      </c>
      <c r="Z30" s="84">
        <v>105.1243787506549</v>
      </c>
      <c r="AA30" s="83">
        <v>8408860</v>
      </c>
      <c r="AB30" s="87">
        <v>118521316.44</v>
      </c>
      <c r="AC30" s="85">
        <v>101.12112959317218</v>
      </c>
      <c r="AD30" s="84">
        <v>99.419707409802285</v>
      </c>
      <c r="AE30" s="83">
        <v>1333659</v>
      </c>
      <c r="AF30" s="87">
        <v>67656647.611000001</v>
      </c>
      <c r="AG30" s="85">
        <v>118.47553885063557</v>
      </c>
      <c r="AH30" s="88">
        <v>119.45507607937441</v>
      </c>
    </row>
    <row r="31" spans="1:34" s="87" customFormat="1" ht="14.25" customHeight="1">
      <c r="A31" s="438" t="s">
        <v>690</v>
      </c>
      <c r="B31" s="83">
        <v>1125852881</v>
      </c>
      <c r="C31" s="83">
        <v>12544512967.245001</v>
      </c>
      <c r="D31" s="84">
        <v>102.97096376430463</v>
      </c>
      <c r="E31" s="85">
        <v>102.00382578820204</v>
      </c>
      <c r="F31" s="86">
        <v>600348030</v>
      </c>
      <c r="G31" s="83">
        <v>8851747017.8460007</v>
      </c>
      <c r="H31" s="84">
        <v>102.39414604358765</v>
      </c>
      <c r="I31" s="85">
        <v>102.71519629199952</v>
      </c>
      <c r="J31" s="87">
        <v>10159641</v>
      </c>
      <c r="K31" s="83">
        <v>4085945481.2740002</v>
      </c>
      <c r="L31" s="84">
        <v>101.00470424161179</v>
      </c>
      <c r="M31" s="85">
        <v>103.02967795163759</v>
      </c>
      <c r="N31" s="87">
        <v>590188389</v>
      </c>
      <c r="O31" s="83">
        <v>4765801536.5719995</v>
      </c>
      <c r="P31" s="84">
        <v>102.4183989864065</v>
      </c>
      <c r="Q31" s="85">
        <v>102.44710095010431</v>
      </c>
      <c r="R31" s="438" t="s">
        <v>689</v>
      </c>
      <c r="S31" s="83">
        <v>145710389</v>
      </c>
      <c r="T31" s="87">
        <v>1163593543.9460001</v>
      </c>
      <c r="U31" s="85">
        <v>103.72381747618154</v>
      </c>
      <c r="V31" s="84">
        <v>102.93019839740994</v>
      </c>
      <c r="W31" s="83">
        <v>378216889</v>
      </c>
      <c r="X31" s="87">
        <v>2343644304.7719998</v>
      </c>
      <c r="Y31" s="85">
        <v>103.5514091416961</v>
      </c>
      <c r="Z31" s="84">
        <v>99.152505035454581</v>
      </c>
      <c r="AA31" s="83">
        <v>8371321</v>
      </c>
      <c r="AB31" s="87">
        <v>104537856.06999999</v>
      </c>
      <c r="AC31" s="85">
        <v>99.553578011763776</v>
      </c>
      <c r="AD31" s="84">
        <v>88.201733839938441</v>
      </c>
      <c r="AE31" s="83">
        <v>1577573</v>
      </c>
      <c r="AF31" s="87">
        <v>80990244.611000001</v>
      </c>
      <c r="AG31" s="85">
        <v>118.28908289150375</v>
      </c>
      <c r="AH31" s="88">
        <v>119.70774117668839</v>
      </c>
    </row>
    <row r="32" spans="1:34" s="87" customFormat="1" ht="14.25" customHeight="1">
      <c r="A32" s="438" t="s">
        <v>694</v>
      </c>
      <c r="B32" s="83">
        <v>1149541498</v>
      </c>
      <c r="C32" s="83">
        <v>12974177266.135</v>
      </c>
      <c r="D32" s="84">
        <v>102.10405972216898</v>
      </c>
      <c r="E32" s="85">
        <v>103.42511741995801</v>
      </c>
      <c r="F32" s="86">
        <v>608524609</v>
      </c>
      <c r="G32" s="83">
        <v>9112849706.8339996</v>
      </c>
      <c r="H32" s="84">
        <v>101.36197315413862</v>
      </c>
      <c r="I32" s="85">
        <v>102.94973058382251</v>
      </c>
      <c r="J32" s="87">
        <v>10248876</v>
      </c>
      <c r="K32" s="83">
        <v>4191819635.7820001</v>
      </c>
      <c r="L32" s="84">
        <v>100.87832827951301</v>
      </c>
      <c r="M32" s="85">
        <v>102.59117883469627</v>
      </c>
      <c r="N32" s="87">
        <v>598275733</v>
      </c>
      <c r="O32" s="83">
        <v>4921030071.052</v>
      </c>
      <c r="P32" s="84">
        <v>101.37029873015682</v>
      </c>
      <c r="Q32" s="85">
        <v>103.25713383758853</v>
      </c>
      <c r="R32" s="439" t="s">
        <v>694</v>
      </c>
      <c r="S32" s="83">
        <v>152703420</v>
      </c>
      <c r="T32" s="87">
        <v>1201465756.9000001</v>
      </c>
      <c r="U32" s="85">
        <v>104.79926726432664</v>
      </c>
      <c r="V32" s="84">
        <v>103.25476307006372</v>
      </c>
      <c r="W32" s="83">
        <v>386500622</v>
      </c>
      <c r="X32" s="87">
        <v>2461121474.6230001</v>
      </c>
      <c r="Y32" s="85">
        <v>102.19020705868056</v>
      </c>
      <c r="Z32" s="84">
        <v>105.01258529768359</v>
      </c>
      <c r="AA32" s="83">
        <v>8365700</v>
      </c>
      <c r="AB32" s="87">
        <v>103845574.428</v>
      </c>
      <c r="AC32" s="85">
        <v>99.932854085991934</v>
      </c>
      <c r="AD32" s="84">
        <v>99.337769428199834</v>
      </c>
      <c r="AE32" s="83">
        <v>1812847</v>
      </c>
      <c r="AF32" s="87">
        <v>94894753.349999994</v>
      </c>
      <c r="AG32" s="85">
        <v>114.91366802043392</v>
      </c>
      <c r="AH32" s="88">
        <v>117.16812784772293</v>
      </c>
    </row>
    <row r="33" spans="1:34" s="87" customFormat="1" ht="14.25" customHeight="1">
      <c r="A33" s="438" t="s">
        <v>702</v>
      </c>
      <c r="B33" s="83">
        <v>1029528639</v>
      </c>
      <c r="C33" s="83">
        <v>12578526740.424</v>
      </c>
      <c r="D33" s="84">
        <v>89.559936791424988</v>
      </c>
      <c r="E33" s="85">
        <v>96.950476954375205</v>
      </c>
      <c r="F33" s="86">
        <v>540196580</v>
      </c>
      <c r="G33" s="83">
        <v>8743570705.5200005</v>
      </c>
      <c r="H33" s="84">
        <v>88.771525754351217</v>
      </c>
      <c r="I33" s="85">
        <v>95.947711054237331</v>
      </c>
      <c r="J33" s="87">
        <v>10170046</v>
      </c>
      <c r="K33" s="83">
        <v>4053271682.1149998</v>
      </c>
      <c r="L33" s="84">
        <v>99.230842484580748</v>
      </c>
      <c r="M33" s="85">
        <v>96.694801644509369</v>
      </c>
      <c r="N33" s="87">
        <v>530026534</v>
      </c>
      <c r="O33" s="83">
        <v>4690299023.4049997</v>
      </c>
      <c r="P33" s="84">
        <v>88.592350443871339</v>
      </c>
      <c r="Q33" s="85">
        <v>95.311326199685766</v>
      </c>
      <c r="R33" s="438" t="s">
        <v>702</v>
      </c>
      <c r="S33" s="83">
        <v>145635492</v>
      </c>
      <c r="T33" s="87">
        <v>1220290295.2019999</v>
      </c>
      <c r="U33" s="85">
        <v>95.371467122347354</v>
      </c>
      <c r="V33" s="84">
        <v>101.56679773800386</v>
      </c>
      <c r="W33" s="83">
        <v>341556875</v>
      </c>
      <c r="X33" s="87">
        <v>2399563984.8200002</v>
      </c>
      <c r="Y33" s="85">
        <v>88.371623629625105</v>
      </c>
      <c r="Z33" s="84">
        <v>97.498803271690221</v>
      </c>
      <c r="AA33" s="83">
        <v>7616771</v>
      </c>
      <c r="AB33" s="87">
        <v>99042598.996000007</v>
      </c>
      <c r="AC33" s="85">
        <v>91.04762303214315</v>
      </c>
      <c r="AD33" s="84">
        <v>95.374886740763245</v>
      </c>
      <c r="AE33" s="83">
        <v>2139692</v>
      </c>
      <c r="AF33" s="87">
        <v>116059155.88600001</v>
      </c>
      <c r="AG33" s="85">
        <v>118.02937589327726</v>
      </c>
      <c r="AH33" s="88">
        <v>122.30302707878845</v>
      </c>
    </row>
    <row r="34" spans="1:34" s="87" customFormat="1" ht="14.25" customHeight="1">
      <c r="A34" s="439"/>
      <c r="B34" s="83"/>
      <c r="C34" s="83"/>
      <c r="D34" s="84"/>
      <c r="E34" s="85"/>
      <c r="F34" s="86"/>
      <c r="G34" s="83"/>
      <c r="H34" s="84"/>
      <c r="I34" s="85"/>
      <c r="K34" s="83"/>
      <c r="L34" s="84"/>
      <c r="M34" s="85"/>
      <c r="O34" s="83"/>
      <c r="P34" s="84"/>
      <c r="Q34" s="85"/>
      <c r="R34" s="439"/>
      <c r="S34" s="83"/>
      <c r="U34" s="85"/>
      <c r="V34" s="84"/>
      <c r="W34" s="83"/>
      <c r="Y34" s="85"/>
      <c r="Z34" s="84"/>
      <c r="AA34" s="83"/>
      <c r="AC34" s="85"/>
      <c r="AD34" s="84"/>
      <c r="AE34" s="83"/>
      <c r="AG34" s="85"/>
      <c r="AH34" s="88"/>
    </row>
    <row r="35" spans="1:34" s="87" customFormat="1" ht="14.25" customHeight="1">
      <c r="A35" s="113"/>
      <c r="B35" s="83"/>
      <c r="C35" s="83"/>
      <c r="D35" s="85"/>
      <c r="E35" s="88"/>
      <c r="F35" s="83"/>
      <c r="G35" s="83"/>
      <c r="H35" s="85"/>
      <c r="I35" s="85"/>
      <c r="K35" s="83"/>
      <c r="L35" s="84"/>
      <c r="M35" s="85"/>
      <c r="O35" s="83"/>
      <c r="P35" s="84"/>
      <c r="Q35" s="85"/>
      <c r="R35" s="113"/>
      <c r="S35" s="83"/>
      <c r="U35" s="85"/>
      <c r="V35" s="84"/>
      <c r="W35" s="83"/>
      <c r="Y35" s="85"/>
      <c r="Z35" s="84"/>
      <c r="AA35" s="83"/>
      <c r="AC35" s="85"/>
      <c r="AD35" s="84"/>
      <c r="AE35" s="83"/>
      <c r="AG35" s="85"/>
      <c r="AH35" s="88"/>
    </row>
    <row r="36" spans="1:34" s="87" customFormat="1" ht="14.25" customHeight="1">
      <c r="A36" s="439"/>
      <c r="B36" s="83"/>
      <c r="C36" s="83"/>
      <c r="D36" s="84"/>
      <c r="E36" s="85"/>
      <c r="F36" s="86"/>
      <c r="G36" s="83"/>
      <c r="H36" s="84"/>
      <c r="I36" s="85"/>
      <c r="K36" s="83"/>
      <c r="L36" s="84"/>
      <c r="M36" s="85"/>
      <c r="O36" s="83"/>
      <c r="P36" s="84"/>
      <c r="Q36" s="85"/>
      <c r="R36" s="439"/>
      <c r="S36" s="83"/>
      <c r="U36" s="85"/>
      <c r="V36" s="84"/>
      <c r="W36" s="83"/>
      <c r="Y36" s="85"/>
      <c r="Z36" s="84"/>
      <c r="AA36" s="83"/>
      <c r="AC36" s="85"/>
      <c r="AD36" s="84"/>
      <c r="AE36" s="83"/>
      <c r="AG36" s="85"/>
      <c r="AH36" s="88"/>
    </row>
    <row r="37" spans="1:34" s="87" customFormat="1" ht="14.25" customHeight="1">
      <c r="A37" s="439"/>
      <c r="B37" s="83"/>
      <c r="C37" s="83"/>
      <c r="D37" s="84"/>
      <c r="E37" s="85"/>
      <c r="F37" s="86"/>
      <c r="G37" s="83"/>
      <c r="H37" s="84"/>
      <c r="I37" s="85"/>
      <c r="K37" s="83"/>
      <c r="L37" s="84"/>
      <c r="M37" s="85"/>
      <c r="O37" s="83"/>
      <c r="P37" s="84"/>
      <c r="Q37" s="85"/>
      <c r="R37" s="439"/>
      <c r="S37" s="83"/>
      <c r="U37" s="85"/>
      <c r="V37" s="84"/>
      <c r="W37" s="83"/>
      <c r="Y37" s="85"/>
      <c r="Z37" s="84"/>
      <c r="AA37" s="83"/>
      <c r="AC37" s="85"/>
      <c r="AD37" s="84"/>
      <c r="AE37" s="83"/>
      <c r="AG37" s="85"/>
      <c r="AH37" s="88"/>
    </row>
    <row r="38" spans="1:34" s="87" customFormat="1" ht="14.25" customHeight="1">
      <c r="A38" s="439"/>
      <c r="B38" s="83"/>
      <c r="C38" s="83"/>
      <c r="D38" s="84"/>
      <c r="E38" s="85"/>
      <c r="F38" s="86"/>
      <c r="G38" s="83"/>
      <c r="H38" s="84"/>
      <c r="I38" s="85"/>
      <c r="K38" s="83"/>
      <c r="L38" s="84"/>
      <c r="M38" s="85"/>
      <c r="O38" s="83"/>
      <c r="P38" s="84"/>
      <c r="Q38" s="85"/>
      <c r="R38" s="439"/>
      <c r="S38" s="83"/>
      <c r="U38" s="85"/>
      <c r="V38" s="84"/>
      <c r="W38" s="83"/>
      <c r="Y38" s="85"/>
      <c r="Z38" s="84"/>
      <c r="AA38" s="83"/>
      <c r="AC38" s="85"/>
      <c r="AD38" s="84"/>
      <c r="AE38" s="83"/>
      <c r="AG38" s="85"/>
      <c r="AH38" s="88"/>
    </row>
    <row r="39" spans="1:34" s="87" customFormat="1" ht="14.25" customHeight="1">
      <c r="A39" s="439"/>
      <c r="B39" s="83"/>
      <c r="C39" s="83"/>
      <c r="D39" s="84"/>
      <c r="E39" s="85"/>
      <c r="F39" s="86"/>
      <c r="G39" s="83"/>
      <c r="H39" s="84"/>
      <c r="I39" s="85"/>
      <c r="K39" s="83"/>
      <c r="L39" s="84"/>
      <c r="M39" s="85"/>
      <c r="O39" s="83"/>
      <c r="P39" s="84"/>
      <c r="Q39" s="85"/>
      <c r="R39" s="439"/>
      <c r="S39" s="83"/>
      <c r="U39" s="85"/>
      <c r="V39" s="84"/>
      <c r="W39" s="83"/>
      <c r="Y39" s="85"/>
      <c r="Z39" s="84"/>
      <c r="AA39" s="83"/>
      <c r="AC39" s="85"/>
      <c r="AD39" s="84"/>
      <c r="AE39" s="83"/>
      <c r="AG39" s="85"/>
      <c r="AH39" s="88"/>
    </row>
    <row r="40" spans="1:34" s="87" customFormat="1" ht="14.25" customHeight="1">
      <c r="A40" s="439"/>
      <c r="B40" s="83"/>
      <c r="C40" s="83"/>
      <c r="D40" s="84"/>
      <c r="E40" s="85"/>
      <c r="F40" s="86"/>
      <c r="G40" s="83"/>
      <c r="H40" s="84"/>
      <c r="I40" s="85"/>
      <c r="K40" s="83"/>
      <c r="L40" s="84"/>
      <c r="M40" s="85"/>
      <c r="O40" s="83"/>
      <c r="P40" s="84"/>
      <c r="Q40" s="85"/>
      <c r="R40" s="439"/>
      <c r="S40" s="83"/>
      <c r="U40" s="85"/>
      <c r="V40" s="84"/>
      <c r="W40" s="83"/>
      <c r="Y40" s="85"/>
      <c r="Z40" s="84"/>
      <c r="AA40" s="83"/>
      <c r="AC40" s="85"/>
      <c r="AD40" s="84"/>
      <c r="AE40" s="83"/>
      <c r="AG40" s="85"/>
      <c r="AH40" s="88"/>
    </row>
    <row r="41" spans="1:34" s="87" customFormat="1" ht="14.25" customHeight="1">
      <c r="A41" s="439"/>
      <c r="B41" s="83"/>
      <c r="C41" s="83"/>
      <c r="D41" s="84"/>
      <c r="E41" s="85"/>
      <c r="F41" s="86"/>
      <c r="G41" s="83"/>
      <c r="H41" s="84"/>
      <c r="I41" s="85"/>
      <c r="K41" s="83"/>
      <c r="L41" s="84"/>
      <c r="M41" s="85"/>
      <c r="O41" s="83"/>
      <c r="P41" s="84"/>
      <c r="Q41" s="85"/>
      <c r="R41" s="439"/>
      <c r="S41" s="83"/>
      <c r="U41" s="85"/>
      <c r="V41" s="84"/>
      <c r="W41" s="83"/>
      <c r="Y41" s="85"/>
      <c r="Z41" s="84"/>
      <c r="AA41" s="83"/>
      <c r="AC41" s="85"/>
      <c r="AD41" s="84"/>
      <c r="AE41" s="83"/>
      <c r="AG41" s="85"/>
      <c r="AH41" s="88"/>
    </row>
    <row r="42" spans="1:34" s="87" customFormat="1" ht="14.25" customHeight="1">
      <c r="A42" s="439"/>
      <c r="B42" s="83"/>
      <c r="C42" s="83"/>
      <c r="D42" s="84"/>
      <c r="E42" s="85"/>
      <c r="F42" s="86"/>
      <c r="G42" s="83"/>
      <c r="H42" s="84"/>
      <c r="I42" s="85"/>
      <c r="K42" s="83"/>
      <c r="L42" s="84"/>
      <c r="M42" s="85"/>
      <c r="O42" s="83"/>
      <c r="P42" s="84"/>
      <c r="Q42" s="85"/>
      <c r="R42" s="439"/>
      <c r="S42" s="83"/>
      <c r="U42" s="85"/>
      <c r="V42" s="84"/>
      <c r="W42" s="83"/>
      <c r="Y42" s="85"/>
      <c r="Z42" s="84"/>
      <c r="AA42" s="83"/>
      <c r="AC42" s="85"/>
      <c r="AD42" s="84"/>
      <c r="AE42" s="83"/>
      <c r="AG42" s="85"/>
      <c r="AH42" s="88"/>
    </row>
    <row r="43" spans="1:34" s="87" customFormat="1" ht="14.25" customHeight="1">
      <c r="A43" s="439"/>
      <c r="B43" s="83"/>
      <c r="C43" s="83"/>
      <c r="D43" s="84"/>
      <c r="E43" s="85"/>
      <c r="F43" s="86"/>
      <c r="G43" s="83"/>
      <c r="H43" s="84"/>
      <c r="I43" s="85"/>
      <c r="K43" s="83"/>
      <c r="L43" s="84"/>
      <c r="M43" s="85"/>
      <c r="O43" s="83"/>
      <c r="P43" s="84"/>
      <c r="Q43" s="85"/>
      <c r="R43" s="439"/>
      <c r="S43" s="83"/>
      <c r="U43" s="85"/>
      <c r="V43" s="84"/>
      <c r="W43" s="83"/>
      <c r="Y43" s="85"/>
      <c r="Z43" s="84"/>
      <c r="AA43" s="83"/>
      <c r="AC43" s="85"/>
      <c r="AD43" s="84"/>
      <c r="AE43" s="83"/>
      <c r="AG43" s="85"/>
      <c r="AH43" s="88"/>
    </row>
    <row r="44" spans="1:34" s="87" customFormat="1" ht="14.25" customHeight="1">
      <c r="A44" s="439"/>
      <c r="B44" s="83"/>
      <c r="C44" s="83"/>
      <c r="D44" s="84"/>
      <c r="E44" s="85"/>
      <c r="F44" s="86"/>
      <c r="G44" s="83"/>
      <c r="H44" s="84"/>
      <c r="I44" s="85"/>
      <c r="K44" s="83"/>
      <c r="L44" s="84"/>
      <c r="M44" s="85"/>
      <c r="O44" s="83"/>
      <c r="P44" s="84"/>
      <c r="Q44" s="85"/>
      <c r="R44" s="439"/>
      <c r="S44" s="83"/>
      <c r="U44" s="85"/>
      <c r="V44" s="84"/>
      <c r="W44" s="83"/>
      <c r="Y44" s="85"/>
      <c r="Z44" s="84"/>
      <c r="AA44" s="83"/>
      <c r="AC44" s="85"/>
      <c r="AD44" s="84"/>
      <c r="AE44" s="83"/>
      <c r="AG44" s="85"/>
      <c r="AH44" s="88"/>
    </row>
    <row r="45" spans="1:34" s="87" customFormat="1" ht="14.25" customHeight="1">
      <c r="A45" s="439"/>
      <c r="B45" s="83"/>
      <c r="C45" s="83"/>
      <c r="D45" s="84"/>
      <c r="E45" s="85"/>
      <c r="F45" s="86"/>
      <c r="G45" s="83"/>
      <c r="H45" s="84"/>
      <c r="I45" s="85"/>
      <c r="K45" s="83"/>
      <c r="L45" s="84"/>
      <c r="M45" s="85"/>
      <c r="O45" s="83"/>
      <c r="P45" s="84"/>
      <c r="Q45" s="85"/>
      <c r="R45" s="439"/>
      <c r="S45" s="83"/>
      <c r="U45" s="85"/>
      <c r="V45" s="84"/>
      <c r="W45" s="83"/>
      <c r="Y45" s="85"/>
      <c r="Z45" s="84"/>
      <c r="AA45" s="83"/>
      <c r="AC45" s="85"/>
      <c r="AD45" s="84"/>
      <c r="AE45" s="83"/>
      <c r="AG45" s="85"/>
      <c r="AH45" s="88"/>
    </row>
    <row r="46" spans="1:34" s="87" customFormat="1" ht="14.25" customHeight="1">
      <c r="A46" s="439"/>
      <c r="B46" s="83"/>
      <c r="C46" s="83"/>
      <c r="D46" s="84"/>
      <c r="E46" s="85"/>
      <c r="F46" s="86"/>
      <c r="G46" s="83"/>
      <c r="H46" s="84"/>
      <c r="I46" s="85"/>
      <c r="K46" s="83"/>
      <c r="L46" s="84"/>
      <c r="M46" s="85"/>
      <c r="O46" s="83"/>
      <c r="P46" s="84"/>
      <c r="Q46" s="85"/>
      <c r="R46" s="439"/>
      <c r="S46" s="83"/>
      <c r="U46" s="85"/>
      <c r="V46" s="84"/>
      <c r="W46" s="83"/>
      <c r="Y46" s="85"/>
      <c r="Z46" s="84"/>
      <c r="AA46" s="83"/>
      <c r="AC46" s="85"/>
      <c r="AD46" s="84"/>
      <c r="AE46" s="83"/>
      <c r="AG46" s="85"/>
      <c r="AH46" s="88"/>
    </row>
    <row r="47" spans="1:34" s="87" customFormat="1" ht="14.25" customHeight="1">
      <c r="A47" s="439"/>
      <c r="B47" s="83"/>
      <c r="C47" s="83"/>
      <c r="D47" s="85"/>
      <c r="E47" s="88"/>
      <c r="F47" s="83"/>
      <c r="G47" s="83"/>
      <c r="H47" s="85"/>
      <c r="I47" s="85"/>
      <c r="K47" s="83"/>
      <c r="L47" s="84"/>
      <c r="M47" s="85"/>
      <c r="O47" s="83"/>
      <c r="P47" s="84"/>
      <c r="Q47" s="85"/>
      <c r="R47" s="439"/>
      <c r="S47" s="83"/>
      <c r="U47" s="85"/>
      <c r="V47" s="84"/>
      <c r="W47" s="83"/>
      <c r="Y47" s="85"/>
      <c r="Z47" s="84"/>
      <c r="AA47" s="83"/>
      <c r="AC47" s="85"/>
      <c r="AD47" s="84"/>
      <c r="AE47" s="83"/>
      <c r="AG47" s="85"/>
      <c r="AH47" s="88"/>
    </row>
    <row r="48" spans="1:34" s="87" customFormat="1" ht="14.25" customHeight="1">
      <c r="A48" s="439"/>
      <c r="B48" s="83"/>
      <c r="C48" s="83"/>
      <c r="D48" s="84"/>
      <c r="E48" s="85"/>
      <c r="F48" s="86"/>
      <c r="G48" s="83"/>
      <c r="H48" s="84"/>
      <c r="I48" s="85"/>
      <c r="K48" s="83"/>
      <c r="L48" s="84"/>
      <c r="M48" s="85"/>
      <c r="O48" s="83"/>
      <c r="P48" s="84"/>
      <c r="Q48" s="85"/>
      <c r="R48" s="439"/>
      <c r="S48" s="83"/>
      <c r="U48" s="85"/>
      <c r="V48" s="84"/>
      <c r="W48" s="83"/>
      <c r="Y48" s="85"/>
      <c r="Z48" s="84"/>
      <c r="AA48" s="83"/>
      <c r="AC48" s="85"/>
      <c r="AD48" s="84"/>
      <c r="AE48" s="83"/>
      <c r="AG48" s="85"/>
      <c r="AH48" s="88"/>
    </row>
    <row r="49" spans="1:34" s="87" customFormat="1" ht="14.25" customHeight="1">
      <c r="A49" s="439"/>
      <c r="B49" s="83"/>
      <c r="C49" s="83"/>
      <c r="D49" s="84"/>
      <c r="E49" s="85"/>
      <c r="F49" s="86"/>
      <c r="G49" s="83"/>
      <c r="H49" s="84"/>
      <c r="I49" s="85"/>
      <c r="K49" s="83"/>
      <c r="L49" s="84"/>
      <c r="M49" s="85"/>
      <c r="O49" s="83"/>
      <c r="P49" s="84"/>
      <c r="Q49" s="85"/>
      <c r="R49" s="439"/>
      <c r="S49" s="83"/>
      <c r="U49" s="85"/>
      <c r="V49" s="84"/>
      <c r="W49" s="83"/>
      <c r="Y49" s="85"/>
      <c r="Z49" s="84"/>
      <c r="AA49" s="83"/>
      <c r="AC49" s="85"/>
      <c r="AD49" s="84"/>
      <c r="AE49" s="83"/>
      <c r="AG49" s="85"/>
      <c r="AH49" s="88"/>
    </row>
    <row r="50" spans="1:34" s="87" customFormat="1" ht="14.25" customHeight="1">
      <c r="A50" s="439"/>
      <c r="B50" s="83"/>
      <c r="C50" s="83"/>
      <c r="D50" s="84"/>
      <c r="E50" s="85"/>
      <c r="F50" s="86"/>
      <c r="G50" s="83"/>
      <c r="H50" s="84"/>
      <c r="I50" s="85"/>
      <c r="K50" s="83"/>
      <c r="L50" s="84"/>
      <c r="M50" s="85"/>
      <c r="O50" s="83"/>
      <c r="P50" s="84"/>
      <c r="Q50" s="85"/>
      <c r="R50" s="439"/>
      <c r="S50" s="83"/>
      <c r="U50" s="85"/>
      <c r="V50" s="84"/>
      <c r="W50" s="83"/>
      <c r="Y50" s="85"/>
      <c r="Z50" s="84"/>
      <c r="AA50" s="83"/>
      <c r="AC50" s="85"/>
      <c r="AD50" s="84"/>
      <c r="AE50" s="83"/>
      <c r="AG50" s="85"/>
      <c r="AH50" s="88"/>
    </row>
    <row r="51" spans="1:34" s="87" customFormat="1" ht="14.25" customHeight="1">
      <c r="A51" s="439"/>
      <c r="B51" s="83"/>
      <c r="C51" s="83"/>
      <c r="D51" s="84"/>
      <c r="E51" s="85"/>
      <c r="F51" s="86"/>
      <c r="G51" s="83"/>
      <c r="H51" s="84"/>
      <c r="I51" s="85"/>
      <c r="K51" s="83"/>
      <c r="L51" s="84"/>
      <c r="M51" s="85"/>
      <c r="O51" s="83"/>
      <c r="P51" s="84"/>
      <c r="Q51" s="85"/>
      <c r="R51" s="439"/>
      <c r="S51" s="83"/>
      <c r="U51" s="85"/>
      <c r="V51" s="84"/>
      <c r="W51" s="83"/>
      <c r="Y51" s="85"/>
      <c r="Z51" s="84"/>
      <c r="AA51" s="83"/>
      <c r="AC51" s="85"/>
      <c r="AD51" s="84"/>
      <c r="AE51" s="83"/>
      <c r="AG51" s="85"/>
      <c r="AH51" s="88"/>
    </row>
    <row r="52" spans="1:34" s="87" customFormat="1" ht="14.25" customHeight="1">
      <c r="A52" s="439"/>
      <c r="B52" s="83"/>
      <c r="C52" s="83"/>
      <c r="D52" s="84"/>
      <c r="E52" s="85"/>
      <c r="F52" s="86"/>
      <c r="G52" s="83"/>
      <c r="H52" s="84"/>
      <c r="I52" s="85"/>
      <c r="K52" s="83"/>
      <c r="L52" s="84"/>
      <c r="M52" s="85"/>
      <c r="O52" s="83"/>
      <c r="P52" s="84"/>
      <c r="Q52" s="85"/>
      <c r="R52" s="439"/>
      <c r="S52" s="83"/>
      <c r="U52" s="85"/>
      <c r="V52" s="84"/>
      <c r="W52" s="83"/>
      <c r="Y52" s="85"/>
      <c r="Z52" s="84"/>
      <c r="AA52" s="83"/>
      <c r="AC52" s="85"/>
      <c r="AD52" s="84"/>
      <c r="AE52" s="83"/>
      <c r="AG52" s="85"/>
      <c r="AH52" s="88"/>
    </row>
    <row r="53" spans="1:34" s="87" customFormat="1" ht="14.25" customHeight="1">
      <c r="A53" s="439"/>
      <c r="B53" s="83"/>
      <c r="C53" s="83"/>
      <c r="D53" s="84"/>
      <c r="E53" s="85"/>
      <c r="F53" s="86"/>
      <c r="G53" s="83"/>
      <c r="H53" s="84"/>
      <c r="I53" s="85"/>
      <c r="K53" s="83"/>
      <c r="L53" s="84"/>
      <c r="M53" s="85"/>
      <c r="O53" s="83"/>
      <c r="P53" s="84"/>
      <c r="Q53" s="85"/>
      <c r="R53" s="439"/>
      <c r="S53" s="83"/>
      <c r="U53" s="85"/>
      <c r="V53" s="84"/>
      <c r="W53" s="83"/>
      <c r="Y53" s="85"/>
      <c r="Z53" s="84"/>
      <c r="AA53" s="83"/>
      <c r="AC53" s="85"/>
      <c r="AD53" s="84"/>
      <c r="AE53" s="83"/>
      <c r="AG53" s="85"/>
      <c r="AH53" s="88"/>
    </row>
    <row r="54" spans="1:34">
      <c r="A54" s="439"/>
      <c r="B54" s="83"/>
      <c r="C54" s="83"/>
      <c r="D54" s="84"/>
      <c r="E54" s="85"/>
      <c r="F54" s="86"/>
      <c r="G54" s="83"/>
      <c r="H54" s="84"/>
      <c r="I54" s="85"/>
      <c r="J54" s="87"/>
      <c r="K54" s="83"/>
      <c r="L54" s="84"/>
      <c r="M54" s="85"/>
      <c r="N54" s="87"/>
      <c r="O54" s="83"/>
      <c r="P54" s="84"/>
      <c r="Q54" s="85"/>
      <c r="R54" s="439"/>
      <c r="S54" s="83"/>
      <c r="T54" s="87"/>
      <c r="U54" s="85"/>
      <c r="V54" s="84"/>
      <c r="W54" s="83"/>
      <c r="X54" s="87"/>
      <c r="Y54" s="85"/>
      <c r="Z54" s="84"/>
      <c r="AA54" s="83"/>
      <c r="AB54" s="87"/>
      <c r="AC54" s="85"/>
      <c r="AD54" s="84"/>
      <c r="AE54" s="83"/>
      <c r="AF54" s="87"/>
      <c r="AG54" s="85"/>
      <c r="AH54" s="88"/>
    </row>
    <row r="55" spans="1:34">
      <c r="A55" s="490"/>
      <c r="B55" s="138"/>
      <c r="C55" s="138"/>
      <c r="D55" s="139"/>
      <c r="E55" s="140"/>
      <c r="F55" s="141"/>
      <c r="G55" s="138"/>
      <c r="H55" s="139"/>
      <c r="I55" s="140"/>
      <c r="J55" s="142"/>
      <c r="K55" s="138"/>
      <c r="L55" s="139"/>
      <c r="M55" s="140"/>
      <c r="N55" s="142"/>
      <c r="O55" s="138"/>
      <c r="P55" s="139"/>
      <c r="Q55" s="140"/>
      <c r="R55" s="490"/>
      <c r="S55" s="138"/>
      <c r="T55" s="142"/>
      <c r="U55" s="140"/>
      <c r="V55" s="139"/>
      <c r="W55" s="138"/>
      <c r="X55" s="142"/>
      <c r="Y55" s="140"/>
      <c r="Z55" s="139"/>
      <c r="AA55" s="138"/>
      <c r="AB55" s="142"/>
      <c r="AC55" s="140"/>
      <c r="AD55" s="139"/>
      <c r="AE55" s="138"/>
      <c r="AF55" s="142"/>
      <c r="AG55" s="140"/>
      <c r="AH55" s="143"/>
    </row>
    <row r="56" spans="1:34">
      <c r="A56" s="81" t="s">
        <v>234</v>
      </c>
    </row>
    <row r="60" spans="1:34">
      <c r="D60" s="81"/>
      <c r="E60" s="81"/>
      <c r="H60" s="81"/>
      <c r="I60" s="81"/>
      <c r="L60" s="81"/>
      <c r="M60" s="81"/>
      <c r="P60" s="81"/>
      <c r="Q60" s="81"/>
    </row>
    <row r="62" spans="1:34">
      <c r="D62" s="81"/>
      <c r="E62" s="81"/>
      <c r="H62" s="81"/>
      <c r="I62" s="81"/>
      <c r="L62" s="81"/>
      <c r="M62" s="81"/>
      <c r="P62" s="81"/>
      <c r="Q62" s="81"/>
      <c r="U62" s="81"/>
      <c r="V62" s="81"/>
      <c r="Y62" s="81"/>
      <c r="Z62" s="81"/>
      <c r="AC62" s="81"/>
      <c r="AD62" s="81"/>
      <c r="AG62" s="81"/>
      <c r="AH62" s="81"/>
    </row>
  </sheetData>
  <customSheetViews>
    <customSheetView guid="{6F28069D-A7F4-41D2-AA1B-4487F97E36F1}" showPageBreaks="1" printArea="1" showRuler="0" topLeftCell="L38">
      <selection activeCell="S43" sqref="S43:AH43"/>
      <pageMargins left="0.78740157480314965" right="0.39370078740157483" top="0.98425196850393704" bottom="0.79" header="0.51181102362204722" footer="0.51181102362204722"/>
      <printOptions horizontalCentered="1"/>
      <pageSetup paperSize="8" orientation="landscape" horizontalDpi="4294967292" r:id="rId1"/>
      <headerFooter alignWithMargins="0"/>
    </customSheetView>
  </customSheetViews>
  <mergeCells count="37">
    <mergeCell ref="T1:AH1"/>
    <mergeCell ref="A3:A6"/>
    <mergeCell ref="D5:E5"/>
    <mergeCell ref="B5:B6"/>
    <mergeCell ref="C5:C6"/>
    <mergeCell ref="B3:E4"/>
    <mergeCell ref="O5:O6"/>
    <mergeCell ref="F5:F6"/>
    <mergeCell ref="G5:G6"/>
    <mergeCell ref="H5:I5"/>
    <mergeCell ref="F3:Q3"/>
    <mergeCell ref="S3:V4"/>
    <mergeCell ref="K5:K6"/>
    <mergeCell ref="L5:M5"/>
    <mergeCell ref="N5:N6"/>
    <mergeCell ref="J5:J6"/>
    <mergeCell ref="R3:R6"/>
    <mergeCell ref="W5:W6"/>
    <mergeCell ref="X5:X6"/>
    <mergeCell ref="Y5:Z5"/>
    <mergeCell ref="AA5:AA6"/>
    <mergeCell ref="B1:Q1"/>
    <mergeCell ref="AE5:AE6"/>
    <mergeCell ref="AF5:AF6"/>
    <mergeCell ref="AG5:AH5"/>
    <mergeCell ref="AE3:AH4"/>
    <mergeCell ref="F4:I4"/>
    <mergeCell ref="J4:M4"/>
    <mergeCell ref="N4:Q4"/>
    <mergeCell ref="W3:Z4"/>
    <mergeCell ref="AA3:AD4"/>
    <mergeCell ref="P5:Q5"/>
    <mergeCell ref="S5:S6"/>
    <mergeCell ref="T5:T6"/>
    <mergeCell ref="AB5:AB6"/>
    <mergeCell ref="AC5:AD5"/>
    <mergeCell ref="U5:V5"/>
  </mergeCells>
  <phoneticPr fontId="2"/>
  <printOptions horizontalCentered="1"/>
  <pageMargins left="0.78740157480314965" right="0.39370078740157483" top="0.59055118110236227" bottom="0.78740157480314965" header="0.51181102362204722" footer="0.51181102362204722"/>
  <pageSetup paperSize="9" scale="68" orientation="landscape" horizontalDpi="4294967292" r:id="rId2"/>
  <headerFooter alignWithMargins="0"/>
  <colBreaks count="1" manualBreakCount="1">
    <brk id="17" max="56" man="1"/>
  </col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14"/>
  <dimension ref="A1:AO112"/>
  <sheetViews>
    <sheetView zoomScaleNormal="100" workbookViewId="0">
      <pane xSplit="1" ySplit="6" topLeftCell="B19" activePane="bottomRight" state="frozen"/>
      <selection pane="topRight"/>
      <selection pane="bottomLeft"/>
      <selection pane="bottomRight"/>
    </sheetView>
  </sheetViews>
  <sheetFormatPr defaultRowHeight="13.5"/>
  <cols>
    <col min="1" max="1" width="13" style="422" bestFit="1" customWidth="1"/>
    <col min="2" max="4" width="13.625" style="424" customWidth="1"/>
    <col min="5" max="5" width="15.5" style="424" bestFit="1" customWidth="1"/>
    <col min="6" max="33" width="13.625" style="424" customWidth="1"/>
    <col min="34" max="37" width="13.625" style="423" customWidth="1"/>
    <col min="38" max="41" width="13.625" style="424" customWidth="1"/>
    <col min="42" max="16384" width="9" style="424"/>
  </cols>
  <sheetData>
    <row r="1" spans="1:41" ht="24" customHeight="1">
      <c r="A1" s="425" t="s">
        <v>248</v>
      </c>
      <c r="C1" s="681" t="s">
        <v>356</v>
      </c>
      <c r="D1" s="681"/>
      <c r="E1" s="681"/>
      <c r="F1" s="681"/>
      <c r="G1" s="681"/>
      <c r="H1" s="681"/>
      <c r="I1" s="681"/>
      <c r="J1" s="681"/>
      <c r="K1" s="681"/>
      <c r="L1" s="681"/>
      <c r="M1" s="681"/>
      <c r="N1" s="681"/>
      <c r="O1" s="681"/>
      <c r="P1" s="681"/>
      <c r="Q1" s="681"/>
      <c r="R1" s="425" t="s">
        <v>257</v>
      </c>
      <c r="S1" s="682" t="s">
        <v>356</v>
      </c>
      <c r="T1" s="682"/>
      <c r="U1" s="682"/>
      <c r="V1" s="682"/>
      <c r="W1" s="682"/>
      <c r="X1" s="682"/>
      <c r="Y1" s="682"/>
      <c r="Z1" s="682"/>
      <c r="AA1" s="682"/>
      <c r="AB1" s="682"/>
      <c r="AC1" s="682"/>
      <c r="AD1" s="682"/>
      <c r="AE1" s="682"/>
      <c r="AF1" s="682"/>
      <c r="AG1" s="682"/>
      <c r="AH1" s="437" t="s">
        <v>257</v>
      </c>
      <c r="AI1" s="681" t="s">
        <v>683</v>
      </c>
      <c r="AJ1" s="681"/>
      <c r="AK1" s="681"/>
      <c r="AL1" s="681"/>
      <c r="AM1" s="681"/>
      <c r="AN1" s="681"/>
      <c r="AO1" s="681"/>
    </row>
    <row r="2" spans="1:41" ht="30" customHeight="1">
      <c r="A2" s="688"/>
      <c r="B2" s="688"/>
      <c r="C2" s="688"/>
      <c r="D2" s="688"/>
      <c r="E2" s="688"/>
      <c r="F2" s="688"/>
      <c r="G2" s="688"/>
      <c r="H2" s="688"/>
      <c r="I2" s="688"/>
      <c r="J2" s="688"/>
      <c r="K2" s="688"/>
      <c r="L2" s="688"/>
      <c r="M2" s="688"/>
      <c r="N2" s="688"/>
      <c r="O2" s="688"/>
      <c r="P2" s="688"/>
      <c r="Q2" s="688"/>
      <c r="R2" s="681"/>
      <c r="S2" s="681"/>
      <c r="T2" s="681"/>
      <c r="U2" s="681"/>
      <c r="V2" s="681"/>
      <c r="W2" s="681"/>
      <c r="X2" s="681"/>
      <c r="Y2" s="681"/>
      <c r="Z2" s="681"/>
      <c r="AA2" s="681"/>
      <c r="AB2" s="681"/>
      <c r="AC2" s="681"/>
      <c r="AD2" s="681"/>
      <c r="AE2" s="681"/>
      <c r="AF2" s="681"/>
      <c r="AG2" s="681"/>
    </row>
    <row r="3" spans="1:41" ht="20.25" customHeight="1">
      <c r="A3" s="531" t="s">
        <v>249</v>
      </c>
      <c r="B3" s="690" t="s">
        <v>521</v>
      </c>
      <c r="C3" s="690"/>
      <c r="D3" s="690"/>
      <c r="E3" s="690"/>
      <c r="F3" s="603" t="s">
        <v>527</v>
      </c>
      <c r="G3" s="683"/>
      <c r="H3" s="683"/>
      <c r="I3" s="684"/>
      <c r="J3" s="603" t="s">
        <v>441</v>
      </c>
      <c r="K3" s="683"/>
      <c r="L3" s="683"/>
      <c r="M3" s="684"/>
      <c r="N3" s="603" t="s">
        <v>529</v>
      </c>
      <c r="O3" s="683"/>
      <c r="P3" s="683"/>
      <c r="Q3" s="684"/>
      <c r="R3" s="603" t="s">
        <v>459</v>
      </c>
      <c r="S3" s="683"/>
      <c r="T3" s="683"/>
      <c r="U3" s="684"/>
      <c r="V3" s="603" t="s">
        <v>460</v>
      </c>
      <c r="W3" s="683"/>
      <c r="X3" s="683"/>
      <c r="Y3" s="684"/>
      <c r="Z3" s="603" t="s">
        <v>462</v>
      </c>
      <c r="AA3" s="683"/>
      <c r="AB3" s="683"/>
      <c r="AC3" s="684"/>
      <c r="AD3" s="603" t="s">
        <v>250</v>
      </c>
      <c r="AE3" s="683"/>
      <c r="AF3" s="683"/>
      <c r="AG3" s="684"/>
      <c r="AH3" s="533" t="s">
        <v>251</v>
      </c>
      <c r="AI3" s="691"/>
      <c r="AJ3" s="691"/>
      <c r="AK3" s="591"/>
      <c r="AL3" s="533" t="s">
        <v>252</v>
      </c>
      <c r="AM3" s="691"/>
      <c r="AN3" s="691"/>
      <c r="AO3" s="591"/>
    </row>
    <row r="4" spans="1:41" ht="20.25" customHeight="1">
      <c r="A4" s="689"/>
      <c r="B4" s="690"/>
      <c r="C4" s="690"/>
      <c r="D4" s="690"/>
      <c r="E4" s="690"/>
      <c r="F4" s="685"/>
      <c r="G4" s="686"/>
      <c r="H4" s="686"/>
      <c r="I4" s="687"/>
      <c r="J4" s="685"/>
      <c r="K4" s="686"/>
      <c r="L4" s="686"/>
      <c r="M4" s="687"/>
      <c r="N4" s="685"/>
      <c r="O4" s="686"/>
      <c r="P4" s="686"/>
      <c r="Q4" s="687"/>
      <c r="R4" s="685"/>
      <c r="S4" s="686"/>
      <c r="T4" s="686"/>
      <c r="U4" s="687"/>
      <c r="V4" s="685"/>
      <c r="W4" s="686"/>
      <c r="X4" s="686"/>
      <c r="Y4" s="687"/>
      <c r="Z4" s="685"/>
      <c r="AA4" s="686"/>
      <c r="AB4" s="686"/>
      <c r="AC4" s="687"/>
      <c r="AD4" s="685"/>
      <c r="AE4" s="686"/>
      <c r="AF4" s="686"/>
      <c r="AG4" s="687"/>
      <c r="AH4" s="592"/>
      <c r="AI4" s="692"/>
      <c r="AJ4" s="692"/>
      <c r="AK4" s="593"/>
      <c r="AL4" s="592"/>
      <c r="AM4" s="692"/>
      <c r="AN4" s="692"/>
      <c r="AO4" s="593"/>
    </row>
    <row r="5" spans="1:41" ht="20.25" customHeight="1">
      <c r="A5" s="532"/>
      <c r="B5" s="103" t="s">
        <v>522</v>
      </c>
      <c r="C5" s="103" t="s">
        <v>253</v>
      </c>
      <c r="D5" s="103" t="s">
        <v>254</v>
      </c>
      <c r="E5" s="420" t="s">
        <v>523</v>
      </c>
      <c r="F5" s="103" t="s">
        <v>522</v>
      </c>
      <c r="G5" s="103" t="s">
        <v>253</v>
      </c>
      <c r="H5" s="103" t="s">
        <v>254</v>
      </c>
      <c r="I5" s="418" t="s">
        <v>523</v>
      </c>
      <c r="J5" s="103" t="s">
        <v>522</v>
      </c>
      <c r="K5" s="103" t="s">
        <v>253</v>
      </c>
      <c r="L5" s="103" t="s">
        <v>254</v>
      </c>
      <c r="M5" s="420" t="s">
        <v>523</v>
      </c>
      <c r="N5" s="103" t="s">
        <v>522</v>
      </c>
      <c r="O5" s="103" t="s">
        <v>253</v>
      </c>
      <c r="P5" s="103" t="s">
        <v>254</v>
      </c>
      <c r="Q5" s="421" t="s">
        <v>523</v>
      </c>
      <c r="R5" s="103" t="s">
        <v>522</v>
      </c>
      <c r="S5" s="103" t="s">
        <v>253</v>
      </c>
      <c r="T5" s="103" t="s">
        <v>254</v>
      </c>
      <c r="U5" s="420" t="s">
        <v>523</v>
      </c>
      <c r="V5" s="103" t="s">
        <v>522</v>
      </c>
      <c r="W5" s="103" t="s">
        <v>253</v>
      </c>
      <c r="X5" s="103" t="s">
        <v>254</v>
      </c>
      <c r="Y5" s="421" t="s">
        <v>523</v>
      </c>
      <c r="Z5" s="103" t="s">
        <v>522</v>
      </c>
      <c r="AA5" s="103" t="s">
        <v>253</v>
      </c>
      <c r="AB5" s="103" t="s">
        <v>254</v>
      </c>
      <c r="AC5" s="420" t="s">
        <v>523</v>
      </c>
      <c r="AD5" s="103" t="s">
        <v>522</v>
      </c>
      <c r="AE5" s="103" t="s">
        <v>253</v>
      </c>
      <c r="AF5" s="103" t="s">
        <v>254</v>
      </c>
      <c r="AG5" s="103" t="s">
        <v>523</v>
      </c>
      <c r="AH5" s="426" t="s">
        <v>522</v>
      </c>
      <c r="AI5" s="103" t="s">
        <v>253</v>
      </c>
      <c r="AJ5" s="426" t="s">
        <v>254</v>
      </c>
      <c r="AK5" s="426" t="s">
        <v>523</v>
      </c>
      <c r="AL5" s="103" t="s">
        <v>522</v>
      </c>
      <c r="AM5" s="103" t="s">
        <v>253</v>
      </c>
      <c r="AN5" s="103" t="s">
        <v>254</v>
      </c>
      <c r="AO5" s="103" t="s">
        <v>523</v>
      </c>
    </row>
    <row r="6" spans="1:41">
      <c r="A6" s="419"/>
      <c r="B6" s="427" t="s">
        <v>524</v>
      </c>
      <c r="C6" s="427" t="s">
        <v>255</v>
      </c>
      <c r="D6" s="427" t="s">
        <v>256</v>
      </c>
      <c r="E6" s="428" t="s">
        <v>526</v>
      </c>
      <c r="F6" s="427" t="s">
        <v>524</v>
      </c>
      <c r="G6" s="427" t="s">
        <v>255</v>
      </c>
      <c r="H6" s="427" t="s">
        <v>256</v>
      </c>
      <c r="I6" s="428" t="s">
        <v>526</v>
      </c>
      <c r="J6" s="427" t="s">
        <v>524</v>
      </c>
      <c r="K6" s="427" t="s">
        <v>255</v>
      </c>
      <c r="L6" s="427" t="s">
        <v>256</v>
      </c>
      <c r="M6" s="428" t="s">
        <v>526</v>
      </c>
      <c r="N6" s="427" t="s">
        <v>524</v>
      </c>
      <c r="O6" s="427" t="s">
        <v>255</v>
      </c>
      <c r="P6" s="427" t="s">
        <v>256</v>
      </c>
      <c r="Q6" s="429" t="s">
        <v>526</v>
      </c>
      <c r="R6" s="427" t="s">
        <v>524</v>
      </c>
      <c r="S6" s="427" t="s">
        <v>255</v>
      </c>
      <c r="T6" s="427" t="s">
        <v>256</v>
      </c>
      <c r="U6" s="428" t="s">
        <v>526</v>
      </c>
      <c r="V6" s="427" t="s">
        <v>524</v>
      </c>
      <c r="W6" s="427" t="s">
        <v>255</v>
      </c>
      <c r="X6" s="427" t="s">
        <v>256</v>
      </c>
      <c r="Y6" s="429" t="s">
        <v>526</v>
      </c>
      <c r="Z6" s="427" t="s">
        <v>524</v>
      </c>
      <c r="AA6" s="427" t="s">
        <v>255</v>
      </c>
      <c r="AB6" s="427" t="s">
        <v>256</v>
      </c>
      <c r="AC6" s="428" t="s">
        <v>526</v>
      </c>
      <c r="AD6" s="427" t="s">
        <v>524</v>
      </c>
      <c r="AE6" s="427" t="s">
        <v>255</v>
      </c>
      <c r="AF6" s="427" t="s">
        <v>256</v>
      </c>
      <c r="AG6" s="427" t="s">
        <v>526</v>
      </c>
      <c r="AH6" s="430" t="s">
        <v>524</v>
      </c>
      <c r="AI6" s="427" t="s">
        <v>255</v>
      </c>
      <c r="AJ6" s="430" t="s">
        <v>256</v>
      </c>
      <c r="AK6" s="430" t="s">
        <v>526</v>
      </c>
      <c r="AL6" s="427" t="s">
        <v>524</v>
      </c>
      <c r="AM6" s="427" t="s">
        <v>255</v>
      </c>
      <c r="AN6" s="427" t="s">
        <v>256</v>
      </c>
      <c r="AO6" s="427" t="s">
        <v>526</v>
      </c>
    </row>
    <row r="7" spans="1:41" ht="20.100000000000001" customHeight="1">
      <c r="A7" s="436" t="s">
        <v>284</v>
      </c>
      <c r="B7" s="432">
        <v>610861355</v>
      </c>
      <c r="C7" s="432">
        <v>1578302692</v>
      </c>
      <c r="D7" s="432">
        <v>1407439570.7815003</v>
      </c>
      <c r="E7" s="433">
        <v>11812667852.118</v>
      </c>
      <c r="F7" s="432">
        <v>532587422</v>
      </c>
      <c r="G7" s="432">
        <v>1213359421</v>
      </c>
      <c r="H7" s="432">
        <v>989932659.77219999</v>
      </c>
      <c r="I7" s="432">
        <v>8214442654.4569998</v>
      </c>
      <c r="J7" s="432">
        <v>258586320</v>
      </c>
      <c r="K7" s="432">
        <v>613504023</v>
      </c>
      <c r="L7" s="432">
        <v>510364134.69620001</v>
      </c>
      <c r="M7" s="432">
        <v>4275237724.8909998</v>
      </c>
      <c r="N7" s="432">
        <v>1886115</v>
      </c>
      <c r="O7" s="432">
        <v>4878770</v>
      </c>
      <c r="P7" s="432">
        <v>4332198.0595000004</v>
      </c>
      <c r="Q7" s="432">
        <v>36142085.136</v>
      </c>
      <c r="R7" s="432">
        <v>73976082</v>
      </c>
      <c r="S7" s="432">
        <v>159893609</v>
      </c>
      <c r="T7" s="432">
        <v>126302572.7351</v>
      </c>
      <c r="U7" s="432">
        <v>1033300553.34</v>
      </c>
      <c r="V7" s="432">
        <v>198138905</v>
      </c>
      <c r="W7" s="432">
        <v>435083019</v>
      </c>
      <c r="X7" s="432">
        <v>348933754.28140002</v>
      </c>
      <c r="Y7" s="432">
        <v>2869762291.0900002</v>
      </c>
      <c r="Z7" s="432">
        <v>56888474</v>
      </c>
      <c r="AA7" s="432">
        <v>244887800</v>
      </c>
      <c r="AB7" s="492">
        <v>257865954.79089999</v>
      </c>
      <c r="AC7" s="492">
        <v>2578669640.1220002</v>
      </c>
      <c r="AD7" s="432">
        <v>21385459</v>
      </c>
      <c r="AE7" s="432">
        <v>120055471</v>
      </c>
      <c r="AF7" s="432">
        <v>159640956.2184</v>
      </c>
      <c r="AG7" s="432">
        <v>1019555557.539</v>
      </c>
      <c r="AH7" s="432">
        <v>11919514</v>
      </c>
      <c r="AI7" s="432">
        <v>82164404</v>
      </c>
      <c r="AJ7" s="432">
        <v>92207449.202800006</v>
      </c>
      <c r="AK7" s="432">
        <v>882937159.21800005</v>
      </c>
      <c r="AL7" s="432">
        <v>0</v>
      </c>
      <c r="AM7" s="432">
        <v>0</v>
      </c>
      <c r="AN7" s="432">
        <v>0</v>
      </c>
      <c r="AO7" s="432">
        <v>0</v>
      </c>
    </row>
    <row r="8" spans="1:41" ht="20.100000000000001" customHeight="1">
      <c r="A8" s="436" t="s">
        <v>285</v>
      </c>
      <c r="B8" s="432">
        <v>601117040</v>
      </c>
      <c r="C8" s="432">
        <v>1526017236</v>
      </c>
      <c r="D8" s="432">
        <v>1397202358.8631001</v>
      </c>
      <c r="E8" s="432">
        <v>11379061988.615</v>
      </c>
      <c r="F8" s="432">
        <v>520666592</v>
      </c>
      <c r="G8" s="432">
        <v>1162556763</v>
      </c>
      <c r="H8" s="432">
        <v>971114964.51650012</v>
      </c>
      <c r="I8" s="432">
        <v>7712249608.7209997</v>
      </c>
      <c r="J8" s="432">
        <v>252991648</v>
      </c>
      <c r="K8" s="432">
        <v>586985232</v>
      </c>
      <c r="L8" s="432">
        <v>500115103.45809996</v>
      </c>
      <c r="M8" s="432">
        <v>3997891442.3340001</v>
      </c>
      <c r="N8" s="432">
        <v>1778498</v>
      </c>
      <c r="O8" s="432">
        <v>4499467</v>
      </c>
      <c r="P8" s="432">
        <v>4102231.4764999999</v>
      </c>
      <c r="Q8" s="432">
        <v>33250728.48</v>
      </c>
      <c r="R8" s="432">
        <v>64936545</v>
      </c>
      <c r="S8" s="432">
        <v>137960611</v>
      </c>
      <c r="T8" s="432">
        <v>111914157.01679999</v>
      </c>
      <c r="U8" s="432">
        <v>880587508.23599994</v>
      </c>
      <c r="V8" s="432">
        <v>200959901</v>
      </c>
      <c r="W8" s="432">
        <v>433111453</v>
      </c>
      <c r="X8" s="432">
        <v>354983472.56509995</v>
      </c>
      <c r="Y8" s="432">
        <v>2800519929.671</v>
      </c>
      <c r="Z8" s="432">
        <v>58243967</v>
      </c>
      <c r="AA8" s="432">
        <v>241412958</v>
      </c>
      <c r="AB8" s="492">
        <v>260125174.23899999</v>
      </c>
      <c r="AC8" s="492">
        <v>2600299572.4619999</v>
      </c>
      <c r="AD8" s="432">
        <v>22206481</v>
      </c>
      <c r="AE8" s="432">
        <v>122047515</v>
      </c>
      <c r="AF8" s="432">
        <v>165962220.1076</v>
      </c>
      <c r="AG8" s="432">
        <v>1066512807.432</v>
      </c>
      <c r="AH8" s="432">
        <v>12344624</v>
      </c>
      <c r="AI8" s="432">
        <v>83465839</v>
      </c>
      <c r="AJ8" s="432">
        <v>95840770.613100007</v>
      </c>
      <c r="AK8" s="432">
        <v>918111010.17799997</v>
      </c>
      <c r="AL8" s="432">
        <v>0</v>
      </c>
      <c r="AM8" s="432">
        <v>0</v>
      </c>
      <c r="AN8" s="432">
        <v>0</v>
      </c>
      <c r="AO8" s="432">
        <v>0</v>
      </c>
    </row>
    <row r="9" spans="1:41" ht="20.100000000000001" customHeight="1">
      <c r="A9" s="436" t="s">
        <v>258</v>
      </c>
      <c r="B9" s="432">
        <v>601793470</v>
      </c>
      <c r="C9" s="432">
        <v>1501138838</v>
      </c>
      <c r="D9" s="432">
        <v>1391006235.5942001</v>
      </c>
      <c r="E9" s="432">
        <v>11096170458.490999</v>
      </c>
      <c r="F9" s="432">
        <v>518415140</v>
      </c>
      <c r="G9" s="432">
        <v>1133029651</v>
      </c>
      <c r="H9" s="432">
        <v>957879477.60179996</v>
      </c>
      <c r="I9" s="432">
        <v>7348571824.4139996</v>
      </c>
      <c r="J9" s="432">
        <v>250005291</v>
      </c>
      <c r="K9" s="432">
        <v>566494887</v>
      </c>
      <c r="L9" s="432">
        <v>488456366.89029992</v>
      </c>
      <c r="M9" s="432">
        <v>3762244688.9699998</v>
      </c>
      <c r="N9" s="432">
        <v>1675542</v>
      </c>
      <c r="O9" s="432">
        <v>4157018</v>
      </c>
      <c r="P9" s="432">
        <v>3829027.8960000002</v>
      </c>
      <c r="Q9" s="432">
        <v>30345734.785999998</v>
      </c>
      <c r="R9" s="432">
        <v>65206450</v>
      </c>
      <c r="S9" s="432">
        <v>136194697</v>
      </c>
      <c r="T9" s="432">
        <v>112020921.4501</v>
      </c>
      <c r="U9" s="432">
        <v>854861811.55700004</v>
      </c>
      <c r="V9" s="432">
        <v>201527857</v>
      </c>
      <c r="W9" s="432">
        <v>426183049</v>
      </c>
      <c r="X9" s="432">
        <v>353573161.36539996</v>
      </c>
      <c r="Y9" s="432">
        <v>2701119589.1009998</v>
      </c>
      <c r="Z9" s="432">
        <v>60393645</v>
      </c>
      <c r="AA9" s="432">
        <v>243195498</v>
      </c>
      <c r="AB9" s="492">
        <v>261950239.94909996</v>
      </c>
      <c r="AC9" s="492">
        <v>2623574594.1999998</v>
      </c>
      <c r="AD9" s="432">
        <v>22984685</v>
      </c>
      <c r="AE9" s="432">
        <v>124913689</v>
      </c>
      <c r="AF9" s="432">
        <v>171176518.04329994</v>
      </c>
      <c r="AG9" s="432">
        <v>1124024039.8770001</v>
      </c>
      <c r="AH9" s="432">
        <v>13129621</v>
      </c>
      <c r="AI9" s="432">
        <v>86646488</v>
      </c>
      <c r="AJ9" s="432">
        <v>101269618.17830001</v>
      </c>
      <c r="AK9" s="432">
        <v>972036743.43200004</v>
      </c>
      <c r="AL9" s="432">
        <v>0</v>
      </c>
      <c r="AM9" s="432">
        <v>0</v>
      </c>
      <c r="AN9" s="432">
        <v>0</v>
      </c>
      <c r="AO9" s="432">
        <v>0</v>
      </c>
    </row>
    <row r="10" spans="1:41" ht="20.100000000000001" customHeight="1">
      <c r="A10" s="436" t="s">
        <v>259</v>
      </c>
      <c r="B10" s="432">
        <v>593924567</v>
      </c>
      <c r="C10" s="432">
        <v>1467197347</v>
      </c>
      <c r="D10" s="432">
        <v>1394500613.8304002</v>
      </c>
      <c r="E10" s="432">
        <v>11160496905.193001</v>
      </c>
      <c r="F10" s="432">
        <v>508750658</v>
      </c>
      <c r="G10" s="432">
        <v>1094650814</v>
      </c>
      <c r="H10" s="432">
        <v>948261085.27020001</v>
      </c>
      <c r="I10" s="432">
        <v>7273768566.6999998</v>
      </c>
      <c r="J10" s="432">
        <v>244172875</v>
      </c>
      <c r="K10" s="432">
        <v>544014335</v>
      </c>
      <c r="L10" s="432">
        <v>480639067.85430002</v>
      </c>
      <c r="M10" s="432">
        <v>3701288043.9400001</v>
      </c>
      <c r="N10" s="432">
        <v>1554095</v>
      </c>
      <c r="O10" s="432">
        <v>3809085</v>
      </c>
      <c r="P10" s="432">
        <v>3644372.25</v>
      </c>
      <c r="Q10" s="432">
        <v>28928015.206999999</v>
      </c>
      <c r="R10" s="432">
        <v>64811643</v>
      </c>
      <c r="S10" s="432">
        <v>133547131</v>
      </c>
      <c r="T10" s="432">
        <v>112724747.2265</v>
      </c>
      <c r="U10" s="432">
        <v>860515184.296</v>
      </c>
      <c r="V10" s="432">
        <v>198212045</v>
      </c>
      <c r="W10" s="432">
        <v>413280263</v>
      </c>
      <c r="X10" s="432">
        <v>351252897.93940002</v>
      </c>
      <c r="Y10" s="432">
        <v>2683037323.257</v>
      </c>
      <c r="Z10" s="432">
        <v>61216276</v>
      </c>
      <c r="AA10" s="432">
        <v>244010688</v>
      </c>
      <c r="AB10" s="492">
        <v>267577013.25079998</v>
      </c>
      <c r="AC10" s="492">
        <v>2691918614.5419998</v>
      </c>
      <c r="AD10" s="432">
        <v>23957633</v>
      </c>
      <c r="AE10" s="432">
        <v>128535845</v>
      </c>
      <c r="AF10" s="432">
        <v>178662515.30939999</v>
      </c>
      <c r="AG10" s="432">
        <v>1194809723.951</v>
      </c>
      <c r="AH10" s="432">
        <v>14053576</v>
      </c>
      <c r="AI10" s="432">
        <v>90455120</v>
      </c>
      <c r="AJ10" s="432">
        <v>108126746.54730001</v>
      </c>
      <c r="AK10" s="432">
        <v>1039407036.085</v>
      </c>
      <c r="AL10" s="432">
        <v>26224</v>
      </c>
      <c r="AM10" s="432">
        <v>56802</v>
      </c>
      <c r="AN10" s="432">
        <v>56172.595000000001</v>
      </c>
      <c r="AO10" s="432">
        <v>153279.516</v>
      </c>
    </row>
    <row r="11" spans="1:41" ht="19.5" customHeight="1">
      <c r="A11" s="436" t="s">
        <v>260</v>
      </c>
      <c r="B11" s="432">
        <v>591670828</v>
      </c>
      <c r="C11" s="432">
        <v>1395724627</v>
      </c>
      <c r="D11" s="432">
        <v>1388725507.6561999</v>
      </c>
      <c r="E11" s="432">
        <v>10815747988.503</v>
      </c>
      <c r="F11" s="432">
        <v>506871424</v>
      </c>
      <c r="G11" s="432">
        <v>1065846407</v>
      </c>
      <c r="H11" s="432">
        <v>950318175.65310013</v>
      </c>
      <c r="I11" s="432">
        <v>7292858757.1789999</v>
      </c>
      <c r="J11" s="432">
        <v>243049700</v>
      </c>
      <c r="K11" s="432">
        <v>528437458</v>
      </c>
      <c r="L11" s="432">
        <v>480417178.71079999</v>
      </c>
      <c r="M11" s="432">
        <v>3701169194.1570001</v>
      </c>
      <c r="N11" s="432">
        <v>1455876</v>
      </c>
      <c r="O11" s="432">
        <v>3474058</v>
      </c>
      <c r="P11" s="432">
        <v>3421763.6039999998</v>
      </c>
      <c r="Q11" s="432">
        <v>27153149.778999999</v>
      </c>
      <c r="R11" s="432">
        <v>64786701</v>
      </c>
      <c r="S11" s="432">
        <v>130792795</v>
      </c>
      <c r="T11" s="432">
        <v>113942089.92340001</v>
      </c>
      <c r="U11" s="432">
        <v>870683525.55200005</v>
      </c>
      <c r="V11" s="432">
        <v>197579147</v>
      </c>
      <c r="W11" s="432">
        <v>403142096</v>
      </c>
      <c r="X11" s="432">
        <v>352537143.41489995</v>
      </c>
      <c r="Y11" s="432">
        <v>2693852887.691</v>
      </c>
      <c r="Z11" s="432">
        <v>59141830</v>
      </c>
      <c r="AA11" s="432">
        <v>200796303</v>
      </c>
      <c r="AB11" s="492">
        <v>249711900.38159999</v>
      </c>
      <c r="AC11" s="492">
        <v>2300378666.6139998</v>
      </c>
      <c r="AD11" s="432">
        <v>25657574</v>
      </c>
      <c r="AE11" s="432">
        <v>129081917</v>
      </c>
      <c r="AF11" s="432">
        <v>188695431.62149993</v>
      </c>
      <c r="AG11" s="432">
        <v>1222510564.71</v>
      </c>
      <c r="AH11" s="432">
        <v>14889144</v>
      </c>
      <c r="AI11" s="432">
        <v>89322113</v>
      </c>
      <c r="AJ11" s="432">
        <v>111541032.35200001</v>
      </c>
      <c r="AK11" s="432">
        <v>1056505858.349</v>
      </c>
      <c r="AL11" s="432">
        <v>388278</v>
      </c>
      <c r="AM11" s="432">
        <v>1028254</v>
      </c>
      <c r="AN11" s="432">
        <v>1619464.2830000001</v>
      </c>
      <c r="AO11" s="432">
        <v>2061164.9879999999</v>
      </c>
    </row>
    <row r="12" spans="1:41" ht="19.5" customHeight="1">
      <c r="A12" s="436" t="s">
        <v>261</v>
      </c>
      <c r="B12" s="432">
        <v>597006769</v>
      </c>
      <c r="C12" s="432">
        <v>1376762665</v>
      </c>
      <c r="D12" s="432">
        <v>1405615028.1283998</v>
      </c>
      <c r="E12" s="432">
        <v>10917961851.177</v>
      </c>
      <c r="F12" s="432">
        <v>510337103</v>
      </c>
      <c r="G12" s="432">
        <v>1049970495</v>
      </c>
      <c r="H12" s="432">
        <v>957153754.24300003</v>
      </c>
      <c r="I12" s="432">
        <v>7339127216.4320002</v>
      </c>
      <c r="J12" s="432">
        <v>244333578</v>
      </c>
      <c r="K12" s="432">
        <v>519074577</v>
      </c>
      <c r="L12" s="432">
        <v>482702141.4569</v>
      </c>
      <c r="M12" s="432">
        <v>3716941651.3150001</v>
      </c>
      <c r="N12" s="432">
        <v>1373309</v>
      </c>
      <c r="O12" s="432">
        <v>3189322</v>
      </c>
      <c r="P12" s="432">
        <v>3221225.2250000001</v>
      </c>
      <c r="Q12" s="432">
        <v>25518773.366</v>
      </c>
      <c r="R12" s="432">
        <v>65568704</v>
      </c>
      <c r="S12" s="432">
        <v>129702416</v>
      </c>
      <c r="T12" s="432">
        <v>115639536.7525</v>
      </c>
      <c r="U12" s="432">
        <v>882904703.03799999</v>
      </c>
      <c r="V12" s="432">
        <v>199061512</v>
      </c>
      <c r="W12" s="432">
        <v>398004180</v>
      </c>
      <c r="X12" s="432">
        <v>355590850.80859995</v>
      </c>
      <c r="Y12" s="432">
        <v>2713762088.7129998</v>
      </c>
      <c r="Z12" s="432">
        <v>58217452</v>
      </c>
      <c r="AA12" s="432">
        <v>192818916</v>
      </c>
      <c r="AB12" s="492">
        <v>248301773.20369998</v>
      </c>
      <c r="AC12" s="492">
        <v>2278852217.6479998</v>
      </c>
      <c r="AD12" s="432">
        <v>28452214</v>
      </c>
      <c r="AE12" s="432">
        <v>133973254</v>
      </c>
      <c r="AF12" s="432">
        <v>200159500.68170002</v>
      </c>
      <c r="AG12" s="432">
        <v>1299982417.0969999</v>
      </c>
      <c r="AH12" s="432">
        <v>17324990</v>
      </c>
      <c r="AI12" s="432">
        <v>93682170</v>
      </c>
      <c r="AJ12" s="432">
        <v>118658225.867</v>
      </c>
      <c r="AK12" s="432">
        <v>1122461546.707</v>
      </c>
      <c r="AL12" s="432">
        <v>445594</v>
      </c>
      <c r="AM12" s="432">
        <v>1347862</v>
      </c>
      <c r="AN12" s="432">
        <v>2649056.6910000001</v>
      </c>
      <c r="AO12" s="432">
        <v>2351246.2080000001</v>
      </c>
    </row>
    <row r="13" spans="1:41" ht="20.100000000000001" customHeight="1">
      <c r="A13" s="436" t="s">
        <v>262</v>
      </c>
      <c r="B13" s="432">
        <v>589916700</v>
      </c>
      <c r="C13" s="432">
        <v>1325538780</v>
      </c>
      <c r="D13" s="432">
        <v>1367654815.0413001</v>
      </c>
      <c r="E13" s="433">
        <v>10599623352.478001</v>
      </c>
      <c r="F13" s="432">
        <v>503904531</v>
      </c>
      <c r="G13" s="432">
        <v>1010719431</v>
      </c>
      <c r="H13" s="432">
        <v>931367519.95590007</v>
      </c>
      <c r="I13" s="432">
        <v>7151855810.4940004</v>
      </c>
      <c r="J13" s="432">
        <v>240220083</v>
      </c>
      <c r="K13" s="432">
        <v>497059220</v>
      </c>
      <c r="L13" s="432">
        <v>466741590.26010001</v>
      </c>
      <c r="M13" s="432">
        <v>3597159455.1599998</v>
      </c>
      <c r="N13" s="432">
        <v>1269415</v>
      </c>
      <c r="O13" s="432">
        <v>2886506</v>
      </c>
      <c r="P13" s="432">
        <v>2924123.0669999998</v>
      </c>
      <c r="Q13" s="432">
        <v>23181999.839000002</v>
      </c>
      <c r="R13" s="432">
        <v>64989597</v>
      </c>
      <c r="S13" s="432">
        <v>125552291</v>
      </c>
      <c r="T13" s="432">
        <v>113384665.0906</v>
      </c>
      <c r="U13" s="432">
        <v>867270603.61899996</v>
      </c>
      <c r="V13" s="432">
        <v>197425436</v>
      </c>
      <c r="W13" s="432">
        <v>385221414</v>
      </c>
      <c r="X13" s="432">
        <v>348317141.53819996</v>
      </c>
      <c r="Y13" s="432">
        <v>2664243751.8759999</v>
      </c>
      <c r="Z13" s="432">
        <v>56161017</v>
      </c>
      <c r="AA13" s="432">
        <v>179481219</v>
      </c>
      <c r="AB13" s="492">
        <v>232506455.1469</v>
      </c>
      <c r="AC13" s="492">
        <v>2108631037.25</v>
      </c>
      <c r="AD13" s="432">
        <v>29851152</v>
      </c>
      <c r="AE13" s="432">
        <v>135338130</v>
      </c>
      <c r="AF13" s="432">
        <v>203780839.93849999</v>
      </c>
      <c r="AG13" s="432">
        <v>1339136504.734</v>
      </c>
      <c r="AH13" s="432">
        <v>18737325</v>
      </c>
      <c r="AI13" s="432">
        <v>95980469</v>
      </c>
      <c r="AJ13" s="432">
        <v>122300113.10619999</v>
      </c>
      <c r="AK13" s="432">
        <v>1155628323.977</v>
      </c>
      <c r="AL13" s="432">
        <v>454060</v>
      </c>
      <c r="AM13" s="432">
        <v>1405327</v>
      </c>
      <c r="AN13" s="432">
        <v>2747355.2825000002</v>
      </c>
      <c r="AO13" s="432">
        <v>2415453.3960000002</v>
      </c>
    </row>
    <row r="14" spans="1:41" ht="20.100000000000001" customHeight="1">
      <c r="A14" s="436" t="s">
        <v>263</v>
      </c>
      <c r="B14" s="432">
        <v>576993994</v>
      </c>
      <c r="C14" s="432">
        <v>1269683336</v>
      </c>
      <c r="D14" s="432">
        <v>1352112137.3409998</v>
      </c>
      <c r="E14" s="432">
        <v>10049258584.591</v>
      </c>
      <c r="F14" s="432">
        <v>493595016</v>
      </c>
      <c r="G14" s="432">
        <v>968125900</v>
      </c>
      <c r="H14" s="432">
        <v>916719959.70060003</v>
      </c>
      <c r="I14" s="432">
        <v>6637686315.6560001</v>
      </c>
      <c r="J14" s="432">
        <v>234000033</v>
      </c>
      <c r="K14" s="432">
        <v>472053465</v>
      </c>
      <c r="L14" s="432">
        <v>456014750.64770001</v>
      </c>
      <c r="M14" s="432">
        <v>3305599101.3579998</v>
      </c>
      <c r="N14" s="432">
        <v>1169663</v>
      </c>
      <c r="O14" s="432">
        <v>2599625</v>
      </c>
      <c r="P14" s="432">
        <v>2732499.1899000001</v>
      </c>
      <c r="Q14" s="432">
        <v>20961903.932</v>
      </c>
      <c r="R14" s="432">
        <v>64674730</v>
      </c>
      <c r="S14" s="432">
        <v>122772280</v>
      </c>
      <c r="T14" s="432">
        <v>114239734.42289999</v>
      </c>
      <c r="U14" s="432">
        <v>826309153.12699997</v>
      </c>
      <c r="V14" s="432">
        <v>193750590</v>
      </c>
      <c r="W14" s="432">
        <v>370700530</v>
      </c>
      <c r="X14" s="432">
        <v>343732975.44009995</v>
      </c>
      <c r="Y14" s="432">
        <v>2484816157.2389998</v>
      </c>
      <c r="Z14" s="432">
        <v>52084024</v>
      </c>
      <c r="AA14" s="432">
        <v>163454821</v>
      </c>
      <c r="AB14" s="492">
        <v>220042174.30140001</v>
      </c>
      <c r="AC14" s="492">
        <v>1977465124.178</v>
      </c>
      <c r="AD14" s="432">
        <v>31314954</v>
      </c>
      <c r="AE14" s="432">
        <v>138102615</v>
      </c>
      <c r="AF14" s="432">
        <v>215350003.33899999</v>
      </c>
      <c r="AG14" s="432">
        <v>1434107144.757</v>
      </c>
      <c r="AH14" s="432">
        <v>20300606</v>
      </c>
      <c r="AI14" s="432">
        <v>99346984</v>
      </c>
      <c r="AJ14" s="432">
        <v>131272956.06799999</v>
      </c>
      <c r="AK14" s="432">
        <v>1239712233.8970001</v>
      </c>
      <c r="AL14" s="432">
        <v>485311</v>
      </c>
      <c r="AM14" s="432">
        <v>1528034</v>
      </c>
      <c r="AN14" s="432">
        <v>3050391.3629999999</v>
      </c>
      <c r="AO14" s="432">
        <v>2712344.213</v>
      </c>
    </row>
    <row r="15" spans="1:41" s="102" customFormat="1" ht="20.100000000000001" customHeight="1">
      <c r="A15" s="436" t="s">
        <v>264</v>
      </c>
      <c r="B15" s="432">
        <v>589068463</v>
      </c>
      <c r="C15" s="432">
        <v>1259888792</v>
      </c>
      <c r="D15" s="432">
        <v>1361294815.1557002</v>
      </c>
      <c r="E15" s="432">
        <v>10109390255.664</v>
      </c>
      <c r="F15" s="432">
        <v>508182573</v>
      </c>
      <c r="G15" s="432">
        <v>970079506</v>
      </c>
      <c r="H15" s="432">
        <v>930846907.60469997</v>
      </c>
      <c r="I15" s="432">
        <v>6749755636.0690002</v>
      </c>
      <c r="J15" s="432">
        <v>241721706</v>
      </c>
      <c r="K15" s="432">
        <v>474127596</v>
      </c>
      <c r="L15" s="432">
        <v>463935046.02250004</v>
      </c>
      <c r="M15" s="432">
        <v>3370325323.2659998</v>
      </c>
      <c r="N15" s="432">
        <v>1118125</v>
      </c>
      <c r="O15" s="432">
        <v>2426442</v>
      </c>
      <c r="P15" s="432">
        <v>2594615.247</v>
      </c>
      <c r="Q15" s="432">
        <v>19971193.662999999</v>
      </c>
      <c r="R15" s="432">
        <v>66101000</v>
      </c>
      <c r="S15" s="432">
        <v>122487483</v>
      </c>
      <c r="T15" s="432">
        <v>115756885.10939999</v>
      </c>
      <c r="U15" s="432">
        <v>838037192.43400002</v>
      </c>
      <c r="V15" s="432">
        <v>199241742</v>
      </c>
      <c r="W15" s="432">
        <v>371037985</v>
      </c>
      <c r="X15" s="432">
        <v>348560361.22579998</v>
      </c>
      <c r="Y15" s="432">
        <v>2521421926.7059999</v>
      </c>
      <c r="Z15" s="432">
        <v>48368108</v>
      </c>
      <c r="AA15" s="432">
        <v>150302603</v>
      </c>
      <c r="AB15" s="492">
        <v>208517662.55099997</v>
      </c>
      <c r="AC15" s="492">
        <v>1876681135.901</v>
      </c>
      <c r="AD15" s="432">
        <v>32517782</v>
      </c>
      <c r="AE15" s="432">
        <v>139506683</v>
      </c>
      <c r="AF15" s="432">
        <v>221930245</v>
      </c>
      <c r="AG15" s="432">
        <v>1482953483.694</v>
      </c>
      <c r="AH15" s="432">
        <v>21619314</v>
      </c>
      <c r="AI15" s="432">
        <v>101067147</v>
      </c>
      <c r="AJ15" s="432">
        <v>136148099.57170001</v>
      </c>
      <c r="AK15" s="432">
        <v>1281965966.816</v>
      </c>
      <c r="AL15" s="432">
        <v>503304</v>
      </c>
      <c r="AM15" s="432">
        <v>1561351</v>
      </c>
      <c r="AN15" s="432">
        <v>3148684.5159999998</v>
      </c>
      <c r="AO15" s="432">
        <v>2740967.537</v>
      </c>
    </row>
    <row r="16" spans="1:41" s="102" customFormat="1" ht="20.100000000000001" customHeight="1">
      <c r="A16" s="436" t="s">
        <v>265</v>
      </c>
      <c r="B16" s="432">
        <v>595308509</v>
      </c>
      <c r="C16" s="432">
        <v>1245073450</v>
      </c>
      <c r="D16" s="432">
        <v>1385984161.2193</v>
      </c>
      <c r="E16" s="432">
        <v>10289721557.836</v>
      </c>
      <c r="F16" s="432">
        <v>516837444</v>
      </c>
      <c r="G16" s="432">
        <v>965907070</v>
      </c>
      <c r="H16" s="432">
        <v>953676761.01680005</v>
      </c>
      <c r="I16" s="432">
        <v>6932642900.1999998</v>
      </c>
      <c r="J16" s="432">
        <v>245976659</v>
      </c>
      <c r="K16" s="432">
        <v>472321290</v>
      </c>
      <c r="L16" s="432">
        <v>476643677.84029996</v>
      </c>
      <c r="M16" s="432">
        <v>3473813056.711</v>
      </c>
      <c r="N16" s="432">
        <v>1108589</v>
      </c>
      <c r="O16" s="432">
        <v>2345858</v>
      </c>
      <c r="P16" s="432">
        <v>2600197.2149999999</v>
      </c>
      <c r="Q16" s="432">
        <v>20102484.739</v>
      </c>
      <c r="R16" s="432">
        <v>66661397</v>
      </c>
      <c r="S16" s="432">
        <v>121020374</v>
      </c>
      <c r="T16" s="432">
        <v>117508768.47480002</v>
      </c>
      <c r="U16" s="432">
        <v>852431741.71700001</v>
      </c>
      <c r="V16" s="432">
        <v>203090799</v>
      </c>
      <c r="W16" s="432">
        <v>370219548</v>
      </c>
      <c r="X16" s="432">
        <v>356924117.48669994</v>
      </c>
      <c r="Y16" s="432">
        <v>2586295617.033</v>
      </c>
      <c r="Z16" s="432">
        <v>45157869</v>
      </c>
      <c r="AA16" s="432">
        <v>139352245</v>
      </c>
      <c r="AB16" s="492">
        <v>201720853.4858</v>
      </c>
      <c r="AC16" s="492">
        <v>1818389200.8629999</v>
      </c>
      <c r="AD16" s="432">
        <v>33313196</v>
      </c>
      <c r="AE16" s="432">
        <v>139814135</v>
      </c>
      <c r="AF16" s="432">
        <v>230586546.71669999</v>
      </c>
      <c r="AG16" s="432">
        <v>1538689456.773</v>
      </c>
      <c r="AH16" s="432">
        <v>22661045</v>
      </c>
      <c r="AI16" s="432">
        <v>102048546</v>
      </c>
      <c r="AJ16" s="432">
        <v>141811854.08259997</v>
      </c>
      <c r="AK16" s="432">
        <v>1332053623.813</v>
      </c>
      <c r="AL16" s="432">
        <v>489151</v>
      </c>
      <c r="AM16" s="432">
        <v>1526121</v>
      </c>
      <c r="AN16" s="432">
        <v>3291947.9270000001</v>
      </c>
      <c r="AO16" s="432">
        <v>2537122.6230000001</v>
      </c>
    </row>
    <row r="17" spans="1:41" ht="20.100000000000001" customHeight="1">
      <c r="A17" s="436" t="s">
        <v>364</v>
      </c>
      <c r="B17" s="432">
        <v>604447955</v>
      </c>
      <c r="C17" s="432">
        <v>1233098073</v>
      </c>
      <c r="D17" s="432">
        <v>1371457660.7859998</v>
      </c>
      <c r="E17" s="432">
        <v>10226815354.382</v>
      </c>
      <c r="F17" s="432">
        <v>527618520</v>
      </c>
      <c r="G17" s="432">
        <v>968377874</v>
      </c>
      <c r="H17" s="432">
        <v>961028978.59949994</v>
      </c>
      <c r="I17" s="432">
        <v>6992888771.71</v>
      </c>
      <c r="J17" s="432">
        <v>251184098</v>
      </c>
      <c r="K17" s="432">
        <v>473293856</v>
      </c>
      <c r="L17" s="432">
        <v>480864717.2471</v>
      </c>
      <c r="M17" s="432">
        <v>3509483634.3189998</v>
      </c>
      <c r="N17" s="432">
        <v>1087855</v>
      </c>
      <c r="O17" s="432">
        <v>2255974</v>
      </c>
      <c r="P17" s="432">
        <v>2522131.3127999995</v>
      </c>
      <c r="Q17" s="432">
        <v>19402514.199999999</v>
      </c>
      <c r="R17" s="432">
        <v>66857835</v>
      </c>
      <c r="S17" s="432">
        <v>119369466</v>
      </c>
      <c r="T17" s="432">
        <v>116254219.73959997</v>
      </c>
      <c r="U17" s="432">
        <v>843335631.49199998</v>
      </c>
      <c r="V17" s="432">
        <v>208488732</v>
      </c>
      <c r="W17" s="432">
        <v>373458578</v>
      </c>
      <c r="X17" s="432">
        <v>361387910.30000001</v>
      </c>
      <c r="Y17" s="432">
        <v>2620666991.6989999</v>
      </c>
      <c r="Z17" s="432">
        <v>42099845</v>
      </c>
      <c r="AA17" s="432">
        <v>127796935</v>
      </c>
      <c r="AB17" s="492">
        <v>187584795.44189999</v>
      </c>
      <c r="AC17" s="492">
        <v>1683372640.721</v>
      </c>
      <c r="AD17" s="432">
        <v>34729590</v>
      </c>
      <c r="AE17" s="432">
        <v>136923264</v>
      </c>
      <c r="AF17" s="432">
        <v>222843886.7446</v>
      </c>
      <c r="AG17" s="432">
        <v>1550553941.951</v>
      </c>
      <c r="AH17" s="432">
        <v>21885369</v>
      </c>
      <c r="AI17" s="432">
        <v>95956461</v>
      </c>
      <c r="AJ17" s="432">
        <v>135585313.51890001</v>
      </c>
      <c r="AK17" s="432">
        <v>1331802755.9749999</v>
      </c>
      <c r="AL17" s="432">
        <v>3184268</v>
      </c>
      <c r="AM17" s="432">
        <v>7182396</v>
      </c>
      <c r="AN17" s="432">
        <v>9077730.2171</v>
      </c>
      <c r="AO17" s="432">
        <v>11954028.948999999</v>
      </c>
    </row>
    <row r="18" spans="1:41" s="431" customFormat="1" ht="20.100000000000001" customHeight="1">
      <c r="A18" s="436" t="s">
        <v>394</v>
      </c>
      <c r="B18" s="432">
        <v>610337217</v>
      </c>
      <c r="C18" s="432">
        <v>1223199145</v>
      </c>
      <c r="D18" s="432">
        <v>1407257727.5746</v>
      </c>
      <c r="E18" s="432">
        <v>10593255381.412001</v>
      </c>
      <c r="F18" s="432">
        <v>533194531</v>
      </c>
      <c r="G18" s="432">
        <v>962794701</v>
      </c>
      <c r="H18" s="432">
        <v>990431764.26720011</v>
      </c>
      <c r="I18" s="432">
        <v>7344213195.7010002</v>
      </c>
      <c r="J18" s="432">
        <v>254143901</v>
      </c>
      <c r="K18" s="432">
        <v>471181664</v>
      </c>
      <c r="L18" s="432">
        <v>497248748.06899995</v>
      </c>
      <c r="M18" s="432">
        <v>3715743563.632</v>
      </c>
      <c r="N18" s="432">
        <v>1062876</v>
      </c>
      <c r="O18" s="432">
        <v>2172275</v>
      </c>
      <c r="P18" s="432">
        <v>2582271.8514999999</v>
      </c>
      <c r="Q18" s="432">
        <v>20205180.193999998</v>
      </c>
      <c r="R18" s="432">
        <v>66301429</v>
      </c>
      <c r="S18" s="432">
        <v>116460818</v>
      </c>
      <c r="T18" s="432">
        <v>117174241.79330002</v>
      </c>
      <c r="U18" s="432">
        <v>861247923.41900003</v>
      </c>
      <c r="V18" s="432">
        <v>211686325</v>
      </c>
      <c r="W18" s="432">
        <v>372979944</v>
      </c>
      <c r="X18" s="432">
        <v>373426502.5534001</v>
      </c>
      <c r="Y18" s="432">
        <v>2747016528.4559999</v>
      </c>
      <c r="Z18" s="432">
        <v>39580113</v>
      </c>
      <c r="AA18" s="432">
        <v>118840007</v>
      </c>
      <c r="AB18" s="492">
        <v>182420833.46779999</v>
      </c>
      <c r="AC18" s="492">
        <v>1631184372.6440001</v>
      </c>
      <c r="AD18" s="432">
        <v>37562573</v>
      </c>
      <c r="AE18" s="432">
        <v>141564437</v>
      </c>
      <c r="AF18" s="432">
        <v>234405129.8396</v>
      </c>
      <c r="AG18" s="432">
        <v>1617857813.0669999</v>
      </c>
      <c r="AH18" s="432">
        <v>22326581</v>
      </c>
      <c r="AI18" s="432">
        <v>94113373</v>
      </c>
      <c r="AJ18" s="432">
        <v>132188389.67460001</v>
      </c>
      <c r="AK18" s="432">
        <v>1298503478.346</v>
      </c>
      <c r="AL18" s="432">
        <v>5085918</v>
      </c>
      <c r="AM18" s="432">
        <v>10740660</v>
      </c>
      <c r="AN18" s="432">
        <v>12652763.271</v>
      </c>
      <c r="AO18" s="432">
        <v>17886456.375</v>
      </c>
    </row>
    <row r="19" spans="1:41" ht="20.100000000000001" customHeight="1">
      <c r="A19" s="436" t="s">
        <v>444</v>
      </c>
      <c r="B19" s="432">
        <v>583060347</v>
      </c>
      <c r="C19" s="432">
        <v>1107479449</v>
      </c>
      <c r="D19" s="432">
        <v>1271066667.5474999</v>
      </c>
      <c r="E19" s="432">
        <v>9314597079.8530006</v>
      </c>
      <c r="F19" s="432">
        <v>537524468</v>
      </c>
      <c r="G19" s="432">
        <v>954363951</v>
      </c>
      <c r="H19" s="432">
        <v>1015562509.779</v>
      </c>
      <c r="I19" s="432">
        <v>7597213206.8559999</v>
      </c>
      <c r="J19" s="432">
        <v>255387027</v>
      </c>
      <c r="K19" s="432">
        <v>465391337</v>
      </c>
      <c r="L19" s="432">
        <v>509076639.61429995</v>
      </c>
      <c r="M19" s="432">
        <v>3834364408.1999998</v>
      </c>
      <c r="N19" s="432">
        <v>1041761</v>
      </c>
      <c r="O19" s="432">
        <v>2103647</v>
      </c>
      <c r="P19" s="432">
        <v>2587561.0107999998</v>
      </c>
      <c r="Q19" s="432">
        <v>20340970.719999999</v>
      </c>
      <c r="R19" s="432">
        <v>66241783</v>
      </c>
      <c r="S19" s="432">
        <v>114488718</v>
      </c>
      <c r="T19" s="432">
        <v>119092452.50380002</v>
      </c>
      <c r="U19" s="432">
        <v>884116116.551</v>
      </c>
      <c r="V19" s="432">
        <v>214853897</v>
      </c>
      <c r="W19" s="432">
        <v>372380249</v>
      </c>
      <c r="X19" s="432">
        <v>384805856.65010005</v>
      </c>
      <c r="Y19" s="432">
        <v>2858391711.3850002</v>
      </c>
      <c r="Z19" s="432">
        <v>92269</v>
      </c>
      <c r="AA19" s="432">
        <v>435171</v>
      </c>
      <c r="AB19" s="492">
        <v>1079007.8493000001</v>
      </c>
      <c r="AC19" s="492">
        <v>9887490.9869999997</v>
      </c>
      <c r="AD19" s="432">
        <v>45443610</v>
      </c>
      <c r="AE19" s="432">
        <v>152680327</v>
      </c>
      <c r="AF19" s="432">
        <v>254425149.91919997</v>
      </c>
      <c r="AG19" s="432">
        <v>1707496382.01</v>
      </c>
      <c r="AH19" s="432">
        <v>23031328</v>
      </c>
      <c r="AI19" s="432">
        <v>93860366</v>
      </c>
      <c r="AJ19" s="432">
        <v>136097494.0995</v>
      </c>
      <c r="AK19" s="432">
        <v>1343604404.931</v>
      </c>
      <c r="AL19" s="432">
        <v>12144430</v>
      </c>
      <c r="AM19" s="432">
        <v>24088577</v>
      </c>
      <c r="AN19" s="432">
        <v>26571509.319400001</v>
      </c>
      <c r="AO19" s="432">
        <v>38669844.344999999</v>
      </c>
    </row>
    <row r="20" spans="1:41" ht="20.100000000000001" customHeight="1">
      <c r="A20" s="436" t="s">
        <v>454</v>
      </c>
      <c r="B20" s="434">
        <v>598509792</v>
      </c>
      <c r="C20" s="434">
        <v>1115421766</v>
      </c>
      <c r="D20" s="434">
        <v>1324769650.0091002</v>
      </c>
      <c r="E20" s="434">
        <v>9644554571.9090004</v>
      </c>
      <c r="F20" s="434">
        <v>537069116</v>
      </c>
      <c r="G20" s="434">
        <v>936026604</v>
      </c>
      <c r="H20" s="434">
        <v>1033437255.4368</v>
      </c>
      <c r="I20" s="434">
        <v>7761791364.184</v>
      </c>
      <c r="J20" s="434">
        <v>255104280</v>
      </c>
      <c r="K20" s="434">
        <v>456013650</v>
      </c>
      <c r="L20" s="434">
        <v>518096555.36739999</v>
      </c>
      <c r="M20" s="434">
        <v>3918229733.198</v>
      </c>
      <c r="N20" s="434">
        <v>1020868</v>
      </c>
      <c r="O20" s="434">
        <v>2023281</v>
      </c>
      <c r="P20" s="434">
        <v>2561691.4046</v>
      </c>
      <c r="Q20" s="434">
        <v>20147846.509</v>
      </c>
      <c r="R20" s="434">
        <v>66651195</v>
      </c>
      <c r="S20" s="434">
        <v>112997877</v>
      </c>
      <c r="T20" s="434">
        <v>121491037.53919999</v>
      </c>
      <c r="U20" s="434">
        <v>904775861.03699994</v>
      </c>
      <c r="V20" s="434">
        <v>214292773</v>
      </c>
      <c r="W20" s="434">
        <v>364991796</v>
      </c>
      <c r="X20" s="434">
        <v>391287971.12560004</v>
      </c>
      <c r="Y20" s="434">
        <v>2918637923.4400001</v>
      </c>
      <c r="Z20" s="434">
        <v>6233</v>
      </c>
      <c r="AA20" s="434">
        <v>31281</v>
      </c>
      <c r="AB20" s="493">
        <v>58425.287100000001</v>
      </c>
      <c r="AC20" s="493">
        <v>553826.72699999996</v>
      </c>
      <c r="AD20" s="434">
        <v>61434443</v>
      </c>
      <c r="AE20" s="434">
        <v>179363881</v>
      </c>
      <c r="AF20" s="434">
        <v>291273969.2852</v>
      </c>
      <c r="AG20" s="434">
        <v>1882209380.9979999</v>
      </c>
      <c r="AH20" s="434">
        <v>24991932</v>
      </c>
      <c r="AI20" s="434">
        <v>97411562</v>
      </c>
      <c r="AJ20" s="434">
        <v>146729471.83359998</v>
      </c>
      <c r="AK20" s="434">
        <v>1448473396.602</v>
      </c>
      <c r="AL20" s="434">
        <v>25652089</v>
      </c>
      <c r="AM20" s="434">
        <v>46372498</v>
      </c>
      <c r="AN20" s="434">
        <v>47282566.17090001</v>
      </c>
      <c r="AO20" s="434">
        <v>81182870.276999995</v>
      </c>
    </row>
    <row r="21" spans="1:41" ht="20.100000000000001" customHeight="1">
      <c r="A21" s="113" t="s">
        <v>452</v>
      </c>
      <c r="B21" s="434">
        <v>609189309</v>
      </c>
      <c r="C21" s="434">
        <v>1130956415</v>
      </c>
      <c r="D21" s="434">
        <v>1387720450.4059002</v>
      </c>
      <c r="E21" s="434">
        <v>10089491344.577</v>
      </c>
      <c r="F21" s="434">
        <v>540436712</v>
      </c>
      <c r="G21" s="434">
        <v>936498413</v>
      </c>
      <c r="H21" s="434">
        <v>1064949825.3025001</v>
      </c>
      <c r="I21" s="434">
        <v>8046397517.5649996</v>
      </c>
      <c r="J21" s="434">
        <v>257055110</v>
      </c>
      <c r="K21" s="434">
        <v>456736622</v>
      </c>
      <c r="L21" s="434">
        <v>534798805.4346</v>
      </c>
      <c r="M21" s="434">
        <v>4069183117.3580003</v>
      </c>
      <c r="N21" s="434">
        <v>974822</v>
      </c>
      <c r="O21" s="434">
        <v>1878003</v>
      </c>
      <c r="P21" s="434">
        <v>2422265.6914000004</v>
      </c>
      <c r="Q21" s="434">
        <v>18906700.802999999</v>
      </c>
      <c r="R21" s="434">
        <v>68097284</v>
      </c>
      <c r="S21" s="434">
        <v>114964111</v>
      </c>
      <c r="T21" s="434">
        <v>127040205.8644</v>
      </c>
      <c r="U21" s="434">
        <v>951664108.15700006</v>
      </c>
      <c r="V21" s="434">
        <v>214309496</v>
      </c>
      <c r="W21" s="434">
        <v>362919677</v>
      </c>
      <c r="X21" s="434">
        <v>400688548.31209999</v>
      </c>
      <c r="Y21" s="434">
        <v>3006643591.2469997</v>
      </c>
      <c r="Z21" s="434">
        <v>769</v>
      </c>
      <c r="AA21" s="434">
        <v>5120</v>
      </c>
      <c r="AB21" s="493">
        <v>6625.3329999999987</v>
      </c>
      <c r="AC21" s="493">
        <v>55929.273999999998</v>
      </c>
      <c r="AD21" s="434">
        <v>68751828</v>
      </c>
      <c r="AE21" s="434">
        <v>194452882</v>
      </c>
      <c r="AF21" s="434">
        <v>322763999.77039999</v>
      </c>
      <c r="AG21" s="434">
        <v>2043037897.7380002</v>
      </c>
      <c r="AH21" s="434">
        <v>25850404</v>
      </c>
      <c r="AI21" s="434">
        <v>100650631</v>
      </c>
      <c r="AJ21" s="434">
        <v>157739379.7236</v>
      </c>
      <c r="AK21" s="434">
        <v>1557120834.7119999</v>
      </c>
      <c r="AL21" s="434">
        <v>31494589</v>
      </c>
      <c r="AM21" s="434">
        <v>56694048</v>
      </c>
      <c r="AN21" s="434">
        <v>58014379.645599999</v>
      </c>
      <c r="AO21" s="434">
        <v>100564251.25399999</v>
      </c>
    </row>
    <row r="22" spans="1:41" ht="20.100000000000001" customHeight="1">
      <c r="A22" s="113" t="s">
        <v>308</v>
      </c>
      <c r="B22" s="434">
        <v>622441646</v>
      </c>
      <c r="C22" s="434">
        <v>1136478528</v>
      </c>
      <c r="D22" s="434">
        <v>1434187971.5722997</v>
      </c>
      <c r="E22" s="434">
        <v>10407072512.223</v>
      </c>
      <c r="F22" s="434">
        <v>546131359</v>
      </c>
      <c r="G22" s="434">
        <v>931633070</v>
      </c>
      <c r="H22" s="434">
        <v>1087260420.4872999</v>
      </c>
      <c r="I22" s="434">
        <v>8241540170.6829987</v>
      </c>
      <c r="J22" s="434">
        <v>259946957</v>
      </c>
      <c r="K22" s="434">
        <v>454115519</v>
      </c>
      <c r="L22" s="434">
        <v>545666318.0467</v>
      </c>
      <c r="M22" s="434">
        <v>4166079631.1940002</v>
      </c>
      <c r="N22" s="434">
        <v>952769</v>
      </c>
      <c r="O22" s="434">
        <v>1795616</v>
      </c>
      <c r="P22" s="434">
        <v>2423239.2382</v>
      </c>
      <c r="Q22" s="434">
        <v>19189435.088000003</v>
      </c>
      <c r="R22" s="434">
        <v>69311385</v>
      </c>
      <c r="S22" s="434">
        <v>115294940</v>
      </c>
      <c r="T22" s="434">
        <v>130566073.94579999</v>
      </c>
      <c r="U22" s="434">
        <v>981329910.19299972</v>
      </c>
      <c r="V22" s="434">
        <v>215920248</v>
      </c>
      <c r="W22" s="434">
        <v>360426995</v>
      </c>
      <c r="X22" s="434">
        <v>408604789.25660002</v>
      </c>
      <c r="Y22" s="434">
        <v>3074941194.2080002</v>
      </c>
      <c r="Z22" s="487">
        <v>27</v>
      </c>
      <c r="AA22" s="487">
        <v>98</v>
      </c>
      <c r="AB22" s="493">
        <v>-1601.0738000000003</v>
      </c>
      <c r="AC22" s="493">
        <v>-15227.485999999999</v>
      </c>
      <c r="AD22" s="434">
        <v>76310260</v>
      </c>
      <c r="AE22" s="434">
        <v>204845360</v>
      </c>
      <c r="AF22" s="434">
        <v>346929152.15880001</v>
      </c>
      <c r="AG22" s="434">
        <v>2165547569.026</v>
      </c>
      <c r="AH22" s="434">
        <v>27385427</v>
      </c>
      <c r="AI22" s="434">
        <v>102116635</v>
      </c>
      <c r="AJ22" s="434">
        <v>165270138.05930001</v>
      </c>
      <c r="AK22" s="434">
        <v>1631290437.2289999</v>
      </c>
      <c r="AL22" s="434">
        <v>36888988</v>
      </c>
      <c r="AM22" s="434">
        <v>64677010</v>
      </c>
      <c r="AN22" s="434">
        <v>67319479.826399997</v>
      </c>
      <c r="AO22" s="434">
        <v>117099844.48800002</v>
      </c>
    </row>
    <row r="23" spans="1:41" ht="20.100000000000001" customHeight="1">
      <c r="A23" s="113" t="s">
        <v>82</v>
      </c>
      <c r="B23" s="434">
        <v>637005346</v>
      </c>
      <c r="C23" s="434">
        <v>1137577298</v>
      </c>
      <c r="D23" s="434">
        <v>1468120627.6638</v>
      </c>
      <c r="E23" s="434">
        <v>10624999094.909998</v>
      </c>
      <c r="F23" s="434">
        <v>550884473</v>
      </c>
      <c r="G23" s="434">
        <v>920692050</v>
      </c>
      <c r="H23" s="434">
        <v>1100856614.9240003</v>
      </c>
      <c r="I23" s="434">
        <v>8384555997.1900005</v>
      </c>
      <c r="J23" s="434">
        <v>262909832</v>
      </c>
      <c r="K23" s="434">
        <v>449722350</v>
      </c>
      <c r="L23" s="434">
        <v>554392202.85339999</v>
      </c>
      <c r="M23" s="434">
        <v>4255523106.1300001</v>
      </c>
      <c r="N23" s="434">
        <v>942683</v>
      </c>
      <c r="O23" s="434">
        <v>1736027</v>
      </c>
      <c r="P23" s="434">
        <v>2407762.6290000002</v>
      </c>
      <c r="Q23" s="434">
        <v>19035942.447000001</v>
      </c>
      <c r="R23" s="434">
        <v>68938838</v>
      </c>
      <c r="S23" s="434">
        <v>112370194</v>
      </c>
      <c r="T23" s="434">
        <v>129989693.25060001</v>
      </c>
      <c r="U23" s="434">
        <v>981412167.76899993</v>
      </c>
      <c r="V23" s="434">
        <v>218093120</v>
      </c>
      <c r="W23" s="434">
        <v>356863479</v>
      </c>
      <c r="X23" s="434">
        <v>414066956.19099998</v>
      </c>
      <c r="Y23" s="434">
        <v>3128584780.8439999</v>
      </c>
      <c r="Z23" s="487">
        <v>1</v>
      </c>
      <c r="AA23" s="487">
        <v>1</v>
      </c>
      <c r="AB23" s="493">
        <v>-1852.2529999999999</v>
      </c>
      <c r="AC23" s="493">
        <v>-17497.843999999997</v>
      </c>
      <c r="AD23" s="434">
        <v>86120872</v>
      </c>
      <c r="AE23" s="434">
        <v>216885247</v>
      </c>
      <c r="AF23" s="434">
        <v>367265864.9928</v>
      </c>
      <c r="AG23" s="434">
        <v>2240460595.5640001</v>
      </c>
      <c r="AH23" s="434">
        <v>28345966</v>
      </c>
      <c r="AI23" s="434">
        <v>101228251</v>
      </c>
      <c r="AJ23" s="434">
        <v>168560684.4998</v>
      </c>
      <c r="AK23" s="434">
        <v>1663997039.3999996</v>
      </c>
      <c r="AL23" s="434">
        <v>45155421</v>
      </c>
      <c r="AM23" s="434">
        <v>76830467</v>
      </c>
      <c r="AN23" s="434">
        <v>79025273.830799997</v>
      </c>
      <c r="AO23" s="434">
        <v>139500695.70100001</v>
      </c>
    </row>
    <row r="24" spans="1:41" ht="20.100000000000001" customHeight="1">
      <c r="A24" s="113" t="s">
        <v>80</v>
      </c>
      <c r="B24" s="434">
        <v>643336263</v>
      </c>
      <c r="C24" s="434">
        <v>1132203002</v>
      </c>
      <c r="D24" s="434">
        <v>1502977349.1122003</v>
      </c>
      <c r="E24" s="434">
        <v>10847786322.716999</v>
      </c>
      <c r="F24" s="434">
        <v>551643579</v>
      </c>
      <c r="G24" s="434">
        <v>909887710</v>
      </c>
      <c r="H24" s="434">
        <v>1119429345.1433001</v>
      </c>
      <c r="I24" s="434">
        <v>8538121327.2379999</v>
      </c>
      <c r="J24" s="434">
        <v>266206028</v>
      </c>
      <c r="K24" s="434">
        <v>449215108</v>
      </c>
      <c r="L24" s="434">
        <v>570479805.67119992</v>
      </c>
      <c r="M24" s="434">
        <v>4383526694.3459997</v>
      </c>
      <c r="N24" s="434">
        <v>921699</v>
      </c>
      <c r="O24" s="434">
        <v>1662413</v>
      </c>
      <c r="P24" s="434">
        <v>2374089.8752000001</v>
      </c>
      <c r="Q24" s="434">
        <v>18621402.443999998</v>
      </c>
      <c r="R24" s="434">
        <v>67967742</v>
      </c>
      <c r="S24" s="434">
        <v>109394249</v>
      </c>
      <c r="T24" s="434">
        <v>129783237.43830001</v>
      </c>
      <c r="U24" s="434">
        <v>982242120.99699998</v>
      </c>
      <c r="V24" s="434">
        <v>216548110</v>
      </c>
      <c r="W24" s="434">
        <v>349615940</v>
      </c>
      <c r="X24" s="434">
        <v>416792212.15860003</v>
      </c>
      <c r="Y24" s="434">
        <v>3153731109.4510002</v>
      </c>
      <c r="Z24" s="487">
        <v>-96</v>
      </c>
      <c r="AA24" s="487">
        <v>-452</v>
      </c>
      <c r="AB24" s="487">
        <v>-836.01199999999994</v>
      </c>
      <c r="AC24" s="487">
        <v>-9444.4519999999993</v>
      </c>
      <c r="AD24" s="434">
        <v>91692780</v>
      </c>
      <c r="AE24" s="434">
        <v>222315744</v>
      </c>
      <c r="AF24" s="434">
        <v>383548839.98089999</v>
      </c>
      <c r="AG24" s="434">
        <v>2309674439.9310002</v>
      </c>
      <c r="AH24" s="434">
        <v>28851776</v>
      </c>
      <c r="AI24" s="434">
        <v>100055375</v>
      </c>
      <c r="AJ24" s="434">
        <v>171805285.07639995</v>
      </c>
      <c r="AK24" s="434">
        <v>1695751312.9579999</v>
      </c>
      <c r="AL24" s="434">
        <v>49681401</v>
      </c>
      <c r="AM24" s="434">
        <v>82615691</v>
      </c>
      <c r="AN24" s="434">
        <v>85762657.050300002</v>
      </c>
      <c r="AO24" s="434">
        <v>153129693.148</v>
      </c>
    </row>
    <row r="25" spans="1:41" ht="20.100000000000001" customHeight="1">
      <c r="A25" s="113" t="s">
        <v>81</v>
      </c>
      <c r="B25" s="434">
        <v>656942033</v>
      </c>
      <c r="C25" s="434">
        <v>1141940866</v>
      </c>
      <c r="D25" s="434">
        <v>1547155113.983</v>
      </c>
      <c r="E25" s="434">
        <v>11148112912.152</v>
      </c>
      <c r="F25" s="434">
        <v>560896644</v>
      </c>
      <c r="G25" s="434">
        <v>915434485</v>
      </c>
      <c r="H25" s="434">
        <v>1149699207.434</v>
      </c>
      <c r="I25" s="434">
        <v>8786209006.5839996</v>
      </c>
      <c r="J25" s="434">
        <v>273272997</v>
      </c>
      <c r="K25" s="434">
        <v>455920319</v>
      </c>
      <c r="L25" s="434">
        <v>591630137.19510007</v>
      </c>
      <c r="M25" s="434">
        <v>4556680015.4180002</v>
      </c>
      <c r="N25" s="434">
        <v>910909</v>
      </c>
      <c r="O25" s="434">
        <v>1616595</v>
      </c>
      <c r="P25" s="434">
        <v>2355451.9181999997</v>
      </c>
      <c r="Q25" s="434">
        <v>18487676.923</v>
      </c>
      <c r="R25" s="434">
        <v>68053960</v>
      </c>
      <c r="S25" s="434">
        <v>108362579</v>
      </c>
      <c r="T25" s="434">
        <v>131007353.6962</v>
      </c>
      <c r="U25" s="434">
        <v>992583055.63199997</v>
      </c>
      <c r="V25" s="434">
        <v>218658778</v>
      </c>
      <c r="W25" s="434">
        <v>349534992</v>
      </c>
      <c r="X25" s="434">
        <v>424706264.62449992</v>
      </c>
      <c r="Y25" s="434">
        <v>3218458258.6110001</v>
      </c>
      <c r="Z25" s="487">
        <v>-33</v>
      </c>
      <c r="AA25" s="487">
        <v>-104</v>
      </c>
      <c r="AB25" s="493">
        <v>-94.557000000000002</v>
      </c>
      <c r="AC25" s="493">
        <v>-1040.472</v>
      </c>
      <c r="AD25" s="434">
        <v>96045422</v>
      </c>
      <c r="AE25" s="434">
        <v>226506485</v>
      </c>
      <c r="AF25" s="434">
        <v>397456001.10600001</v>
      </c>
      <c r="AG25" s="434">
        <v>2361904946.04</v>
      </c>
      <c r="AH25" s="434">
        <v>29302772</v>
      </c>
      <c r="AI25" s="434">
        <v>99110122</v>
      </c>
      <c r="AJ25" s="434">
        <v>174162984.4686</v>
      </c>
      <c r="AK25" s="434">
        <v>1719349121.079</v>
      </c>
      <c r="AL25" s="434">
        <v>52647530</v>
      </c>
      <c r="AM25" s="434">
        <v>86337981</v>
      </c>
      <c r="AN25" s="434">
        <v>91334898.032400027</v>
      </c>
      <c r="AO25" s="434">
        <v>164375655.07100001</v>
      </c>
    </row>
    <row r="26" spans="1:41" ht="20.100000000000001" customHeight="1">
      <c r="A26" s="436" t="s">
        <v>670</v>
      </c>
      <c r="B26" s="434">
        <v>681633346</v>
      </c>
      <c r="C26" s="434">
        <v>1168304633</v>
      </c>
      <c r="D26" s="434">
        <v>1639547492.7423</v>
      </c>
      <c r="E26" s="434">
        <v>11722769113.511999</v>
      </c>
      <c r="F26" s="434">
        <v>577606116</v>
      </c>
      <c r="G26" s="434">
        <v>931791479</v>
      </c>
      <c r="H26" s="434">
        <v>1206283083.9408</v>
      </c>
      <c r="I26" s="434">
        <v>9266280788.7000008</v>
      </c>
      <c r="J26" s="434">
        <v>284879006</v>
      </c>
      <c r="K26" s="434">
        <v>469524249</v>
      </c>
      <c r="L26" s="434">
        <v>630507751.96030009</v>
      </c>
      <c r="M26" s="434">
        <v>4888346543.2200003</v>
      </c>
      <c r="N26" s="434">
        <v>913506</v>
      </c>
      <c r="O26" s="434">
        <v>1601605</v>
      </c>
      <c r="P26" s="434">
        <v>2400512.4378000004</v>
      </c>
      <c r="Q26" s="434">
        <v>18887929.681000002</v>
      </c>
      <c r="R26" s="434">
        <v>68921882</v>
      </c>
      <c r="S26" s="434">
        <v>108523765</v>
      </c>
      <c r="T26" s="434">
        <v>133940106.7138</v>
      </c>
      <c r="U26" s="434">
        <v>1016901140.853</v>
      </c>
      <c r="V26" s="434">
        <v>222891722</v>
      </c>
      <c r="W26" s="434">
        <v>352141860</v>
      </c>
      <c r="X26" s="434">
        <v>439434712.82890004</v>
      </c>
      <c r="Y26" s="434">
        <v>3342145174.9460001</v>
      </c>
      <c r="Z26" s="487">
        <v>-29</v>
      </c>
      <c r="AA26" s="487">
        <v>-231</v>
      </c>
      <c r="AB26" s="493">
        <v>-533.63400000000001</v>
      </c>
      <c r="AC26" s="493">
        <v>-4994.8940000000002</v>
      </c>
      <c r="AD26" s="434">
        <v>104027259</v>
      </c>
      <c r="AE26" s="434">
        <v>236513385</v>
      </c>
      <c r="AF26" s="434">
        <v>433264942.43550003</v>
      </c>
      <c r="AG26" s="434">
        <v>2456493319.7059999</v>
      </c>
      <c r="AH26" s="434">
        <v>29628386</v>
      </c>
      <c r="AI26" s="434">
        <v>97759640</v>
      </c>
      <c r="AJ26" s="434">
        <v>179232232.51520002</v>
      </c>
      <c r="AK26" s="434">
        <v>1769577291.306</v>
      </c>
      <c r="AL26" s="434">
        <v>58466781</v>
      </c>
      <c r="AM26" s="434">
        <v>95014314</v>
      </c>
      <c r="AN26" s="434">
        <v>103497638.66860001</v>
      </c>
      <c r="AO26" s="434">
        <v>184341984.08399999</v>
      </c>
    </row>
    <row r="27" spans="1:41" ht="20.100000000000001" customHeight="1">
      <c r="A27" s="436" t="s">
        <v>680</v>
      </c>
      <c r="B27" s="434">
        <v>706613540</v>
      </c>
      <c r="C27" s="434">
        <v>1193999973</v>
      </c>
      <c r="D27" s="434">
        <v>1675192786.7343998</v>
      </c>
      <c r="E27" s="434">
        <v>11865645888.459</v>
      </c>
      <c r="F27" s="434">
        <v>589465655</v>
      </c>
      <c r="G27" s="434">
        <v>938951842</v>
      </c>
      <c r="H27" s="434">
        <v>1221714375.8380001</v>
      </c>
      <c r="I27" s="434">
        <v>9385078047.8180008</v>
      </c>
      <c r="J27" s="434">
        <v>293814071</v>
      </c>
      <c r="K27" s="434">
        <v>477983362</v>
      </c>
      <c r="L27" s="434">
        <v>645343942.03480005</v>
      </c>
      <c r="M27" s="434">
        <v>5003652459.9720001</v>
      </c>
      <c r="N27" s="434">
        <v>911856</v>
      </c>
      <c r="O27" s="434">
        <v>1583774</v>
      </c>
      <c r="P27" s="434">
        <v>2433134.1134000001</v>
      </c>
      <c r="Q27" s="434">
        <v>19239091.855</v>
      </c>
      <c r="R27" s="434">
        <v>68802281</v>
      </c>
      <c r="S27" s="434">
        <v>106943980</v>
      </c>
      <c r="T27" s="434">
        <v>131992242.0755</v>
      </c>
      <c r="U27" s="434">
        <v>1001478367.625</v>
      </c>
      <c r="V27" s="434">
        <v>225937447</v>
      </c>
      <c r="W27" s="434">
        <v>352440726</v>
      </c>
      <c r="X27" s="434">
        <v>441945057.61430001</v>
      </c>
      <c r="Y27" s="434">
        <v>3360708128.3660002</v>
      </c>
      <c r="Z27" s="487">
        <v>-22</v>
      </c>
      <c r="AA27" s="487">
        <v>-82</v>
      </c>
      <c r="AB27" s="493">
        <v>-94.597999999999999</v>
      </c>
      <c r="AC27" s="493">
        <v>-843.529</v>
      </c>
      <c r="AD27" s="434">
        <v>117147907</v>
      </c>
      <c r="AE27" s="434">
        <v>255048213</v>
      </c>
      <c r="AF27" s="434">
        <v>453478505.49440002</v>
      </c>
      <c r="AG27" s="434">
        <v>2480568684.1700001</v>
      </c>
      <c r="AH27" s="434">
        <v>29721854</v>
      </c>
      <c r="AI27" s="434">
        <v>96242124</v>
      </c>
      <c r="AJ27" s="434">
        <v>176388072.75570002</v>
      </c>
      <c r="AK27" s="434">
        <v>1741436959.937</v>
      </c>
      <c r="AL27" s="434">
        <v>70635540</v>
      </c>
      <c r="AM27" s="434">
        <v>113510011</v>
      </c>
      <c r="AN27" s="434">
        <v>124644781.89669999</v>
      </c>
      <c r="AO27" s="434">
        <v>223270907.37400001</v>
      </c>
    </row>
    <row r="28" spans="1:41" ht="20.100000000000001" customHeight="1">
      <c r="A28" s="436" t="s">
        <v>685</v>
      </c>
      <c r="B28" s="434">
        <v>728123750</v>
      </c>
      <c r="C28" s="434">
        <v>1215338249</v>
      </c>
      <c r="D28" s="434">
        <v>1737508378.1248999</v>
      </c>
      <c r="E28" s="434">
        <v>12298080851.684999</v>
      </c>
      <c r="F28" s="434">
        <v>606376258</v>
      </c>
      <c r="G28" s="434">
        <v>955385522</v>
      </c>
      <c r="H28" s="434">
        <v>1269471423.9836001</v>
      </c>
      <c r="I28" s="434">
        <v>9757322473.3080006</v>
      </c>
      <c r="J28" s="434">
        <v>305318449</v>
      </c>
      <c r="K28" s="434">
        <v>491188986</v>
      </c>
      <c r="L28" s="434">
        <v>678103756.58500004</v>
      </c>
      <c r="M28" s="434">
        <v>5260967009.2650003</v>
      </c>
      <c r="N28" s="434">
        <v>908271</v>
      </c>
      <c r="O28" s="434">
        <v>1555530</v>
      </c>
      <c r="P28" s="434">
        <v>2424755.7908999999</v>
      </c>
      <c r="Q28" s="434">
        <v>19134713.138999999</v>
      </c>
      <c r="R28" s="434">
        <v>69124502</v>
      </c>
      <c r="S28" s="434">
        <v>106259991</v>
      </c>
      <c r="T28" s="434">
        <v>133519577.7661</v>
      </c>
      <c r="U28" s="434">
        <v>1013966974.223</v>
      </c>
      <c r="V28" s="434">
        <v>231025036</v>
      </c>
      <c r="W28" s="434">
        <v>356381015</v>
      </c>
      <c r="X28" s="434">
        <v>455423333.8416</v>
      </c>
      <c r="Y28" s="434">
        <v>3463253776.6810002</v>
      </c>
      <c r="Z28" s="487">
        <v>-16</v>
      </c>
      <c r="AA28" s="487">
        <v>-38</v>
      </c>
      <c r="AB28" s="493">
        <v>-81.683999999999997</v>
      </c>
      <c r="AC28" s="493">
        <v>-728.84199999999998</v>
      </c>
      <c r="AD28" s="434">
        <v>121747508</v>
      </c>
      <c r="AE28" s="434">
        <v>259952765</v>
      </c>
      <c r="AF28" s="434">
        <v>468037035.82529998</v>
      </c>
      <c r="AG28" s="434">
        <v>2540759107.2189999</v>
      </c>
      <c r="AH28" s="434">
        <v>29871892</v>
      </c>
      <c r="AI28" s="434">
        <v>95222938</v>
      </c>
      <c r="AJ28" s="434">
        <v>178742220.92339998</v>
      </c>
      <c r="AK28" s="434">
        <v>1764113644.938</v>
      </c>
      <c r="AL28" s="434">
        <v>74257112</v>
      </c>
      <c r="AM28" s="434">
        <v>117827443</v>
      </c>
      <c r="AN28" s="434">
        <v>131827494.81639999</v>
      </c>
      <c r="AO28" s="434">
        <v>236612455.82600001</v>
      </c>
    </row>
    <row r="29" spans="1:41" ht="20.100000000000001" customHeight="1">
      <c r="A29" s="436" t="s">
        <v>691</v>
      </c>
      <c r="B29" s="434">
        <v>747635992</v>
      </c>
      <c r="C29" s="434">
        <v>1231356729</v>
      </c>
      <c r="D29" s="434">
        <v>1785682412.8146999</v>
      </c>
      <c r="E29" s="434">
        <v>12544512967.245001</v>
      </c>
      <c r="F29" s="434">
        <v>617730550</v>
      </c>
      <c r="G29" s="434">
        <v>961046244</v>
      </c>
      <c r="H29" s="434">
        <v>1296631257.5433998</v>
      </c>
      <c r="I29" s="434">
        <v>9976789737.2320004</v>
      </c>
      <c r="J29" s="434">
        <v>314013758</v>
      </c>
      <c r="K29" s="434">
        <v>498523251</v>
      </c>
      <c r="L29" s="434">
        <v>698986112.53709996</v>
      </c>
      <c r="M29" s="434">
        <v>5427513963.4359999</v>
      </c>
      <c r="N29" s="434">
        <v>899597</v>
      </c>
      <c r="O29" s="434">
        <v>1504730</v>
      </c>
      <c r="P29" s="434">
        <v>2354632.0018000002</v>
      </c>
      <c r="Q29" s="434">
        <v>18549852.712000001</v>
      </c>
      <c r="R29" s="434">
        <v>69249752</v>
      </c>
      <c r="S29" s="434">
        <v>105088827</v>
      </c>
      <c r="T29" s="434">
        <v>133400594.58510001</v>
      </c>
      <c r="U29" s="434">
        <v>1014142140.848</v>
      </c>
      <c r="V29" s="434">
        <v>233567443</v>
      </c>
      <c r="W29" s="434">
        <v>355929436</v>
      </c>
      <c r="X29" s="434">
        <v>461889918.41940004</v>
      </c>
      <c r="Y29" s="434">
        <v>3516583780.2360001</v>
      </c>
      <c r="Z29" s="487">
        <v>-41</v>
      </c>
      <c r="AA29" s="487">
        <v>-218</v>
      </c>
      <c r="AB29" s="493">
        <v>-230.755</v>
      </c>
      <c r="AC29" s="493">
        <v>-2159.384</v>
      </c>
      <c r="AD29" s="434">
        <v>129905483</v>
      </c>
      <c r="AE29" s="434">
        <v>270310703</v>
      </c>
      <c r="AF29" s="434">
        <v>489051386.02630001</v>
      </c>
      <c r="AG29" s="434">
        <v>2567725389.3969998</v>
      </c>
      <c r="AH29" s="434">
        <v>29766831</v>
      </c>
      <c r="AI29" s="434">
        <v>93545347</v>
      </c>
      <c r="AJ29" s="434">
        <v>178564885.40020001</v>
      </c>
      <c r="AK29" s="434">
        <v>1762415740.0769999</v>
      </c>
      <c r="AL29" s="434">
        <v>81988451</v>
      </c>
      <c r="AM29" s="434">
        <v>128677679</v>
      </c>
      <c r="AN29" s="434">
        <v>146964129.79470003</v>
      </c>
      <c r="AO29" s="434">
        <v>257933092.61199999</v>
      </c>
    </row>
    <row r="30" spans="1:41" ht="20.100000000000001" customHeight="1">
      <c r="A30" s="113" t="s">
        <v>694</v>
      </c>
      <c r="B30" s="434">
        <v>763040876</v>
      </c>
      <c r="C30" s="434">
        <v>1242445876</v>
      </c>
      <c r="D30" s="434">
        <v>1858541726.9837999</v>
      </c>
      <c r="E30" s="434">
        <v>12974177266.135</v>
      </c>
      <c r="F30" s="434">
        <v>623143004</v>
      </c>
      <c r="G30" s="434">
        <v>959213877</v>
      </c>
      <c r="H30" s="434">
        <v>1338132819.7707</v>
      </c>
      <c r="I30" s="434">
        <v>10325061372.506001</v>
      </c>
      <c r="J30" s="434">
        <v>324521099</v>
      </c>
      <c r="K30" s="434">
        <v>509165189</v>
      </c>
      <c r="L30" s="434">
        <v>736921234.42200005</v>
      </c>
      <c r="M30" s="434">
        <v>5736797681.5699997</v>
      </c>
      <c r="N30" s="434">
        <v>892291</v>
      </c>
      <c r="O30" s="434">
        <v>1476855</v>
      </c>
      <c r="P30" s="434">
        <v>2394956.8335000002</v>
      </c>
      <c r="Q30" s="434">
        <v>18951266.416000001</v>
      </c>
      <c r="R30" s="434">
        <v>69140490</v>
      </c>
      <c r="S30" s="434">
        <v>103813597</v>
      </c>
      <c r="T30" s="434">
        <v>135577887.27019998</v>
      </c>
      <c r="U30" s="434">
        <v>1032956228.605</v>
      </c>
      <c r="V30" s="434">
        <v>228589124</v>
      </c>
      <c r="W30" s="434">
        <v>344758236</v>
      </c>
      <c r="X30" s="434">
        <v>463238741.245</v>
      </c>
      <c r="Y30" s="434">
        <v>3536356195.915</v>
      </c>
      <c r="Z30" s="487">
        <v>-33</v>
      </c>
      <c r="AA30" s="487">
        <v>-56</v>
      </c>
      <c r="AB30" s="487">
        <v>-92.826999999999998</v>
      </c>
      <c r="AC30" s="487">
        <v>-827.70299999999997</v>
      </c>
      <c r="AD30" s="434">
        <v>139897905</v>
      </c>
      <c r="AE30" s="434">
        <v>283232055</v>
      </c>
      <c r="AF30" s="434">
        <v>520409000.04009998</v>
      </c>
      <c r="AG30" s="434">
        <v>2649116721.3319998</v>
      </c>
      <c r="AH30" s="434">
        <v>29639136</v>
      </c>
      <c r="AI30" s="434">
        <v>92288752</v>
      </c>
      <c r="AJ30" s="434">
        <v>181108812.88789999</v>
      </c>
      <c r="AK30" s="434">
        <v>1787739119.4760001</v>
      </c>
      <c r="AL30" s="434">
        <v>91321777</v>
      </c>
      <c r="AM30" s="434">
        <v>141456985</v>
      </c>
      <c r="AN30" s="434">
        <v>166626735.31560001</v>
      </c>
      <c r="AO30" s="434">
        <v>291454292.56300002</v>
      </c>
    </row>
    <row r="31" spans="1:41" ht="20.100000000000001" customHeight="1">
      <c r="A31" s="436" t="s">
        <v>703</v>
      </c>
      <c r="B31" s="434">
        <v>687971764</v>
      </c>
      <c r="C31" s="434">
        <v>1116527029</v>
      </c>
      <c r="D31" s="434">
        <v>1803823131.2096999</v>
      </c>
      <c r="E31" s="434">
        <v>12578526740.424</v>
      </c>
      <c r="F31" s="434">
        <v>560937899</v>
      </c>
      <c r="G31" s="434">
        <v>861498718</v>
      </c>
      <c r="H31" s="434">
        <v>1288816720.3185</v>
      </c>
      <c r="I31" s="434">
        <v>9976647346.9890003</v>
      </c>
      <c r="J31" s="434">
        <v>295326449</v>
      </c>
      <c r="K31" s="434">
        <v>462028062</v>
      </c>
      <c r="L31" s="434">
        <v>715149821.25650001</v>
      </c>
      <c r="M31" s="434">
        <v>5587016163.6099997</v>
      </c>
      <c r="N31" s="434">
        <v>794904</v>
      </c>
      <c r="O31" s="434">
        <v>1306694</v>
      </c>
      <c r="P31" s="434">
        <v>2273690.6461999998</v>
      </c>
      <c r="Q31" s="434">
        <v>18085190.741999999</v>
      </c>
      <c r="R31" s="434">
        <v>62459606</v>
      </c>
      <c r="S31" s="434">
        <v>93129599</v>
      </c>
      <c r="T31" s="434">
        <v>130285000.13689999</v>
      </c>
      <c r="U31" s="434">
        <v>994903094.903</v>
      </c>
      <c r="V31" s="434">
        <v>202356940</v>
      </c>
      <c r="W31" s="434">
        <v>305034363</v>
      </c>
      <c r="X31" s="434">
        <v>441108208.27890003</v>
      </c>
      <c r="Y31" s="434">
        <v>3376642897.7340002</v>
      </c>
      <c r="Z31" s="487">
        <v>-2</v>
      </c>
      <c r="AA31" s="487">
        <v>-3</v>
      </c>
      <c r="AB31" s="487">
        <v>-1.889</v>
      </c>
      <c r="AC31" s="487">
        <v>-17.001000000000001</v>
      </c>
      <c r="AD31" s="434">
        <v>127033867</v>
      </c>
      <c r="AE31" s="434">
        <v>255028314</v>
      </c>
      <c r="AF31" s="434">
        <v>515006412.7802</v>
      </c>
      <c r="AG31" s="434">
        <v>2601879410.4359999</v>
      </c>
      <c r="AH31" s="434">
        <v>27861266</v>
      </c>
      <c r="AI31" s="434">
        <v>86229339</v>
      </c>
      <c r="AJ31" s="434">
        <v>175718617.6807</v>
      </c>
      <c r="AK31" s="434">
        <v>1734306343.539</v>
      </c>
      <c r="AL31" s="434">
        <v>75362076</v>
      </c>
      <c r="AM31" s="434">
        <v>113443659</v>
      </c>
      <c r="AN31" s="434">
        <v>148637337.87020001</v>
      </c>
      <c r="AO31" s="434">
        <v>253182409.31</v>
      </c>
    </row>
    <row r="32" spans="1:41" ht="20.100000000000001" customHeight="1">
      <c r="A32" s="113"/>
      <c r="B32" s="434"/>
      <c r="C32" s="434"/>
      <c r="D32" s="434"/>
      <c r="E32" s="434"/>
      <c r="F32" s="434"/>
      <c r="G32" s="434"/>
      <c r="H32" s="434"/>
      <c r="I32" s="434"/>
      <c r="J32" s="434"/>
      <c r="K32" s="434"/>
      <c r="L32" s="434"/>
      <c r="M32" s="434"/>
      <c r="N32" s="434"/>
      <c r="O32" s="434"/>
      <c r="P32" s="434"/>
      <c r="Q32" s="434"/>
      <c r="R32" s="434"/>
      <c r="S32" s="434"/>
      <c r="T32" s="434"/>
      <c r="U32" s="434"/>
      <c r="V32" s="434"/>
      <c r="W32" s="434"/>
      <c r="X32" s="434"/>
      <c r="Y32" s="434"/>
      <c r="Z32" s="497"/>
      <c r="AA32" s="497"/>
      <c r="AB32" s="493"/>
      <c r="AC32" s="493"/>
      <c r="AD32" s="434"/>
      <c r="AE32" s="434"/>
      <c r="AF32" s="434"/>
      <c r="AG32" s="434"/>
      <c r="AH32" s="434"/>
      <c r="AI32" s="434"/>
      <c r="AJ32" s="434"/>
      <c r="AK32" s="434"/>
      <c r="AL32" s="434"/>
      <c r="AM32" s="434"/>
      <c r="AN32" s="434"/>
      <c r="AO32" s="434"/>
    </row>
    <row r="33" spans="1:41" ht="20.100000000000001" customHeight="1">
      <c r="A33" s="113"/>
      <c r="B33" s="434"/>
      <c r="C33" s="434"/>
      <c r="D33" s="434"/>
      <c r="E33" s="434"/>
      <c r="F33" s="434"/>
      <c r="G33" s="434"/>
      <c r="H33" s="434"/>
      <c r="I33" s="434"/>
      <c r="J33" s="434"/>
      <c r="K33" s="434"/>
      <c r="L33" s="434"/>
      <c r="M33" s="434"/>
      <c r="N33" s="434"/>
      <c r="O33" s="434"/>
      <c r="P33" s="434"/>
      <c r="Q33" s="434"/>
      <c r="R33" s="434"/>
      <c r="S33" s="434"/>
      <c r="T33" s="434"/>
      <c r="U33" s="434"/>
      <c r="V33" s="434"/>
      <c r="W33" s="434"/>
      <c r="X33" s="434"/>
      <c r="Y33" s="434"/>
      <c r="Z33" s="497"/>
      <c r="AA33" s="497"/>
      <c r="AB33" s="493"/>
      <c r="AC33" s="493"/>
      <c r="AD33" s="434"/>
      <c r="AE33" s="434"/>
      <c r="AF33" s="434"/>
      <c r="AG33" s="434"/>
      <c r="AH33" s="434"/>
      <c r="AI33" s="434"/>
      <c r="AJ33" s="434"/>
      <c r="AK33" s="434"/>
      <c r="AL33" s="434"/>
      <c r="AM33" s="434"/>
      <c r="AN33" s="434"/>
      <c r="AO33" s="434"/>
    </row>
    <row r="34" spans="1:41" ht="20.100000000000001" customHeight="1">
      <c r="A34" s="113"/>
      <c r="B34" s="434"/>
      <c r="C34" s="434"/>
      <c r="D34" s="434"/>
      <c r="E34" s="434"/>
      <c r="F34" s="434"/>
      <c r="G34" s="434"/>
      <c r="H34" s="434"/>
      <c r="I34" s="434"/>
      <c r="J34" s="434"/>
      <c r="K34" s="434"/>
      <c r="L34" s="434"/>
      <c r="M34" s="434"/>
      <c r="N34" s="434"/>
      <c r="O34" s="434"/>
      <c r="P34" s="434"/>
      <c r="Q34" s="434"/>
      <c r="R34" s="434"/>
      <c r="S34" s="434"/>
      <c r="T34" s="434"/>
      <c r="U34" s="434"/>
      <c r="V34" s="434"/>
      <c r="W34" s="434"/>
      <c r="X34" s="434"/>
      <c r="Y34" s="434"/>
      <c r="Z34" s="497"/>
      <c r="AA34" s="497"/>
      <c r="AB34" s="497"/>
      <c r="AC34" s="497"/>
      <c r="AD34" s="434"/>
      <c r="AE34" s="434"/>
      <c r="AF34" s="434"/>
      <c r="AG34" s="434"/>
      <c r="AH34" s="434"/>
      <c r="AI34" s="434"/>
      <c r="AJ34" s="434"/>
      <c r="AK34" s="434"/>
      <c r="AL34" s="434"/>
      <c r="AM34" s="434"/>
      <c r="AN34" s="434"/>
      <c r="AO34" s="434"/>
    </row>
    <row r="35" spans="1:41" ht="20.100000000000001" customHeight="1">
      <c r="A35" s="113"/>
      <c r="B35" s="434"/>
      <c r="C35" s="434"/>
      <c r="D35" s="434"/>
      <c r="E35" s="434"/>
      <c r="F35" s="434"/>
      <c r="G35" s="434"/>
      <c r="H35" s="434"/>
      <c r="I35" s="434"/>
      <c r="J35" s="434"/>
      <c r="K35" s="434"/>
      <c r="L35" s="434"/>
      <c r="M35" s="434"/>
      <c r="N35" s="434"/>
      <c r="O35" s="434"/>
      <c r="P35" s="434"/>
      <c r="Q35" s="434"/>
      <c r="R35" s="434"/>
      <c r="S35" s="434"/>
      <c r="T35" s="434"/>
      <c r="U35" s="434"/>
      <c r="V35" s="434"/>
      <c r="W35" s="434"/>
      <c r="X35" s="434"/>
      <c r="Y35" s="434"/>
      <c r="Z35" s="497"/>
      <c r="AA35" s="497"/>
      <c r="AB35" s="497"/>
      <c r="AC35" s="497"/>
      <c r="AD35" s="434"/>
      <c r="AE35" s="434"/>
      <c r="AF35" s="434"/>
      <c r="AG35" s="434"/>
      <c r="AH35" s="434"/>
      <c r="AI35" s="434"/>
      <c r="AJ35" s="434"/>
      <c r="AK35" s="434"/>
      <c r="AL35" s="434"/>
      <c r="AM35" s="434"/>
      <c r="AN35" s="434"/>
      <c r="AO35" s="434"/>
    </row>
    <row r="36" spans="1:41" ht="20.100000000000001" customHeight="1">
      <c r="A36" s="113"/>
      <c r="B36" s="434"/>
      <c r="C36" s="434"/>
      <c r="D36" s="434"/>
      <c r="E36" s="434"/>
      <c r="F36" s="434"/>
      <c r="G36" s="434"/>
      <c r="H36" s="434"/>
      <c r="I36" s="434"/>
      <c r="J36" s="434"/>
      <c r="K36" s="434"/>
      <c r="L36" s="434"/>
      <c r="M36" s="434"/>
      <c r="N36" s="434"/>
      <c r="O36" s="434"/>
      <c r="P36" s="434"/>
      <c r="Q36" s="434"/>
      <c r="R36" s="434"/>
      <c r="S36" s="434"/>
      <c r="T36" s="434"/>
      <c r="U36" s="434"/>
      <c r="V36" s="434"/>
      <c r="W36" s="434"/>
      <c r="X36" s="434"/>
      <c r="Y36" s="434"/>
      <c r="Z36" s="497"/>
      <c r="AA36" s="497"/>
      <c r="AB36" s="497"/>
      <c r="AC36" s="497"/>
      <c r="AD36" s="434"/>
      <c r="AE36" s="434"/>
      <c r="AF36" s="434"/>
      <c r="AG36" s="434"/>
      <c r="AH36" s="434"/>
      <c r="AI36" s="434"/>
      <c r="AJ36" s="434"/>
      <c r="AK36" s="434"/>
      <c r="AL36" s="434"/>
      <c r="AM36" s="434"/>
      <c r="AN36" s="434"/>
      <c r="AO36" s="434"/>
    </row>
    <row r="37" spans="1:41" ht="20.100000000000001" customHeight="1">
      <c r="A37" s="113"/>
      <c r="B37" s="434"/>
      <c r="C37" s="434"/>
      <c r="D37" s="434"/>
      <c r="E37" s="434"/>
      <c r="F37" s="434"/>
      <c r="G37" s="434"/>
      <c r="H37" s="434"/>
      <c r="I37" s="434"/>
      <c r="J37" s="434"/>
      <c r="K37" s="434"/>
      <c r="L37" s="434"/>
      <c r="M37" s="434"/>
      <c r="N37" s="434"/>
      <c r="O37" s="434"/>
      <c r="P37" s="434"/>
      <c r="Q37" s="434"/>
      <c r="R37" s="434"/>
      <c r="S37" s="434"/>
      <c r="T37" s="434"/>
      <c r="U37" s="434"/>
      <c r="V37" s="434"/>
      <c r="W37" s="434"/>
      <c r="X37" s="434"/>
      <c r="Y37" s="434"/>
      <c r="Z37" s="497"/>
      <c r="AA37" s="497"/>
      <c r="AB37" s="497"/>
      <c r="AC37" s="497"/>
      <c r="AD37" s="434"/>
      <c r="AE37" s="434"/>
      <c r="AF37" s="434"/>
      <c r="AG37" s="434"/>
      <c r="AH37" s="434"/>
      <c r="AI37" s="434"/>
      <c r="AJ37" s="434"/>
      <c r="AK37" s="434"/>
      <c r="AL37" s="434"/>
      <c r="AM37" s="434"/>
      <c r="AN37" s="434"/>
      <c r="AO37" s="434"/>
    </row>
    <row r="38" spans="1:41" ht="20.100000000000001" customHeight="1">
      <c r="A38" s="113"/>
      <c r="B38" s="434"/>
      <c r="C38" s="434"/>
      <c r="D38" s="434"/>
      <c r="E38" s="434"/>
      <c r="F38" s="434"/>
      <c r="G38" s="434"/>
      <c r="H38" s="434"/>
      <c r="I38" s="434"/>
      <c r="J38" s="434"/>
      <c r="K38" s="434"/>
      <c r="L38" s="434"/>
      <c r="M38" s="434"/>
      <c r="N38" s="434"/>
      <c r="O38" s="434"/>
      <c r="P38" s="434"/>
      <c r="Q38" s="434"/>
      <c r="R38" s="434"/>
      <c r="S38" s="434"/>
      <c r="T38" s="434"/>
      <c r="U38" s="434"/>
      <c r="V38" s="434"/>
      <c r="W38" s="434"/>
      <c r="X38" s="434"/>
      <c r="Y38" s="434"/>
      <c r="Z38" s="497"/>
      <c r="AA38" s="497"/>
      <c r="AB38" s="497"/>
      <c r="AC38" s="493"/>
      <c r="AD38" s="434"/>
      <c r="AE38" s="434"/>
      <c r="AF38" s="434"/>
      <c r="AG38" s="434"/>
      <c r="AH38" s="434"/>
      <c r="AI38" s="434"/>
      <c r="AJ38" s="434"/>
      <c r="AK38" s="434"/>
      <c r="AL38" s="434"/>
      <c r="AM38" s="434"/>
      <c r="AN38" s="434"/>
      <c r="AO38" s="434"/>
    </row>
    <row r="39" spans="1:41" ht="20.100000000000001" customHeight="1">
      <c r="A39" s="113"/>
      <c r="B39" s="434"/>
      <c r="C39" s="434"/>
      <c r="D39" s="434"/>
      <c r="E39" s="434"/>
      <c r="F39" s="434"/>
      <c r="G39" s="434"/>
      <c r="H39" s="434"/>
      <c r="I39" s="434"/>
      <c r="J39" s="434"/>
      <c r="K39" s="434"/>
      <c r="L39" s="434"/>
      <c r="M39" s="434"/>
      <c r="N39" s="434"/>
      <c r="O39" s="434"/>
      <c r="P39" s="434"/>
      <c r="Q39" s="434"/>
      <c r="R39" s="434"/>
      <c r="S39" s="434"/>
      <c r="T39" s="434"/>
      <c r="U39" s="434"/>
      <c r="V39" s="434"/>
      <c r="W39" s="434"/>
      <c r="X39" s="434"/>
      <c r="Y39" s="434"/>
      <c r="Z39" s="497"/>
      <c r="AA39" s="497"/>
      <c r="AB39" s="497"/>
      <c r="AC39" s="497"/>
      <c r="AD39" s="434"/>
      <c r="AE39" s="434"/>
      <c r="AF39" s="434"/>
      <c r="AG39" s="434"/>
      <c r="AH39" s="434"/>
      <c r="AI39" s="434"/>
      <c r="AJ39" s="434"/>
      <c r="AK39" s="434"/>
      <c r="AL39" s="434"/>
      <c r="AM39" s="434"/>
      <c r="AN39" s="434"/>
      <c r="AO39" s="434"/>
    </row>
    <row r="40" spans="1:41" ht="20.100000000000001" customHeight="1">
      <c r="A40" s="113"/>
      <c r="B40" s="434"/>
      <c r="C40" s="434"/>
      <c r="D40" s="434"/>
      <c r="E40" s="434"/>
      <c r="F40" s="434"/>
      <c r="G40" s="434"/>
      <c r="H40" s="434"/>
      <c r="I40" s="434"/>
      <c r="J40" s="434"/>
      <c r="K40" s="434"/>
      <c r="L40" s="434"/>
      <c r="M40" s="434"/>
      <c r="N40" s="434"/>
      <c r="O40" s="434"/>
      <c r="P40" s="434"/>
      <c r="Q40" s="434"/>
      <c r="R40" s="434"/>
      <c r="S40" s="434"/>
      <c r="T40" s="434"/>
      <c r="U40" s="434"/>
      <c r="V40" s="434"/>
      <c r="W40" s="434"/>
      <c r="X40" s="434"/>
      <c r="Y40" s="434"/>
      <c r="Z40" s="487"/>
      <c r="AA40" s="487"/>
      <c r="AB40" s="493"/>
      <c r="AC40" s="493"/>
      <c r="AD40" s="434"/>
      <c r="AE40" s="434"/>
      <c r="AF40" s="434"/>
      <c r="AG40" s="434"/>
      <c r="AH40" s="434"/>
      <c r="AI40" s="434"/>
      <c r="AJ40" s="434"/>
      <c r="AK40" s="434"/>
      <c r="AL40" s="434"/>
      <c r="AM40" s="434"/>
      <c r="AN40" s="434"/>
      <c r="AO40" s="434"/>
    </row>
    <row r="41" spans="1:41" ht="20.100000000000001" customHeight="1">
      <c r="A41" s="113"/>
      <c r="B41" s="434"/>
      <c r="C41" s="434"/>
      <c r="D41" s="434"/>
      <c r="E41" s="434"/>
      <c r="F41" s="434"/>
      <c r="G41" s="434"/>
      <c r="H41" s="434"/>
      <c r="I41" s="434"/>
      <c r="J41" s="434"/>
      <c r="K41" s="434"/>
      <c r="L41" s="434"/>
      <c r="M41" s="434"/>
      <c r="N41" s="434"/>
      <c r="O41" s="434"/>
      <c r="P41" s="434"/>
      <c r="Q41" s="434"/>
      <c r="R41" s="434"/>
      <c r="S41" s="434"/>
      <c r="T41" s="434"/>
      <c r="U41" s="434"/>
      <c r="V41" s="434"/>
      <c r="W41" s="434"/>
      <c r="X41" s="434"/>
      <c r="Y41" s="434"/>
      <c r="Z41" s="434"/>
      <c r="AA41" s="434"/>
      <c r="AB41" s="493"/>
      <c r="AC41" s="493"/>
      <c r="AD41" s="434"/>
      <c r="AE41" s="434"/>
      <c r="AF41" s="434"/>
      <c r="AG41" s="434"/>
      <c r="AH41" s="434"/>
      <c r="AI41" s="434"/>
      <c r="AJ41" s="434"/>
      <c r="AK41" s="434"/>
      <c r="AL41" s="434"/>
      <c r="AM41" s="434"/>
      <c r="AN41" s="434"/>
      <c r="AO41" s="434"/>
    </row>
    <row r="42" spans="1:41" ht="20.100000000000001" customHeight="1">
      <c r="A42" s="113"/>
      <c r="B42" s="434"/>
      <c r="C42" s="434"/>
      <c r="D42" s="434"/>
      <c r="E42" s="434"/>
      <c r="F42" s="434"/>
      <c r="G42" s="434"/>
      <c r="H42" s="434"/>
      <c r="I42" s="434"/>
      <c r="J42" s="434"/>
      <c r="K42" s="434"/>
      <c r="L42" s="434"/>
      <c r="M42" s="434"/>
      <c r="N42" s="434"/>
      <c r="O42" s="434"/>
      <c r="P42" s="434"/>
      <c r="Q42" s="434"/>
      <c r="R42" s="434"/>
      <c r="S42" s="434"/>
      <c r="T42" s="434"/>
      <c r="U42" s="434"/>
      <c r="V42" s="434"/>
      <c r="W42" s="434"/>
      <c r="X42" s="434"/>
      <c r="Y42" s="434"/>
      <c r="Z42" s="434"/>
      <c r="AA42" s="434"/>
      <c r="AB42" s="493"/>
      <c r="AC42" s="493"/>
      <c r="AD42" s="434"/>
      <c r="AE42" s="434"/>
      <c r="AF42" s="434"/>
      <c r="AG42" s="434"/>
      <c r="AH42" s="434"/>
      <c r="AI42" s="434"/>
      <c r="AJ42" s="434"/>
      <c r="AK42" s="434"/>
      <c r="AL42" s="434"/>
      <c r="AM42" s="434"/>
      <c r="AN42" s="434"/>
      <c r="AO42" s="434"/>
    </row>
    <row r="43" spans="1:41" ht="20.100000000000001" customHeight="1">
      <c r="A43" s="113"/>
      <c r="B43" s="434"/>
      <c r="C43" s="434"/>
      <c r="D43" s="434"/>
      <c r="E43" s="434"/>
      <c r="F43" s="434"/>
      <c r="G43" s="434"/>
      <c r="H43" s="434"/>
      <c r="I43" s="434"/>
      <c r="J43" s="434"/>
      <c r="K43" s="434"/>
      <c r="L43" s="434"/>
      <c r="M43" s="434"/>
      <c r="N43" s="434"/>
      <c r="O43" s="434"/>
      <c r="P43" s="434"/>
      <c r="Q43" s="434"/>
      <c r="R43" s="434"/>
      <c r="S43" s="434"/>
      <c r="T43" s="434"/>
      <c r="U43" s="434"/>
      <c r="V43" s="434"/>
      <c r="W43" s="434"/>
      <c r="X43" s="434"/>
      <c r="Y43" s="434"/>
      <c r="Z43" s="434"/>
      <c r="AA43" s="434"/>
      <c r="AB43" s="493"/>
      <c r="AC43" s="493"/>
      <c r="AD43" s="434"/>
      <c r="AE43" s="434"/>
      <c r="AF43" s="434"/>
      <c r="AG43" s="434"/>
      <c r="AH43" s="434"/>
      <c r="AI43" s="434"/>
      <c r="AJ43" s="434"/>
      <c r="AK43" s="434"/>
      <c r="AL43" s="434"/>
      <c r="AM43" s="434"/>
      <c r="AN43" s="434"/>
      <c r="AO43" s="434"/>
    </row>
    <row r="44" spans="1:41" ht="19.5" customHeight="1">
      <c r="A44" s="114"/>
      <c r="B44" s="462"/>
      <c r="C44" s="462"/>
      <c r="D44" s="462"/>
      <c r="E44" s="462"/>
      <c r="F44" s="462"/>
      <c r="G44" s="462"/>
      <c r="H44" s="462"/>
      <c r="I44" s="462"/>
      <c r="J44" s="462"/>
      <c r="K44" s="462"/>
      <c r="L44" s="462"/>
      <c r="M44" s="462"/>
      <c r="N44" s="462"/>
      <c r="O44" s="462"/>
      <c r="P44" s="462"/>
      <c r="Q44" s="462"/>
      <c r="R44" s="462"/>
      <c r="S44" s="462"/>
      <c r="T44" s="462"/>
      <c r="U44" s="462"/>
      <c r="V44" s="462"/>
      <c r="W44" s="462"/>
      <c r="X44" s="462"/>
      <c r="Y44" s="462"/>
      <c r="Z44" s="462"/>
      <c r="AA44" s="462"/>
      <c r="AB44" s="494"/>
      <c r="AC44" s="494"/>
      <c r="AD44" s="462"/>
      <c r="AE44" s="462"/>
      <c r="AF44" s="462"/>
      <c r="AG44" s="462"/>
      <c r="AH44" s="462"/>
      <c r="AI44" s="462"/>
      <c r="AJ44" s="462"/>
      <c r="AK44" s="462"/>
      <c r="AL44" s="462"/>
      <c r="AM44" s="462"/>
      <c r="AN44" s="462"/>
      <c r="AO44" s="462"/>
    </row>
    <row r="45" spans="1:41">
      <c r="A45" s="435"/>
      <c r="B45" s="435"/>
      <c r="C45" s="435" t="s">
        <v>687</v>
      </c>
      <c r="S45" s="435"/>
      <c r="AH45" s="424"/>
      <c r="AI45" s="435"/>
      <c r="AJ45" s="424"/>
      <c r="AK45" s="424"/>
    </row>
    <row r="46" spans="1:41">
      <c r="A46" s="404"/>
      <c r="V46" s="423"/>
      <c r="W46" s="423"/>
      <c r="X46" s="423"/>
      <c r="Y46" s="423"/>
    </row>
    <row r="47" spans="1:41">
      <c r="B47" s="498"/>
      <c r="C47" s="498"/>
      <c r="D47" s="498"/>
      <c r="E47" s="498"/>
      <c r="F47" s="498"/>
      <c r="G47" s="498"/>
      <c r="H47" s="498"/>
      <c r="I47" s="498"/>
      <c r="J47" s="498"/>
      <c r="K47" s="498"/>
      <c r="L47" s="498"/>
      <c r="M47" s="498"/>
      <c r="N47" s="498"/>
      <c r="O47" s="498"/>
      <c r="P47" s="498"/>
      <c r="Q47" s="498"/>
      <c r="R47" s="498"/>
      <c r="S47" s="498"/>
      <c r="T47" s="498"/>
      <c r="U47" s="498"/>
      <c r="V47" s="498"/>
      <c r="W47" s="498"/>
      <c r="X47" s="498"/>
      <c r="Y47" s="498"/>
      <c r="Z47" s="498"/>
      <c r="AA47" s="498"/>
      <c r="AB47" s="498"/>
      <c r="AC47" s="498"/>
      <c r="AD47" s="498"/>
      <c r="AE47" s="498"/>
      <c r="AF47" s="498"/>
      <c r="AG47" s="498"/>
      <c r="AH47" s="498"/>
      <c r="AI47" s="498"/>
      <c r="AJ47" s="498"/>
      <c r="AK47" s="498"/>
      <c r="AL47" s="498"/>
      <c r="AM47" s="498"/>
      <c r="AN47" s="498"/>
      <c r="AO47" s="498"/>
    </row>
    <row r="48" spans="1:41">
      <c r="V48" s="423"/>
      <c r="W48" s="423"/>
      <c r="X48" s="423"/>
      <c r="Y48" s="423"/>
    </row>
    <row r="49" spans="2:41">
      <c r="B49" s="498"/>
      <c r="C49" s="498"/>
      <c r="D49" s="498"/>
      <c r="E49" s="498"/>
      <c r="F49" s="498"/>
      <c r="G49" s="498"/>
      <c r="H49" s="498"/>
      <c r="I49" s="498"/>
      <c r="J49" s="498"/>
      <c r="K49" s="498"/>
      <c r="L49" s="498"/>
      <c r="M49" s="498"/>
      <c r="N49" s="498"/>
      <c r="O49" s="498"/>
      <c r="P49" s="498"/>
      <c r="Q49" s="498"/>
      <c r="R49" s="498"/>
      <c r="S49" s="498"/>
      <c r="T49" s="498"/>
      <c r="U49" s="498"/>
      <c r="V49" s="498"/>
      <c r="W49" s="498"/>
      <c r="X49" s="498"/>
      <c r="Y49" s="498"/>
      <c r="Z49" s="498"/>
      <c r="AA49" s="498"/>
      <c r="AB49" s="498"/>
      <c r="AC49" s="498"/>
      <c r="AD49" s="498"/>
      <c r="AE49" s="498"/>
      <c r="AF49" s="498"/>
      <c r="AG49" s="498"/>
      <c r="AH49" s="498"/>
      <c r="AI49" s="498"/>
      <c r="AJ49" s="498"/>
      <c r="AK49" s="498"/>
      <c r="AL49" s="498"/>
      <c r="AM49" s="498"/>
      <c r="AN49" s="498"/>
      <c r="AO49" s="498"/>
    </row>
    <row r="50" spans="2:41">
      <c r="B50" s="489"/>
      <c r="C50" s="489"/>
      <c r="D50" s="489"/>
      <c r="E50" s="489"/>
      <c r="F50" s="489"/>
      <c r="G50" s="489"/>
      <c r="H50" s="489"/>
      <c r="I50" s="489"/>
      <c r="J50" s="489"/>
      <c r="K50" s="489"/>
      <c r="L50" s="489"/>
      <c r="M50" s="489"/>
      <c r="N50" s="489"/>
      <c r="O50" s="489"/>
      <c r="P50" s="489"/>
      <c r="Q50" s="489"/>
      <c r="R50" s="489"/>
      <c r="S50" s="489"/>
      <c r="T50" s="489"/>
      <c r="U50" s="489"/>
      <c r="V50" s="489"/>
      <c r="W50" s="489"/>
      <c r="X50" s="489"/>
      <c r="Y50" s="489"/>
      <c r="Z50" s="489"/>
      <c r="AA50" s="489"/>
      <c r="AB50" s="489"/>
      <c r="AC50" s="489"/>
      <c r="AD50" s="489"/>
      <c r="AE50" s="489"/>
      <c r="AF50" s="489"/>
      <c r="AG50" s="489"/>
      <c r="AH50" s="489"/>
      <c r="AI50" s="489"/>
      <c r="AJ50" s="489"/>
      <c r="AK50" s="489"/>
      <c r="AL50" s="489"/>
      <c r="AM50" s="489"/>
      <c r="AN50" s="489"/>
      <c r="AO50" s="489"/>
    </row>
    <row r="51" spans="2:41">
      <c r="B51" s="489"/>
      <c r="C51" s="489"/>
      <c r="D51" s="489"/>
      <c r="E51" s="489"/>
      <c r="F51" s="489"/>
      <c r="G51" s="489"/>
      <c r="H51" s="489"/>
      <c r="I51" s="489"/>
      <c r="J51" s="489"/>
      <c r="K51" s="489"/>
      <c r="L51" s="489"/>
      <c r="M51" s="489"/>
      <c r="N51" s="489"/>
      <c r="O51" s="489"/>
      <c r="P51" s="489"/>
      <c r="Q51" s="489"/>
      <c r="R51" s="489"/>
      <c r="S51" s="489"/>
      <c r="T51" s="489"/>
      <c r="U51" s="489"/>
      <c r="V51" s="489"/>
      <c r="W51" s="489"/>
      <c r="X51" s="489"/>
      <c r="Y51" s="489"/>
      <c r="Z51" s="489"/>
      <c r="AA51" s="489"/>
      <c r="AB51" s="489"/>
      <c r="AC51" s="489"/>
      <c r="AD51" s="489"/>
      <c r="AE51" s="489"/>
      <c r="AF51" s="489"/>
      <c r="AG51" s="489"/>
      <c r="AH51" s="489"/>
      <c r="AI51" s="489"/>
      <c r="AJ51" s="489"/>
      <c r="AK51" s="489"/>
      <c r="AL51" s="489"/>
      <c r="AM51" s="489"/>
      <c r="AN51" s="489"/>
      <c r="AO51" s="489"/>
    </row>
    <row r="52" spans="2:41">
      <c r="V52" s="423"/>
      <c r="W52" s="423"/>
      <c r="X52" s="423"/>
      <c r="Y52" s="423"/>
    </row>
    <row r="53" spans="2:41">
      <c r="V53" s="423"/>
      <c r="W53" s="423"/>
      <c r="X53" s="423"/>
      <c r="Y53" s="423"/>
    </row>
    <row r="54" spans="2:41">
      <c r="V54" s="423"/>
      <c r="W54" s="423"/>
      <c r="X54" s="423"/>
      <c r="Y54" s="423"/>
    </row>
    <row r="55" spans="2:41">
      <c r="V55" s="423"/>
      <c r="W55" s="423"/>
      <c r="X55" s="423"/>
      <c r="Y55" s="423"/>
    </row>
    <row r="56" spans="2:41">
      <c r="V56" s="423"/>
      <c r="W56" s="423"/>
      <c r="X56" s="423"/>
      <c r="Y56" s="423"/>
    </row>
    <row r="57" spans="2:41">
      <c r="V57" s="423"/>
      <c r="W57" s="423"/>
      <c r="X57" s="423"/>
      <c r="Y57" s="423"/>
    </row>
    <row r="58" spans="2:41">
      <c r="V58" s="423"/>
      <c r="W58" s="423"/>
      <c r="X58" s="423"/>
      <c r="Y58" s="423"/>
    </row>
    <row r="59" spans="2:41">
      <c r="V59" s="423"/>
      <c r="W59" s="423"/>
      <c r="X59" s="423"/>
      <c r="Y59" s="423"/>
    </row>
    <row r="60" spans="2:41">
      <c r="V60" s="423"/>
      <c r="W60" s="423"/>
      <c r="X60" s="423"/>
      <c r="Y60" s="423"/>
    </row>
    <row r="61" spans="2:41">
      <c r="V61" s="423"/>
      <c r="W61" s="423"/>
      <c r="X61" s="423"/>
      <c r="Y61" s="423"/>
    </row>
    <row r="62" spans="2:41">
      <c r="V62" s="423"/>
      <c r="W62" s="423"/>
      <c r="X62" s="423"/>
      <c r="Y62" s="423"/>
    </row>
    <row r="63" spans="2:41">
      <c r="V63" s="423"/>
      <c r="W63" s="423"/>
      <c r="X63" s="423"/>
      <c r="Y63" s="423"/>
    </row>
    <row r="64" spans="2:41">
      <c r="V64" s="423"/>
      <c r="W64" s="423"/>
      <c r="X64" s="423"/>
      <c r="Y64" s="423"/>
    </row>
    <row r="65" spans="22:25">
      <c r="V65" s="423"/>
      <c r="W65" s="423"/>
      <c r="X65" s="423"/>
      <c r="Y65" s="423"/>
    </row>
    <row r="66" spans="22:25">
      <c r="V66" s="423"/>
      <c r="W66" s="423"/>
      <c r="X66" s="423"/>
      <c r="Y66" s="423"/>
    </row>
    <row r="67" spans="22:25">
      <c r="V67" s="423"/>
      <c r="W67" s="423"/>
      <c r="X67" s="423"/>
      <c r="Y67" s="423"/>
    </row>
    <row r="68" spans="22:25">
      <c r="V68" s="423"/>
      <c r="W68" s="423"/>
      <c r="X68" s="423"/>
      <c r="Y68" s="423"/>
    </row>
    <row r="69" spans="22:25">
      <c r="V69" s="423"/>
      <c r="W69" s="423"/>
      <c r="X69" s="423"/>
      <c r="Y69" s="423"/>
    </row>
    <row r="70" spans="22:25">
      <c r="V70" s="423"/>
      <c r="W70" s="423"/>
      <c r="X70" s="423"/>
      <c r="Y70" s="423"/>
    </row>
    <row r="71" spans="22:25">
      <c r="V71" s="423"/>
      <c r="W71" s="423"/>
      <c r="X71" s="423"/>
      <c r="Y71" s="423"/>
    </row>
    <row r="72" spans="22:25">
      <c r="V72" s="423"/>
      <c r="W72" s="423"/>
      <c r="X72" s="423"/>
      <c r="Y72" s="423"/>
    </row>
    <row r="73" spans="22:25">
      <c r="V73" s="423"/>
      <c r="W73" s="423"/>
      <c r="X73" s="423"/>
      <c r="Y73" s="423"/>
    </row>
    <row r="74" spans="22:25">
      <c r="V74" s="423"/>
      <c r="W74" s="423"/>
      <c r="X74" s="423"/>
      <c r="Y74" s="423"/>
    </row>
    <row r="75" spans="22:25">
      <c r="V75" s="423"/>
      <c r="W75" s="423"/>
      <c r="X75" s="423"/>
      <c r="Y75" s="423"/>
    </row>
    <row r="76" spans="22:25">
      <c r="V76" s="423"/>
      <c r="W76" s="423"/>
      <c r="X76" s="423"/>
      <c r="Y76" s="423"/>
    </row>
    <row r="77" spans="22:25">
      <c r="V77" s="423"/>
      <c r="W77" s="423"/>
      <c r="X77" s="423"/>
      <c r="Y77" s="423"/>
    </row>
    <row r="78" spans="22:25">
      <c r="V78" s="423"/>
      <c r="W78" s="423"/>
      <c r="X78" s="423"/>
      <c r="Y78" s="423"/>
    </row>
    <row r="79" spans="22:25">
      <c r="V79" s="423"/>
      <c r="W79" s="423"/>
      <c r="X79" s="423"/>
      <c r="Y79" s="423"/>
    </row>
    <row r="80" spans="22:25">
      <c r="V80" s="423"/>
      <c r="W80" s="423"/>
      <c r="X80" s="423"/>
      <c r="Y80" s="423"/>
    </row>
    <row r="81" spans="22:25">
      <c r="V81" s="423"/>
      <c r="W81" s="423"/>
      <c r="X81" s="423"/>
      <c r="Y81" s="423"/>
    </row>
    <row r="82" spans="22:25">
      <c r="V82" s="423"/>
      <c r="W82" s="423"/>
      <c r="X82" s="423"/>
      <c r="Y82" s="423"/>
    </row>
    <row r="83" spans="22:25">
      <c r="V83" s="423"/>
      <c r="W83" s="423"/>
      <c r="X83" s="423"/>
      <c r="Y83" s="423"/>
    </row>
    <row r="84" spans="22:25">
      <c r="V84" s="423"/>
      <c r="W84" s="423"/>
      <c r="X84" s="423"/>
      <c r="Y84" s="423"/>
    </row>
    <row r="85" spans="22:25">
      <c r="V85" s="423"/>
      <c r="W85" s="423"/>
      <c r="X85" s="423"/>
      <c r="Y85" s="423"/>
    </row>
    <row r="86" spans="22:25">
      <c r="V86" s="423"/>
      <c r="W86" s="423"/>
      <c r="X86" s="423"/>
      <c r="Y86" s="423"/>
    </row>
    <row r="87" spans="22:25">
      <c r="V87" s="423"/>
      <c r="W87" s="423"/>
      <c r="X87" s="423"/>
      <c r="Y87" s="423"/>
    </row>
    <row r="88" spans="22:25">
      <c r="V88" s="423"/>
      <c r="W88" s="423"/>
      <c r="X88" s="423"/>
      <c r="Y88" s="423"/>
    </row>
    <row r="89" spans="22:25">
      <c r="V89" s="423"/>
      <c r="W89" s="423"/>
      <c r="X89" s="423"/>
      <c r="Y89" s="423"/>
    </row>
    <row r="90" spans="22:25">
      <c r="V90" s="423"/>
      <c r="W90" s="423"/>
      <c r="X90" s="423"/>
      <c r="Y90" s="423"/>
    </row>
    <row r="91" spans="22:25">
      <c r="V91" s="423"/>
      <c r="W91" s="423"/>
      <c r="X91" s="423"/>
      <c r="Y91" s="423"/>
    </row>
    <row r="92" spans="22:25">
      <c r="V92" s="423"/>
      <c r="W92" s="423"/>
      <c r="X92" s="423"/>
      <c r="Y92" s="423"/>
    </row>
    <row r="93" spans="22:25">
      <c r="V93" s="423"/>
      <c r="W93" s="423"/>
      <c r="X93" s="423"/>
      <c r="Y93" s="423"/>
    </row>
    <row r="94" spans="22:25">
      <c r="V94" s="423"/>
      <c r="W94" s="423"/>
      <c r="X94" s="423"/>
      <c r="Y94" s="423"/>
    </row>
    <row r="95" spans="22:25">
      <c r="V95" s="423"/>
      <c r="W95" s="423"/>
      <c r="X95" s="423"/>
      <c r="Y95" s="423"/>
    </row>
    <row r="96" spans="22:25">
      <c r="V96" s="423"/>
      <c r="W96" s="423"/>
      <c r="X96" s="423"/>
      <c r="Y96" s="423"/>
    </row>
    <row r="97" spans="22:25">
      <c r="V97" s="423"/>
      <c r="W97" s="423"/>
      <c r="X97" s="423"/>
      <c r="Y97" s="423"/>
    </row>
    <row r="98" spans="22:25">
      <c r="V98" s="423"/>
      <c r="W98" s="423"/>
      <c r="X98" s="423"/>
      <c r="Y98" s="423"/>
    </row>
    <row r="99" spans="22:25">
      <c r="V99" s="423"/>
      <c r="W99" s="423"/>
      <c r="X99" s="423"/>
      <c r="Y99" s="423"/>
    </row>
    <row r="100" spans="22:25">
      <c r="V100" s="423"/>
      <c r="W100" s="423"/>
      <c r="X100" s="423"/>
      <c r="Y100" s="423"/>
    </row>
    <row r="101" spans="22:25">
      <c r="V101" s="423"/>
      <c r="W101" s="423"/>
      <c r="X101" s="423"/>
      <c r="Y101" s="423"/>
    </row>
    <row r="102" spans="22:25">
      <c r="V102" s="423"/>
      <c r="W102" s="423"/>
      <c r="X102" s="423"/>
      <c r="Y102" s="423"/>
    </row>
    <row r="103" spans="22:25">
      <c r="V103" s="423"/>
      <c r="W103" s="423"/>
      <c r="X103" s="423"/>
      <c r="Y103" s="423"/>
    </row>
    <row r="104" spans="22:25">
      <c r="V104" s="423"/>
      <c r="W104" s="423"/>
      <c r="X104" s="423"/>
      <c r="Y104" s="423"/>
    </row>
    <row r="105" spans="22:25">
      <c r="V105" s="423"/>
      <c r="W105" s="423"/>
      <c r="X105" s="423"/>
      <c r="Y105" s="423"/>
    </row>
    <row r="106" spans="22:25">
      <c r="V106" s="423"/>
      <c r="W106" s="423"/>
      <c r="X106" s="423"/>
      <c r="Y106" s="423"/>
    </row>
    <row r="107" spans="22:25">
      <c r="V107" s="423"/>
      <c r="W107" s="423"/>
      <c r="X107" s="423"/>
      <c r="Y107" s="423"/>
    </row>
    <row r="108" spans="22:25">
      <c r="V108" s="423"/>
      <c r="W108" s="423"/>
      <c r="X108" s="423"/>
      <c r="Y108" s="423"/>
    </row>
    <row r="109" spans="22:25">
      <c r="V109" s="423"/>
      <c r="W109" s="423"/>
      <c r="X109" s="423"/>
      <c r="Y109" s="423"/>
    </row>
    <row r="110" spans="22:25">
      <c r="V110" s="423"/>
      <c r="W110" s="423"/>
      <c r="X110" s="423"/>
      <c r="Y110" s="423"/>
    </row>
    <row r="111" spans="22:25">
      <c r="V111" s="423"/>
      <c r="W111" s="423"/>
      <c r="X111" s="423"/>
      <c r="Y111" s="423"/>
    </row>
    <row r="112" spans="22:25">
      <c r="V112" s="423"/>
      <c r="W112" s="423"/>
      <c r="X112" s="423"/>
      <c r="Y112" s="423"/>
    </row>
  </sheetData>
  <customSheetViews>
    <customSheetView guid="{6F28069D-A7F4-41D2-AA1B-4487F97E36F1}" showPageBreaks="1" printArea="1" showRuler="0">
      <colBreaks count="1" manualBreakCount="1">
        <brk id="17" max="43" man="1"/>
      </colBreaks>
      <pageMargins left="0.19685039370078741" right="0.19685039370078741" top="0.98425196850393704" bottom="0" header="0.51181102362204722" footer="0.51181102362204722"/>
      <pageSetup paperSize="8" scale="90" orientation="landscape" horizontalDpi="4294967292" r:id="rId1"/>
      <headerFooter alignWithMargins="0"/>
    </customSheetView>
  </customSheetViews>
  <mergeCells count="16">
    <mergeCell ref="C1:Q1"/>
    <mergeCell ref="S1:AG1"/>
    <mergeCell ref="AI1:AO1"/>
    <mergeCell ref="R3:U4"/>
    <mergeCell ref="F3:I4"/>
    <mergeCell ref="J3:M4"/>
    <mergeCell ref="A2:Q2"/>
    <mergeCell ref="R2:AG2"/>
    <mergeCell ref="A3:A5"/>
    <mergeCell ref="B3:E4"/>
    <mergeCell ref="N3:Q4"/>
    <mergeCell ref="V3:Y4"/>
    <mergeCell ref="AH3:AK4"/>
    <mergeCell ref="AL3:AO4"/>
    <mergeCell ref="Z3:AC4"/>
    <mergeCell ref="AD3:AG4"/>
  </mergeCells>
  <phoneticPr fontId="2"/>
  <pageMargins left="0.19685039370078741" right="0.19685039370078741" top="0.59055118110236227" bottom="0" header="0.51181102362204722" footer="0.51181102362204722"/>
  <pageSetup paperSize="9" scale="63" orientation="landscape" r:id="rId2"/>
  <headerFooter alignWithMargins="0"/>
  <colBreaks count="2" manualBreakCount="2">
    <brk id="17" max="43" man="1"/>
    <brk id="33" max="44" man="1"/>
  </colBreak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3AABD6-ADF0-4186-A3A7-98A105244B90}">
  <sheetPr codeName="Sheet36"/>
  <dimension ref="A1:AH55"/>
  <sheetViews>
    <sheetView zoomScale="75" zoomScaleNormal="75" workbookViewId="0">
      <pane xSplit="3" ySplit="6" topLeftCell="D7" activePane="bottomRight" state="frozen"/>
      <selection pane="topRight"/>
      <selection pane="bottomLeft"/>
      <selection pane="bottomRight"/>
    </sheetView>
  </sheetViews>
  <sheetFormatPr defaultRowHeight="13.5"/>
  <cols>
    <col min="1" max="1" width="3.375" style="729" customWidth="1"/>
    <col min="2" max="2" width="18.5" style="729" customWidth="1"/>
    <col min="3" max="3" width="12.75" style="729" customWidth="1"/>
    <col min="4" max="18" width="16.875" style="729" customWidth="1"/>
    <col min="19" max="19" width="3.375" style="729" customWidth="1"/>
    <col min="20" max="20" width="17.5" style="729" customWidth="1"/>
    <col min="21" max="21" width="7.375" style="729" customWidth="1"/>
    <col min="22" max="26" width="14.5" style="729" customWidth="1"/>
    <col min="27" max="28" width="16.75" style="729" bestFit="1" customWidth="1"/>
    <col min="29" max="29" width="13.875" style="729" customWidth="1"/>
    <col min="30" max="30" width="14.625" style="729" customWidth="1"/>
    <col min="31" max="31" width="9" style="729"/>
    <col min="32" max="34" width="9" style="753"/>
    <col min="35" max="16384" width="9" style="729"/>
  </cols>
  <sheetData>
    <row r="1" spans="1:34" ht="27.75" customHeight="1">
      <c r="A1" s="728" t="s">
        <v>243</v>
      </c>
      <c r="D1" s="730" t="s">
        <v>357</v>
      </c>
      <c r="E1" s="730"/>
      <c r="F1" s="730"/>
      <c r="G1" s="730"/>
      <c r="H1" s="730"/>
      <c r="I1" s="730"/>
      <c r="J1" s="730"/>
      <c r="K1" s="730"/>
      <c r="L1" s="730"/>
      <c r="M1" s="730"/>
      <c r="N1" s="730"/>
      <c r="O1" s="730"/>
      <c r="P1" s="730"/>
      <c r="Q1" s="730"/>
      <c r="R1" s="730"/>
      <c r="S1" s="728" t="s">
        <v>244</v>
      </c>
      <c r="V1" s="731" t="s">
        <v>357</v>
      </c>
      <c r="W1" s="731"/>
      <c r="X1" s="731"/>
      <c r="Y1" s="731"/>
      <c r="Z1" s="731"/>
      <c r="AA1" s="731"/>
      <c r="AB1" s="731"/>
      <c r="AC1" s="731"/>
      <c r="AD1" s="731"/>
      <c r="AF1" s="732"/>
      <c r="AG1" s="732"/>
      <c r="AH1" s="732"/>
    </row>
    <row r="2" spans="1:34" ht="21.75" customHeight="1" thickBot="1">
      <c r="A2" s="733" t="s">
        <v>64</v>
      </c>
      <c r="B2" s="732"/>
      <c r="C2" s="734"/>
      <c r="D2" s="734"/>
      <c r="E2" s="732"/>
      <c r="F2" s="732"/>
      <c r="G2" s="732"/>
      <c r="H2" s="732"/>
      <c r="I2" s="732"/>
      <c r="P2" s="735"/>
      <c r="Q2" s="736"/>
      <c r="R2" s="737" t="s">
        <v>717</v>
      </c>
      <c r="S2" s="733" t="s">
        <v>64</v>
      </c>
      <c r="T2" s="732"/>
      <c r="U2" s="734"/>
      <c r="V2" s="734"/>
      <c r="W2" s="732"/>
      <c r="X2" s="732"/>
      <c r="Y2" s="732"/>
      <c r="Z2" s="732"/>
      <c r="AA2" s="732"/>
      <c r="AB2" s="734"/>
      <c r="AC2" s="738"/>
      <c r="AD2" s="737" t="s">
        <v>717</v>
      </c>
      <c r="AF2" s="732"/>
      <c r="AG2" s="732"/>
      <c r="AH2" s="732"/>
    </row>
    <row r="3" spans="1:34" ht="18" customHeight="1">
      <c r="A3" s="739"/>
      <c r="B3" s="740"/>
      <c r="C3" s="741"/>
      <c r="D3" s="742" t="s">
        <v>65</v>
      </c>
      <c r="E3" s="743"/>
      <c r="F3" s="744"/>
      <c r="G3" s="745" t="s">
        <v>128</v>
      </c>
      <c r="H3" s="746"/>
      <c r="I3" s="746"/>
      <c r="J3" s="747"/>
      <c r="K3" s="746"/>
      <c r="L3" s="746"/>
      <c r="M3" s="747"/>
      <c r="N3" s="746"/>
      <c r="O3" s="746"/>
      <c r="P3" s="745"/>
      <c r="Q3" s="746"/>
      <c r="R3" s="748"/>
      <c r="S3" s="739"/>
      <c r="T3" s="749"/>
      <c r="U3" s="750"/>
      <c r="V3" s="745" t="s">
        <v>128</v>
      </c>
      <c r="W3" s="746"/>
      <c r="X3" s="746"/>
      <c r="Y3" s="747"/>
      <c r="Z3" s="746"/>
      <c r="AA3" s="748"/>
      <c r="AB3" s="751"/>
      <c r="AC3" s="749" t="s">
        <v>129</v>
      </c>
      <c r="AD3" s="752"/>
    </row>
    <row r="4" spans="1:34" ht="18" customHeight="1" thickBot="1">
      <c r="A4" s="754" t="s">
        <v>66</v>
      </c>
      <c r="B4" s="755"/>
      <c r="C4" s="756" t="s">
        <v>67</v>
      </c>
      <c r="D4" s="757"/>
      <c r="E4" s="758"/>
      <c r="F4" s="759"/>
      <c r="G4" s="760"/>
      <c r="H4" s="761" t="s">
        <v>528</v>
      </c>
      <c r="I4" s="762"/>
      <c r="J4" s="763" t="s">
        <v>0</v>
      </c>
      <c r="K4" s="764" t="s">
        <v>46</v>
      </c>
      <c r="L4" s="765"/>
      <c r="M4" s="766" t="s">
        <v>431</v>
      </c>
      <c r="N4" s="761"/>
      <c r="O4" s="767"/>
      <c r="P4" s="761" t="s">
        <v>421</v>
      </c>
      <c r="Q4" s="761"/>
      <c r="R4" s="768"/>
      <c r="S4" s="754" t="s">
        <v>99</v>
      </c>
      <c r="T4" s="769"/>
      <c r="U4" s="770"/>
      <c r="V4" s="771" t="s">
        <v>237</v>
      </c>
      <c r="W4" s="772"/>
      <c r="X4" s="773"/>
      <c r="Y4" s="774" t="s">
        <v>406</v>
      </c>
      <c r="Z4" s="772"/>
      <c r="AA4" s="775"/>
      <c r="AB4" s="776"/>
      <c r="AC4" s="777"/>
      <c r="AD4" s="778"/>
    </row>
    <row r="5" spans="1:34" s="790" customFormat="1" ht="18" customHeight="1" thickBot="1">
      <c r="A5" s="779"/>
      <c r="B5" s="780"/>
      <c r="C5" s="781"/>
      <c r="D5" s="782" t="s">
        <v>522</v>
      </c>
      <c r="E5" s="782" t="s">
        <v>545</v>
      </c>
      <c r="F5" s="783" t="s">
        <v>546</v>
      </c>
      <c r="G5" s="784" t="s">
        <v>522</v>
      </c>
      <c r="H5" s="782" t="s">
        <v>545</v>
      </c>
      <c r="I5" s="785" t="s">
        <v>546</v>
      </c>
      <c r="J5" s="782" t="s">
        <v>522</v>
      </c>
      <c r="K5" s="782" t="s">
        <v>545</v>
      </c>
      <c r="L5" s="783" t="s">
        <v>546</v>
      </c>
      <c r="M5" s="782" t="s">
        <v>522</v>
      </c>
      <c r="N5" s="782" t="s">
        <v>545</v>
      </c>
      <c r="O5" s="782" t="s">
        <v>546</v>
      </c>
      <c r="P5" s="786" t="s">
        <v>522</v>
      </c>
      <c r="Q5" s="782" t="s">
        <v>545</v>
      </c>
      <c r="R5" s="787" t="s">
        <v>546</v>
      </c>
      <c r="S5" s="779"/>
      <c r="T5" s="788"/>
      <c r="U5" s="789"/>
      <c r="V5" s="784" t="s">
        <v>522</v>
      </c>
      <c r="W5" s="782" t="s">
        <v>545</v>
      </c>
      <c r="X5" s="785" t="s">
        <v>546</v>
      </c>
      <c r="Y5" s="782" t="s">
        <v>522</v>
      </c>
      <c r="Z5" s="782" t="s">
        <v>545</v>
      </c>
      <c r="AA5" s="787" t="s">
        <v>546</v>
      </c>
      <c r="AB5" s="782" t="s">
        <v>522</v>
      </c>
      <c r="AC5" s="782" t="s">
        <v>545</v>
      </c>
      <c r="AD5" s="787" t="s">
        <v>546</v>
      </c>
      <c r="AF5" s="753"/>
      <c r="AG5" s="753"/>
      <c r="AH5" s="753"/>
    </row>
    <row r="6" spans="1:34" s="790" customFormat="1" ht="14.25" customHeight="1">
      <c r="A6" s="791"/>
      <c r="B6" s="792"/>
      <c r="C6" s="741"/>
      <c r="D6" s="793" t="s">
        <v>524</v>
      </c>
      <c r="E6" s="794" t="s">
        <v>547</v>
      </c>
      <c r="F6" s="795" t="s">
        <v>625</v>
      </c>
      <c r="G6" s="796" t="s">
        <v>524</v>
      </c>
      <c r="H6" s="794" t="s">
        <v>547</v>
      </c>
      <c r="I6" s="797" t="s">
        <v>625</v>
      </c>
      <c r="J6" s="794" t="s">
        <v>524</v>
      </c>
      <c r="K6" s="794" t="s">
        <v>547</v>
      </c>
      <c r="L6" s="795" t="s">
        <v>625</v>
      </c>
      <c r="M6" s="794" t="s">
        <v>524</v>
      </c>
      <c r="N6" s="794" t="s">
        <v>547</v>
      </c>
      <c r="O6" s="794" t="s">
        <v>625</v>
      </c>
      <c r="P6" s="793" t="s">
        <v>524</v>
      </c>
      <c r="Q6" s="794" t="s">
        <v>547</v>
      </c>
      <c r="R6" s="798" t="s">
        <v>625</v>
      </c>
      <c r="S6" s="799"/>
      <c r="T6" s="800"/>
      <c r="U6" s="801"/>
      <c r="V6" s="802" t="s">
        <v>524</v>
      </c>
      <c r="W6" s="794" t="s">
        <v>547</v>
      </c>
      <c r="X6" s="797" t="s">
        <v>625</v>
      </c>
      <c r="Y6" s="794" t="s">
        <v>524</v>
      </c>
      <c r="Z6" s="794" t="s">
        <v>547</v>
      </c>
      <c r="AA6" s="798" t="s">
        <v>625</v>
      </c>
      <c r="AB6" s="793" t="s">
        <v>524</v>
      </c>
      <c r="AC6" s="794" t="s">
        <v>547</v>
      </c>
      <c r="AD6" s="798" t="s">
        <v>625</v>
      </c>
      <c r="AF6" s="753"/>
      <c r="AG6" s="753"/>
      <c r="AH6" s="753"/>
    </row>
    <row r="7" spans="1:34" s="817" customFormat="1" ht="29.25" customHeight="1" thickBot="1">
      <c r="A7" s="803" t="s">
        <v>68</v>
      </c>
      <c r="B7" s="804"/>
      <c r="C7" s="805">
        <v>1126522</v>
      </c>
      <c r="D7" s="806">
        <v>464436098</v>
      </c>
      <c r="E7" s="807">
        <v>744086133</v>
      </c>
      <c r="F7" s="808">
        <v>1027713614.7580001</v>
      </c>
      <c r="G7" s="809">
        <v>436418517</v>
      </c>
      <c r="H7" s="807">
        <v>654658605</v>
      </c>
      <c r="I7" s="809">
        <v>867006592.898</v>
      </c>
      <c r="J7" s="810">
        <v>239379609</v>
      </c>
      <c r="K7" s="810">
        <v>350182375</v>
      </c>
      <c r="L7" s="811">
        <v>481314814.51599997</v>
      </c>
      <c r="M7" s="810">
        <v>134903792</v>
      </c>
      <c r="N7" s="810">
        <v>205485118</v>
      </c>
      <c r="O7" s="810">
        <v>247440824.45699999</v>
      </c>
      <c r="P7" s="812">
        <v>41928667</v>
      </c>
      <c r="Q7" s="810">
        <v>64021538</v>
      </c>
      <c r="R7" s="813">
        <v>75275890.624000013</v>
      </c>
      <c r="S7" s="814" t="s">
        <v>68</v>
      </c>
      <c r="T7" s="814"/>
      <c r="U7" s="815"/>
      <c r="V7" s="816">
        <v>4621913</v>
      </c>
      <c r="W7" s="807">
        <v>7634367</v>
      </c>
      <c r="X7" s="809">
        <v>14366433.515000001</v>
      </c>
      <c r="Y7" s="810">
        <v>15584536</v>
      </c>
      <c r="Z7" s="810">
        <v>27335207</v>
      </c>
      <c r="AA7" s="813">
        <v>48608629.785999998</v>
      </c>
      <c r="AB7" s="806">
        <v>28017581</v>
      </c>
      <c r="AC7" s="807">
        <v>89427528</v>
      </c>
      <c r="AD7" s="808">
        <v>160707021.85999998</v>
      </c>
      <c r="AF7" s="818"/>
      <c r="AG7" s="818"/>
      <c r="AH7" s="818"/>
    </row>
    <row r="8" spans="1:34" ht="39.200000000000003" customHeight="1" thickBot="1">
      <c r="A8" s="819" t="s">
        <v>69</v>
      </c>
      <c r="B8" s="820"/>
      <c r="C8" s="821">
        <v>99312</v>
      </c>
      <c r="D8" s="822">
        <v>105195756</v>
      </c>
      <c r="E8" s="823">
        <v>232529655</v>
      </c>
      <c r="F8" s="824">
        <v>679826666.55100012</v>
      </c>
      <c r="G8" s="825">
        <v>93942374</v>
      </c>
      <c r="H8" s="823">
        <v>178314936</v>
      </c>
      <c r="I8" s="825">
        <v>552792341.97800004</v>
      </c>
      <c r="J8" s="826">
        <v>54244631</v>
      </c>
      <c r="K8" s="826">
        <v>96544554</v>
      </c>
      <c r="L8" s="827">
        <v>305240402.76700002</v>
      </c>
      <c r="M8" s="826">
        <v>27313630</v>
      </c>
      <c r="N8" s="826">
        <v>56034377</v>
      </c>
      <c r="O8" s="826">
        <v>155767426.19600001</v>
      </c>
      <c r="P8" s="828">
        <v>6559663</v>
      </c>
      <c r="Q8" s="826">
        <v>12475282</v>
      </c>
      <c r="R8" s="829">
        <v>45762445.195</v>
      </c>
      <c r="S8" s="830" t="s">
        <v>69</v>
      </c>
      <c r="T8" s="830"/>
      <c r="U8" s="831"/>
      <c r="V8" s="832">
        <v>1385173</v>
      </c>
      <c r="W8" s="823">
        <v>2880248</v>
      </c>
      <c r="X8" s="825">
        <v>10515255.642000001</v>
      </c>
      <c r="Y8" s="826">
        <v>4439277</v>
      </c>
      <c r="Z8" s="826">
        <v>10380475</v>
      </c>
      <c r="AA8" s="829">
        <v>35506812.178000003</v>
      </c>
      <c r="AB8" s="822">
        <v>11253382</v>
      </c>
      <c r="AC8" s="823">
        <v>54214719</v>
      </c>
      <c r="AD8" s="824">
        <v>127034324.573</v>
      </c>
    </row>
    <row r="9" spans="1:34" ht="27.2" customHeight="1">
      <c r="A9" s="833" t="s">
        <v>70</v>
      </c>
      <c r="B9" s="834" t="s">
        <v>164</v>
      </c>
      <c r="C9" s="835">
        <v>17940</v>
      </c>
      <c r="D9" s="836">
        <v>36771821</v>
      </c>
      <c r="E9" s="837">
        <v>73205656</v>
      </c>
      <c r="F9" s="838">
        <v>262499966.03799999</v>
      </c>
      <c r="G9" s="839">
        <v>33894467</v>
      </c>
      <c r="H9" s="840">
        <v>64213005</v>
      </c>
      <c r="I9" s="839">
        <v>230750699.296</v>
      </c>
      <c r="J9" s="841">
        <v>18060859</v>
      </c>
      <c r="K9" s="841">
        <v>32971688</v>
      </c>
      <c r="L9" s="842">
        <v>121896158.65000001</v>
      </c>
      <c r="M9" s="841">
        <v>10384587</v>
      </c>
      <c r="N9" s="841">
        <v>20152188</v>
      </c>
      <c r="O9" s="841">
        <v>64241423.692000002</v>
      </c>
      <c r="P9" s="843">
        <v>3328678</v>
      </c>
      <c r="Q9" s="841">
        <v>6428465</v>
      </c>
      <c r="R9" s="844">
        <v>25636092.176999997</v>
      </c>
      <c r="S9" s="833" t="s">
        <v>70</v>
      </c>
      <c r="T9" s="845" t="s">
        <v>167</v>
      </c>
      <c r="U9" s="846"/>
      <c r="V9" s="847">
        <v>458633</v>
      </c>
      <c r="W9" s="840">
        <v>964373</v>
      </c>
      <c r="X9" s="839">
        <v>4120065.5080000004</v>
      </c>
      <c r="Y9" s="841">
        <v>1661710</v>
      </c>
      <c r="Z9" s="841">
        <v>3696291</v>
      </c>
      <c r="AA9" s="844">
        <v>14856959.268999999</v>
      </c>
      <c r="AB9" s="836">
        <v>2877354</v>
      </c>
      <c r="AC9" s="837">
        <v>8992651</v>
      </c>
      <c r="AD9" s="838">
        <v>31749266.741999999</v>
      </c>
    </row>
    <row r="10" spans="1:34" ht="27.2" customHeight="1">
      <c r="A10" s="833" t="s">
        <v>71</v>
      </c>
      <c r="B10" s="834" t="s">
        <v>72</v>
      </c>
      <c r="C10" s="848">
        <v>2031</v>
      </c>
      <c r="D10" s="849">
        <v>14399004</v>
      </c>
      <c r="E10" s="850">
        <v>27882169</v>
      </c>
      <c r="F10" s="851">
        <v>135410934.69499999</v>
      </c>
      <c r="G10" s="852">
        <v>13508280</v>
      </c>
      <c r="H10" s="850">
        <v>25697110</v>
      </c>
      <c r="I10" s="852">
        <v>125301878.081</v>
      </c>
      <c r="J10" s="841">
        <v>7551480</v>
      </c>
      <c r="K10" s="841">
        <v>14008472</v>
      </c>
      <c r="L10" s="842">
        <v>69082543.306999996</v>
      </c>
      <c r="M10" s="841">
        <v>4267042</v>
      </c>
      <c r="N10" s="841">
        <v>7948272</v>
      </c>
      <c r="O10" s="841">
        <v>35002235.094999999</v>
      </c>
      <c r="P10" s="843">
        <v>935991</v>
      </c>
      <c r="Q10" s="841">
        <v>2121411</v>
      </c>
      <c r="R10" s="844">
        <v>12831200.002</v>
      </c>
      <c r="S10" s="833" t="s">
        <v>71</v>
      </c>
      <c r="T10" s="845" t="s">
        <v>100</v>
      </c>
      <c r="U10" s="846"/>
      <c r="V10" s="853">
        <v>233185</v>
      </c>
      <c r="W10" s="850">
        <v>477919</v>
      </c>
      <c r="X10" s="852">
        <v>2419414.5500000003</v>
      </c>
      <c r="Y10" s="841">
        <v>520582</v>
      </c>
      <c r="Z10" s="841">
        <v>1141036</v>
      </c>
      <c r="AA10" s="844">
        <v>5966485.1270000003</v>
      </c>
      <c r="AB10" s="849">
        <v>890724</v>
      </c>
      <c r="AC10" s="850">
        <v>2185059</v>
      </c>
      <c r="AD10" s="851">
        <v>10109056.614</v>
      </c>
    </row>
    <row r="11" spans="1:34" ht="27.2" customHeight="1">
      <c r="A11" s="833" t="s">
        <v>73</v>
      </c>
      <c r="B11" s="834" t="s">
        <v>83</v>
      </c>
      <c r="C11" s="848">
        <v>77452</v>
      </c>
      <c r="D11" s="849">
        <v>53258053</v>
      </c>
      <c r="E11" s="850">
        <v>129655358</v>
      </c>
      <c r="F11" s="851">
        <v>279322130.21000004</v>
      </c>
      <c r="G11" s="852">
        <v>45863405</v>
      </c>
      <c r="H11" s="850">
        <v>87266961</v>
      </c>
      <c r="I11" s="852">
        <v>195132885.01200002</v>
      </c>
      <c r="J11" s="841">
        <v>28190897</v>
      </c>
      <c r="K11" s="841">
        <v>48883665</v>
      </c>
      <c r="L11" s="842">
        <v>113315523.073</v>
      </c>
      <c r="M11" s="841">
        <v>12473567</v>
      </c>
      <c r="N11" s="841">
        <v>27571028</v>
      </c>
      <c r="O11" s="841">
        <v>55996352.807999998</v>
      </c>
      <c r="P11" s="843">
        <v>2284741</v>
      </c>
      <c r="Q11" s="841">
        <v>3907365</v>
      </c>
      <c r="R11" s="844">
        <v>7276540.4380000001</v>
      </c>
      <c r="S11" s="833" t="s">
        <v>73</v>
      </c>
      <c r="T11" s="845" t="s">
        <v>101</v>
      </c>
      <c r="U11" s="846"/>
      <c r="V11" s="853">
        <v>684200</v>
      </c>
      <c r="W11" s="850">
        <v>1421041</v>
      </c>
      <c r="X11" s="852">
        <v>3950892.5759999999</v>
      </c>
      <c r="Y11" s="841">
        <v>2230000</v>
      </c>
      <c r="Z11" s="841">
        <v>5483862</v>
      </c>
      <c r="AA11" s="844">
        <v>14593576.117000001</v>
      </c>
      <c r="AB11" s="849">
        <v>7394648</v>
      </c>
      <c r="AC11" s="850">
        <v>42388397</v>
      </c>
      <c r="AD11" s="851">
        <v>84189245.197999999</v>
      </c>
    </row>
    <row r="12" spans="1:34" ht="27.2" customHeight="1" thickBot="1">
      <c r="A12" s="833" t="s">
        <v>84</v>
      </c>
      <c r="B12" s="854" t="s">
        <v>85</v>
      </c>
      <c r="C12" s="855">
        <v>1889</v>
      </c>
      <c r="D12" s="856">
        <v>766878</v>
      </c>
      <c r="E12" s="857">
        <v>1786472</v>
      </c>
      <c r="F12" s="858">
        <v>2593635.608</v>
      </c>
      <c r="G12" s="859">
        <v>676222</v>
      </c>
      <c r="H12" s="860">
        <v>1137860</v>
      </c>
      <c r="I12" s="859">
        <v>1606879.5889999999</v>
      </c>
      <c r="J12" s="841">
        <v>441395</v>
      </c>
      <c r="K12" s="841">
        <v>680729</v>
      </c>
      <c r="L12" s="842">
        <v>946177.73699999996</v>
      </c>
      <c r="M12" s="841">
        <v>188434</v>
      </c>
      <c r="N12" s="841">
        <v>362889</v>
      </c>
      <c r="O12" s="841">
        <v>527414.60100000002</v>
      </c>
      <c r="P12" s="843">
        <v>10253</v>
      </c>
      <c r="Q12" s="841">
        <v>18041</v>
      </c>
      <c r="R12" s="844">
        <v>18612.578000000001</v>
      </c>
      <c r="S12" s="833" t="s">
        <v>84</v>
      </c>
      <c r="T12" s="861" t="s">
        <v>102</v>
      </c>
      <c r="U12" s="862"/>
      <c r="V12" s="863">
        <v>9155</v>
      </c>
      <c r="W12" s="860">
        <v>16915</v>
      </c>
      <c r="X12" s="859">
        <v>24883.008000000002</v>
      </c>
      <c r="Y12" s="841">
        <v>26985</v>
      </c>
      <c r="Z12" s="841">
        <v>59286</v>
      </c>
      <c r="AA12" s="844">
        <v>89791.665000000008</v>
      </c>
      <c r="AB12" s="856">
        <v>90656</v>
      </c>
      <c r="AC12" s="857">
        <v>648612</v>
      </c>
      <c r="AD12" s="858">
        <v>986756.01899999997</v>
      </c>
    </row>
    <row r="13" spans="1:34" ht="39.950000000000003" customHeight="1" thickBot="1">
      <c r="A13" s="830" t="s">
        <v>86</v>
      </c>
      <c r="B13" s="864"/>
      <c r="C13" s="865">
        <v>1027210</v>
      </c>
      <c r="D13" s="866">
        <v>359240342</v>
      </c>
      <c r="E13" s="867">
        <v>511556478</v>
      </c>
      <c r="F13" s="868">
        <v>347886948.20700002</v>
      </c>
      <c r="G13" s="869">
        <v>342476143</v>
      </c>
      <c r="H13" s="867">
        <v>476343669</v>
      </c>
      <c r="I13" s="869">
        <v>314214250.91999996</v>
      </c>
      <c r="J13" s="826">
        <v>185134978</v>
      </c>
      <c r="K13" s="826">
        <v>253637821</v>
      </c>
      <c r="L13" s="827">
        <v>176074411.74899998</v>
      </c>
      <c r="M13" s="826">
        <v>107590162</v>
      </c>
      <c r="N13" s="826">
        <v>149450741</v>
      </c>
      <c r="O13" s="826">
        <v>91673398.261000007</v>
      </c>
      <c r="P13" s="828">
        <v>35369004</v>
      </c>
      <c r="Q13" s="826">
        <v>51546256</v>
      </c>
      <c r="R13" s="829">
        <v>29513445.429000001</v>
      </c>
      <c r="S13" s="830" t="s">
        <v>86</v>
      </c>
      <c r="T13" s="830"/>
      <c r="U13" s="831"/>
      <c r="V13" s="870">
        <v>3236740</v>
      </c>
      <c r="W13" s="867">
        <v>4754119</v>
      </c>
      <c r="X13" s="869">
        <v>3851177.8730000006</v>
      </c>
      <c r="Y13" s="826">
        <v>11145259</v>
      </c>
      <c r="Z13" s="826">
        <v>16954732</v>
      </c>
      <c r="AA13" s="829">
        <v>13101817.608000003</v>
      </c>
      <c r="AB13" s="866">
        <v>16764199</v>
      </c>
      <c r="AC13" s="867">
        <v>35212809</v>
      </c>
      <c r="AD13" s="868">
        <v>33672697.287</v>
      </c>
    </row>
    <row r="14" spans="1:34" ht="27.2" customHeight="1">
      <c r="A14" s="756"/>
      <c r="B14" s="871" t="s">
        <v>87</v>
      </c>
      <c r="C14" s="872">
        <v>478948</v>
      </c>
      <c r="D14" s="873">
        <v>118943045</v>
      </c>
      <c r="E14" s="874">
        <v>157384114</v>
      </c>
      <c r="F14" s="875">
        <v>137050589.88800001</v>
      </c>
      <c r="G14" s="876">
        <v>111602178</v>
      </c>
      <c r="H14" s="874">
        <v>141987826</v>
      </c>
      <c r="I14" s="876">
        <v>117426521.00399999</v>
      </c>
      <c r="J14" s="877">
        <v>72331673</v>
      </c>
      <c r="K14" s="877">
        <v>90335631</v>
      </c>
      <c r="L14" s="878">
        <v>76637013.012999997</v>
      </c>
      <c r="M14" s="877">
        <v>27416350</v>
      </c>
      <c r="N14" s="877">
        <v>35854236</v>
      </c>
      <c r="O14" s="877">
        <v>27957209.84</v>
      </c>
      <c r="P14" s="879">
        <v>4615889</v>
      </c>
      <c r="Q14" s="877">
        <v>6337434</v>
      </c>
      <c r="R14" s="880">
        <v>4114543.0640000002</v>
      </c>
      <c r="S14" s="756"/>
      <c r="T14" s="881" t="s">
        <v>103</v>
      </c>
      <c r="U14" s="882"/>
      <c r="V14" s="883">
        <v>1646986</v>
      </c>
      <c r="W14" s="874">
        <v>2135562</v>
      </c>
      <c r="X14" s="876">
        <v>2016924.054</v>
      </c>
      <c r="Y14" s="877">
        <v>5591280</v>
      </c>
      <c r="Z14" s="877">
        <v>7324963</v>
      </c>
      <c r="AA14" s="880">
        <v>6700831.0329999998</v>
      </c>
      <c r="AB14" s="873">
        <v>7340867</v>
      </c>
      <c r="AC14" s="874">
        <v>15396288</v>
      </c>
      <c r="AD14" s="875">
        <v>19624068.884</v>
      </c>
    </row>
    <row r="15" spans="1:34" ht="27.2" customHeight="1">
      <c r="A15" s="756" t="s">
        <v>88</v>
      </c>
      <c r="B15" s="884" t="s">
        <v>89</v>
      </c>
      <c r="C15" s="848">
        <v>61089</v>
      </c>
      <c r="D15" s="849">
        <v>25243253</v>
      </c>
      <c r="E15" s="850">
        <v>35678600</v>
      </c>
      <c r="F15" s="851">
        <v>22338816.158</v>
      </c>
      <c r="G15" s="852">
        <v>24994497</v>
      </c>
      <c r="H15" s="850">
        <v>35309069</v>
      </c>
      <c r="I15" s="852">
        <v>22081366.257000003</v>
      </c>
      <c r="J15" s="841">
        <v>1679181</v>
      </c>
      <c r="K15" s="841">
        <v>2053902</v>
      </c>
      <c r="L15" s="842">
        <v>1292367.7789999999</v>
      </c>
      <c r="M15" s="841">
        <v>7637159</v>
      </c>
      <c r="N15" s="841">
        <v>9657327</v>
      </c>
      <c r="O15" s="841">
        <v>6373016.5470000003</v>
      </c>
      <c r="P15" s="843">
        <v>15597912</v>
      </c>
      <c r="Q15" s="841">
        <v>23497450</v>
      </c>
      <c r="R15" s="844">
        <v>14346134.192</v>
      </c>
      <c r="S15" s="756" t="s">
        <v>88</v>
      </c>
      <c r="T15" s="845" t="s">
        <v>104</v>
      </c>
      <c r="U15" s="846"/>
      <c r="V15" s="853">
        <v>18786</v>
      </c>
      <c r="W15" s="850">
        <v>23611</v>
      </c>
      <c r="X15" s="852">
        <v>15426.888000000001</v>
      </c>
      <c r="Y15" s="841">
        <v>61459</v>
      </c>
      <c r="Z15" s="841">
        <v>76779</v>
      </c>
      <c r="AA15" s="844">
        <v>54420.851000000002</v>
      </c>
      <c r="AB15" s="849">
        <v>248756</v>
      </c>
      <c r="AC15" s="850">
        <v>369531</v>
      </c>
      <c r="AD15" s="851">
        <v>257449.90100000001</v>
      </c>
    </row>
    <row r="16" spans="1:34" ht="27.2" customHeight="1">
      <c r="A16" s="756"/>
      <c r="B16" s="884" t="s">
        <v>90</v>
      </c>
      <c r="C16" s="835">
        <v>38689</v>
      </c>
      <c r="D16" s="885">
        <v>9486795</v>
      </c>
      <c r="E16" s="886">
        <v>14818678</v>
      </c>
      <c r="F16" s="887">
        <v>12175199.325999999</v>
      </c>
      <c r="G16" s="888">
        <v>8895014</v>
      </c>
      <c r="H16" s="886">
        <v>13256724</v>
      </c>
      <c r="I16" s="888">
        <v>10826184.614</v>
      </c>
      <c r="J16" s="841">
        <v>5609434</v>
      </c>
      <c r="K16" s="841">
        <v>8189845</v>
      </c>
      <c r="L16" s="842">
        <v>6824511.8379999995</v>
      </c>
      <c r="M16" s="841">
        <v>2480057</v>
      </c>
      <c r="N16" s="841">
        <v>3730157</v>
      </c>
      <c r="O16" s="841">
        <v>3052074.5260000001</v>
      </c>
      <c r="P16" s="843">
        <v>232797</v>
      </c>
      <c r="Q16" s="841">
        <v>369132</v>
      </c>
      <c r="R16" s="844">
        <v>218779.117</v>
      </c>
      <c r="S16" s="756"/>
      <c r="T16" s="845" t="s">
        <v>105</v>
      </c>
      <c r="U16" s="846"/>
      <c r="V16" s="889">
        <v>120299</v>
      </c>
      <c r="W16" s="886">
        <v>195792</v>
      </c>
      <c r="X16" s="888">
        <v>158711.20200000002</v>
      </c>
      <c r="Y16" s="841">
        <v>452427</v>
      </c>
      <c r="Z16" s="841">
        <v>771798</v>
      </c>
      <c r="AA16" s="844">
        <v>572107.93099999998</v>
      </c>
      <c r="AB16" s="885">
        <v>591781</v>
      </c>
      <c r="AC16" s="886">
        <v>1561954</v>
      </c>
      <c r="AD16" s="887">
        <v>1349014.7120000001</v>
      </c>
    </row>
    <row r="17" spans="1:34" ht="27.2" customHeight="1">
      <c r="A17" s="756" t="s">
        <v>91</v>
      </c>
      <c r="B17" s="884" t="s">
        <v>92</v>
      </c>
      <c r="C17" s="835">
        <v>87441</v>
      </c>
      <c r="D17" s="885">
        <v>32460512</v>
      </c>
      <c r="E17" s="886">
        <v>74604674</v>
      </c>
      <c r="F17" s="887">
        <v>36081826.880000003</v>
      </c>
      <c r="G17" s="888">
        <v>30522139</v>
      </c>
      <c r="H17" s="886">
        <v>68000302</v>
      </c>
      <c r="I17" s="888">
        <v>33075915.813000001</v>
      </c>
      <c r="J17" s="841">
        <v>18139557</v>
      </c>
      <c r="K17" s="841">
        <v>40086192</v>
      </c>
      <c r="L17" s="842">
        <v>18896017.520000003</v>
      </c>
      <c r="M17" s="841">
        <v>9923041</v>
      </c>
      <c r="N17" s="841">
        <v>21912104</v>
      </c>
      <c r="O17" s="841">
        <v>11228781.435999999</v>
      </c>
      <c r="P17" s="843">
        <v>661712</v>
      </c>
      <c r="Q17" s="841">
        <v>1047590</v>
      </c>
      <c r="R17" s="844">
        <v>771199.85199999996</v>
      </c>
      <c r="S17" s="756" t="s">
        <v>91</v>
      </c>
      <c r="T17" s="845" t="s">
        <v>106</v>
      </c>
      <c r="U17" s="846"/>
      <c r="V17" s="889">
        <v>356104</v>
      </c>
      <c r="W17" s="886">
        <v>957999</v>
      </c>
      <c r="X17" s="888">
        <v>424847.09199999995</v>
      </c>
      <c r="Y17" s="841">
        <v>1441725</v>
      </c>
      <c r="Z17" s="841">
        <v>3996417</v>
      </c>
      <c r="AA17" s="844">
        <v>1755069.9129999999</v>
      </c>
      <c r="AB17" s="885">
        <v>1938373</v>
      </c>
      <c r="AC17" s="886">
        <v>6604372</v>
      </c>
      <c r="AD17" s="887">
        <v>3005911.0670000003</v>
      </c>
    </row>
    <row r="18" spans="1:34" ht="27.2" customHeight="1">
      <c r="A18" s="756"/>
      <c r="B18" s="884" t="s">
        <v>93</v>
      </c>
      <c r="C18" s="835">
        <v>53841</v>
      </c>
      <c r="D18" s="885">
        <v>44619038</v>
      </c>
      <c r="E18" s="886">
        <v>57176439</v>
      </c>
      <c r="F18" s="887">
        <v>22396653.296999998</v>
      </c>
      <c r="G18" s="888">
        <v>43818747</v>
      </c>
      <c r="H18" s="886">
        <v>56042367</v>
      </c>
      <c r="I18" s="888">
        <v>21912400.175000001</v>
      </c>
      <c r="J18" s="841">
        <v>20921797</v>
      </c>
      <c r="K18" s="841">
        <v>26260017</v>
      </c>
      <c r="L18" s="842">
        <v>10680693.878</v>
      </c>
      <c r="M18" s="841">
        <v>16956777</v>
      </c>
      <c r="N18" s="841">
        <v>22251469</v>
      </c>
      <c r="O18" s="841">
        <v>8204942.6600000001</v>
      </c>
      <c r="P18" s="843">
        <v>5192439</v>
      </c>
      <c r="Q18" s="841">
        <v>6525703</v>
      </c>
      <c r="R18" s="844">
        <v>2626582.2080000001</v>
      </c>
      <c r="S18" s="756"/>
      <c r="T18" s="845" t="s">
        <v>107</v>
      </c>
      <c r="U18" s="846"/>
      <c r="V18" s="889">
        <v>188103</v>
      </c>
      <c r="W18" s="886">
        <v>251136</v>
      </c>
      <c r="X18" s="888">
        <v>100532.87300000001</v>
      </c>
      <c r="Y18" s="841">
        <v>559631</v>
      </c>
      <c r="Z18" s="841">
        <v>754042</v>
      </c>
      <c r="AA18" s="844">
        <v>299648.55599999998</v>
      </c>
      <c r="AB18" s="885">
        <v>800291</v>
      </c>
      <c r="AC18" s="886">
        <v>1134072</v>
      </c>
      <c r="AD18" s="887">
        <v>484253.12200000003</v>
      </c>
    </row>
    <row r="19" spans="1:34" ht="27.2" customHeight="1">
      <c r="A19" s="756" t="s">
        <v>47</v>
      </c>
      <c r="B19" s="884" t="s">
        <v>94</v>
      </c>
      <c r="C19" s="835">
        <v>39904</v>
      </c>
      <c r="D19" s="885">
        <v>16554430</v>
      </c>
      <c r="E19" s="886">
        <v>25558357</v>
      </c>
      <c r="F19" s="887">
        <v>19872214.114</v>
      </c>
      <c r="G19" s="888">
        <v>16394317</v>
      </c>
      <c r="H19" s="886">
        <v>25305677</v>
      </c>
      <c r="I19" s="888">
        <v>19700060.495999999</v>
      </c>
      <c r="J19" s="841">
        <v>9967374</v>
      </c>
      <c r="K19" s="841">
        <v>15247981</v>
      </c>
      <c r="L19" s="842">
        <v>11941339.544</v>
      </c>
      <c r="M19" s="841">
        <v>5778675</v>
      </c>
      <c r="N19" s="841">
        <v>8987445</v>
      </c>
      <c r="O19" s="841">
        <v>6954373.1189999999</v>
      </c>
      <c r="P19" s="843">
        <v>568346</v>
      </c>
      <c r="Q19" s="841">
        <v>964483</v>
      </c>
      <c r="R19" s="844">
        <v>738763.21</v>
      </c>
      <c r="S19" s="756" t="s">
        <v>47</v>
      </c>
      <c r="T19" s="845" t="s">
        <v>108</v>
      </c>
      <c r="U19" s="846"/>
      <c r="V19" s="889">
        <v>15104</v>
      </c>
      <c r="W19" s="886">
        <v>20777</v>
      </c>
      <c r="X19" s="888">
        <v>12870.540999999999</v>
      </c>
      <c r="Y19" s="841">
        <v>64818</v>
      </c>
      <c r="Z19" s="841">
        <v>84991</v>
      </c>
      <c r="AA19" s="844">
        <v>52714.082000000002</v>
      </c>
      <c r="AB19" s="885">
        <v>160113</v>
      </c>
      <c r="AC19" s="886">
        <v>252680</v>
      </c>
      <c r="AD19" s="887">
        <v>172153.61799999999</v>
      </c>
    </row>
    <row r="20" spans="1:34" ht="27.2" customHeight="1">
      <c r="A20" s="756"/>
      <c r="B20" s="884" t="s">
        <v>97</v>
      </c>
      <c r="C20" s="835">
        <v>84236</v>
      </c>
      <c r="D20" s="885">
        <v>37255763</v>
      </c>
      <c r="E20" s="886">
        <v>42516261</v>
      </c>
      <c r="F20" s="887">
        <v>28917042.353</v>
      </c>
      <c r="G20" s="888">
        <v>35783414</v>
      </c>
      <c r="H20" s="886">
        <v>40694391</v>
      </c>
      <c r="I20" s="888">
        <v>27199289.296</v>
      </c>
      <c r="J20" s="841">
        <v>18326114</v>
      </c>
      <c r="K20" s="841">
        <v>20651642</v>
      </c>
      <c r="L20" s="842">
        <v>14509760.332</v>
      </c>
      <c r="M20" s="841">
        <v>14040870</v>
      </c>
      <c r="N20" s="841">
        <v>15918152</v>
      </c>
      <c r="O20" s="841">
        <v>9256879.5040000007</v>
      </c>
      <c r="P20" s="843">
        <v>1728951</v>
      </c>
      <c r="Q20" s="841">
        <v>2030066</v>
      </c>
      <c r="R20" s="844">
        <v>1136168.2169999999</v>
      </c>
      <c r="S20" s="756"/>
      <c r="T20" s="845" t="s">
        <v>109</v>
      </c>
      <c r="U20" s="846"/>
      <c r="V20" s="889">
        <v>368406</v>
      </c>
      <c r="W20" s="886">
        <v>457998</v>
      </c>
      <c r="X20" s="888">
        <v>514183.50599999999</v>
      </c>
      <c r="Y20" s="841">
        <v>1319073</v>
      </c>
      <c r="Z20" s="841">
        <v>1636533</v>
      </c>
      <c r="AA20" s="844">
        <v>1782297.737</v>
      </c>
      <c r="AB20" s="885">
        <v>1472349</v>
      </c>
      <c r="AC20" s="886">
        <v>1821870</v>
      </c>
      <c r="AD20" s="887">
        <v>1717753.057</v>
      </c>
    </row>
    <row r="21" spans="1:34" ht="27.2" customHeight="1">
      <c r="A21" s="756" t="s">
        <v>98</v>
      </c>
      <c r="B21" s="884" t="s">
        <v>718</v>
      </c>
      <c r="C21" s="835">
        <v>60336</v>
      </c>
      <c r="D21" s="885">
        <v>33836644</v>
      </c>
      <c r="E21" s="886">
        <v>46289172</v>
      </c>
      <c r="F21" s="887">
        <v>23107272.958000001</v>
      </c>
      <c r="G21" s="888">
        <v>33190004</v>
      </c>
      <c r="H21" s="886">
        <v>45144464</v>
      </c>
      <c r="I21" s="888">
        <v>22547331.732999999</v>
      </c>
      <c r="J21" s="841">
        <v>13902173</v>
      </c>
      <c r="K21" s="841">
        <v>18061161</v>
      </c>
      <c r="L21" s="842">
        <v>9580475.5729999989</v>
      </c>
      <c r="M21" s="841">
        <v>12669166</v>
      </c>
      <c r="N21" s="841">
        <v>16439392</v>
      </c>
      <c r="O21" s="841">
        <v>7733792.4569999995</v>
      </c>
      <c r="P21" s="843">
        <v>6081903</v>
      </c>
      <c r="Q21" s="841">
        <v>9819595</v>
      </c>
      <c r="R21" s="844">
        <v>4849448.91</v>
      </c>
      <c r="S21" s="756" t="s">
        <v>98</v>
      </c>
      <c r="T21" s="845" t="s">
        <v>110</v>
      </c>
      <c r="U21" s="846"/>
      <c r="V21" s="889">
        <v>129676</v>
      </c>
      <c r="W21" s="886">
        <v>194189</v>
      </c>
      <c r="X21" s="888">
        <v>94372.922999999995</v>
      </c>
      <c r="Y21" s="841">
        <v>407086</v>
      </c>
      <c r="Z21" s="841">
        <v>630127</v>
      </c>
      <c r="AA21" s="844">
        <v>289241.87</v>
      </c>
      <c r="AB21" s="885">
        <v>646640</v>
      </c>
      <c r="AC21" s="886">
        <v>1144708</v>
      </c>
      <c r="AD21" s="887">
        <v>559941.22499999998</v>
      </c>
    </row>
    <row r="22" spans="1:34" ht="27.2" customHeight="1" thickBot="1">
      <c r="A22" s="890"/>
      <c r="B22" s="891" t="s">
        <v>667</v>
      </c>
      <c r="C22" s="892">
        <v>122726</v>
      </c>
      <c r="D22" s="893">
        <v>40840862</v>
      </c>
      <c r="E22" s="894">
        <v>57530183</v>
      </c>
      <c r="F22" s="895">
        <v>45947333.232999995</v>
      </c>
      <c r="G22" s="896">
        <v>37275833</v>
      </c>
      <c r="H22" s="894">
        <v>50602849</v>
      </c>
      <c r="I22" s="896">
        <v>39445181.531999998</v>
      </c>
      <c r="J22" s="897">
        <v>24257675</v>
      </c>
      <c r="K22" s="897">
        <v>32751450</v>
      </c>
      <c r="L22" s="898">
        <v>25712232.272</v>
      </c>
      <c r="M22" s="897">
        <v>10688067</v>
      </c>
      <c r="N22" s="897">
        <v>14700459</v>
      </c>
      <c r="O22" s="897">
        <v>10912328.172</v>
      </c>
      <c r="P22" s="899">
        <v>689055</v>
      </c>
      <c r="Q22" s="897">
        <v>954803</v>
      </c>
      <c r="R22" s="900">
        <v>711826.65899999999</v>
      </c>
      <c r="S22" s="890"/>
      <c r="T22" s="901" t="s">
        <v>111</v>
      </c>
      <c r="U22" s="902"/>
      <c r="V22" s="903">
        <v>393276</v>
      </c>
      <c r="W22" s="894">
        <v>517055</v>
      </c>
      <c r="X22" s="896">
        <v>513308.79399999999</v>
      </c>
      <c r="Y22" s="897">
        <v>1247760</v>
      </c>
      <c r="Z22" s="897">
        <v>1679082</v>
      </c>
      <c r="AA22" s="900">
        <v>1595485.635</v>
      </c>
      <c r="AB22" s="893">
        <v>3565029</v>
      </c>
      <c r="AC22" s="894">
        <v>6927334</v>
      </c>
      <c r="AD22" s="895">
        <v>6502151.7010000004</v>
      </c>
    </row>
    <row r="24" spans="1:34" ht="22.5" customHeight="1">
      <c r="A24" s="728"/>
      <c r="D24" s="730" t="s">
        <v>150</v>
      </c>
      <c r="E24" s="730"/>
      <c r="F24" s="730"/>
      <c r="G24" s="730"/>
      <c r="H24" s="730"/>
      <c r="I24" s="730"/>
      <c r="J24" s="730"/>
      <c r="K24" s="730"/>
      <c r="L24" s="730"/>
      <c r="M24" s="730"/>
      <c r="N24" s="730"/>
      <c r="O24" s="730"/>
      <c r="P24" s="730"/>
      <c r="Q24" s="730"/>
      <c r="R24" s="730"/>
      <c r="S24" s="728"/>
      <c r="V24" s="730" t="s">
        <v>150</v>
      </c>
      <c r="W24" s="730"/>
      <c r="X24" s="730"/>
      <c r="Y24" s="730"/>
      <c r="Z24" s="730"/>
      <c r="AA24" s="730"/>
      <c r="AB24" s="730"/>
      <c r="AC24" s="730"/>
      <c r="AD24" s="730"/>
      <c r="AF24" s="732"/>
      <c r="AG24" s="732"/>
      <c r="AH24" s="732"/>
    </row>
    <row r="25" spans="1:34" ht="20.25" customHeight="1" thickBot="1">
      <c r="B25" s="904"/>
      <c r="C25" s="905"/>
      <c r="D25" s="906"/>
      <c r="E25" s="753"/>
      <c r="F25" s="753"/>
      <c r="G25" s="753"/>
      <c r="H25" s="753"/>
      <c r="I25" s="753"/>
      <c r="P25" s="907"/>
      <c r="Q25" s="908"/>
      <c r="R25" s="737" t="s">
        <v>717</v>
      </c>
      <c r="T25" s="904"/>
      <c r="U25" s="905"/>
      <c r="V25" s="753"/>
      <c r="W25" s="753"/>
      <c r="X25" s="753"/>
      <c r="AB25" s="906"/>
      <c r="AC25" s="909"/>
      <c r="AD25" s="737" t="s">
        <v>717</v>
      </c>
      <c r="AE25" s="753"/>
    </row>
    <row r="26" spans="1:34" ht="18" customHeight="1">
      <c r="A26" s="739"/>
      <c r="B26" s="749"/>
      <c r="C26" s="910"/>
      <c r="D26" s="742" t="s">
        <v>65</v>
      </c>
      <c r="E26" s="911"/>
      <c r="F26" s="912"/>
      <c r="G26" s="745" t="s">
        <v>128</v>
      </c>
      <c r="H26" s="746"/>
      <c r="I26" s="746"/>
      <c r="J26" s="747"/>
      <c r="K26" s="746"/>
      <c r="L26" s="746"/>
      <c r="M26" s="747"/>
      <c r="N26" s="746"/>
      <c r="O26" s="746"/>
      <c r="P26" s="745"/>
      <c r="Q26" s="746"/>
      <c r="R26" s="748"/>
      <c r="S26" s="739"/>
      <c r="T26" s="749"/>
      <c r="U26" s="750"/>
      <c r="V26" s="745" t="s">
        <v>128</v>
      </c>
      <c r="W26" s="746"/>
      <c r="X26" s="746"/>
      <c r="Y26" s="747"/>
      <c r="Z26" s="746"/>
      <c r="AA26" s="746"/>
      <c r="AB26" s="751"/>
      <c r="AC26" s="749" t="s">
        <v>129</v>
      </c>
      <c r="AD26" s="752"/>
      <c r="AE26" s="913"/>
    </row>
    <row r="27" spans="1:34" ht="18" customHeight="1" thickBot="1">
      <c r="A27" s="754" t="s">
        <v>99</v>
      </c>
      <c r="B27" s="769"/>
      <c r="C27" s="769"/>
      <c r="D27" s="914"/>
      <c r="E27" s="915"/>
      <c r="F27" s="916"/>
      <c r="G27" s="760"/>
      <c r="H27" s="761" t="s">
        <v>528</v>
      </c>
      <c r="I27" s="762"/>
      <c r="J27" s="763" t="s">
        <v>0</v>
      </c>
      <c r="K27" s="764" t="s">
        <v>46</v>
      </c>
      <c r="L27" s="765"/>
      <c r="M27" s="766" t="s">
        <v>431</v>
      </c>
      <c r="N27" s="761"/>
      <c r="O27" s="767"/>
      <c r="P27" s="761" t="s">
        <v>421</v>
      </c>
      <c r="Q27" s="761"/>
      <c r="R27" s="768"/>
      <c r="S27" s="754" t="s">
        <v>99</v>
      </c>
      <c r="T27" s="769"/>
      <c r="U27" s="755"/>
      <c r="V27" s="771" t="s">
        <v>237</v>
      </c>
      <c r="W27" s="772"/>
      <c r="X27" s="773"/>
      <c r="Y27" s="774" t="s">
        <v>406</v>
      </c>
      <c r="Z27" s="772"/>
      <c r="AA27" s="775"/>
      <c r="AB27" s="776"/>
      <c r="AC27" s="777"/>
      <c r="AD27" s="778"/>
      <c r="AE27" s="833"/>
    </row>
    <row r="28" spans="1:34" ht="18" customHeight="1" thickBot="1">
      <c r="A28" s="833"/>
      <c r="B28" s="769"/>
      <c r="C28" s="917"/>
      <c r="D28" s="918" t="s">
        <v>610</v>
      </c>
      <c r="E28" s="919" t="s">
        <v>665</v>
      </c>
      <c r="F28" s="919" t="s">
        <v>666</v>
      </c>
      <c r="G28" s="833" t="s">
        <v>610</v>
      </c>
      <c r="H28" s="920" t="s">
        <v>665</v>
      </c>
      <c r="I28" s="921" t="s">
        <v>666</v>
      </c>
      <c r="J28" s="920" t="s">
        <v>610</v>
      </c>
      <c r="K28" s="920" t="s">
        <v>665</v>
      </c>
      <c r="L28" s="920" t="s">
        <v>666</v>
      </c>
      <c r="M28" s="920" t="s">
        <v>610</v>
      </c>
      <c r="N28" s="920" t="s">
        <v>665</v>
      </c>
      <c r="O28" s="920" t="s">
        <v>666</v>
      </c>
      <c r="P28" s="920" t="s">
        <v>610</v>
      </c>
      <c r="Q28" s="922" t="s">
        <v>665</v>
      </c>
      <c r="R28" s="923" t="s">
        <v>666</v>
      </c>
      <c r="S28" s="833"/>
      <c r="T28" s="769"/>
      <c r="U28" s="924"/>
      <c r="V28" s="922" t="s">
        <v>610</v>
      </c>
      <c r="W28" s="920" t="s">
        <v>665</v>
      </c>
      <c r="X28" s="921" t="s">
        <v>666</v>
      </c>
      <c r="Y28" s="920" t="s">
        <v>610</v>
      </c>
      <c r="Z28" s="920" t="s">
        <v>665</v>
      </c>
      <c r="AA28" s="921" t="s">
        <v>666</v>
      </c>
      <c r="AB28" s="918" t="s">
        <v>610</v>
      </c>
      <c r="AC28" s="919" t="s">
        <v>665</v>
      </c>
      <c r="AD28" s="925" t="s">
        <v>666</v>
      </c>
      <c r="AE28" s="833"/>
    </row>
    <row r="29" spans="1:34" ht="15.2" customHeight="1">
      <c r="A29" s="791"/>
      <c r="B29" s="926"/>
      <c r="C29" s="910"/>
      <c r="D29" s="796" t="s">
        <v>548</v>
      </c>
      <c r="E29" s="795" t="s">
        <v>547</v>
      </c>
      <c r="F29" s="795" t="s">
        <v>548</v>
      </c>
      <c r="G29" s="802" t="s">
        <v>548</v>
      </c>
      <c r="H29" s="794" t="s">
        <v>547</v>
      </c>
      <c r="I29" s="795" t="s">
        <v>548</v>
      </c>
      <c r="J29" s="794" t="s">
        <v>548</v>
      </c>
      <c r="K29" s="794" t="s">
        <v>547</v>
      </c>
      <c r="L29" s="794" t="s">
        <v>548</v>
      </c>
      <c r="M29" s="794" t="s">
        <v>548</v>
      </c>
      <c r="N29" s="794" t="s">
        <v>547</v>
      </c>
      <c r="O29" s="794" t="s">
        <v>548</v>
      </c>
      <c r="P29" s="794" t="s">
        <v>548</v>
      </c>
      <c r="Q29" s="793" t="s">
        <v>547</v>
      </c>
      <c r="R29" s="798" t="s">
        <v>548</v>
      </c>
      <c r="S29" s="799"/>
      <c r="T29" s="800"/>
      <c r="U29" s="801"/>
      <c r="V29" s="797" t="s">
        <v>548</v>
      </c>
      <c r="W29" s="794" t="s">
        <v>547</v>
      </c>
      <c r="X29" s="795" t="s">
        <v>548</v>
      </c>
      <c r="Y29" s="794" t="s">
        <v>548</v>
      </c>
      <c r="Z29" s="794" t="s">
        <v>547</v>
      </c>
      <c r="AA29" s="795" t="s">
        <v>548</v>
      </c>
      <c r="AB29" s="796" t="s">
        <v>548</v>
      </c>
      <c r="AC29" s="795" t="s">
        <v>547</v>
      </c>
      <c r="AD29" s="798" t="s">
        <v>548</v>
      </c>
      <c r="AE29" s="833"/>
    </row>
    <row r="30" spans="1:34" s="817" customFormat="1" ht="29.25" customHeight="1" thickBot="1">
      <c r="A30" s="803" t="s">
        <v>68</v>
      </c>
      <c r="B30" s="927"/>
      <c r="C30" s="928"/>
      <c r="D30" s="806">
        <v>2212.8202764247667</v>
      </c>
      <c r="E30" s="929">
        <v>1.6021281209713376</v>
      </c>
      <c r="F30" s="808">
        <v>1381.1756047844533</v>
      </c>
      <c r="G30" s="809">
        <v>1986.6402527049511</v>
      </c>
      <c r="H30" s="929">
        <v>1.5000706420529815</v>
      </c>
      <c r="I30" s="809">
        <v>1324.3644645868512</v>
      </c>
      <c r="J30" s="810">
        <v>2010.6759156582966</v>
      </c>
      <c r="K30" s="930">
        <v>1.4628747054223821</v>
      </c>
      <c r="L30" s="807">
        <v>1374.468987812422</v>
      </c>
      <c r="M30" s="810">
        <v>1834.2021435320364</v>
      </c>
      <c r="N30" s="930">
        <v>1.5231974947005196</v>
      </c>
      <c r="O30" s="807">
        <v>1204.1788080098336</v>
      </c>
      <c r="P30" s="810">
        <v>1795.3323110415129</v>
      </c>
      <c r="Q30" s="931">
        <v>1.5269156541513709</v>
      </c>
      <c r="R30" s="808">
        <v>1175.7901008876108</v>
      </c>
      <c r="S30" s="814" t="s">
        <v>68</v>
      </c>
      <c r="T30" s="814"/>
      <c r="U30" s="815"/>
      <c r="V30" s="809">
        <v>3108.3305797837388</v>
      </c>
      <c r="W30" s="929">
        <v>1.651776439755573</v>
      </c>
      <c r="X30" s="809">
        <v>1881.8107008740869</v>
      </c>
      <c r="Y30" s="810">
        <v>3119.0296448992772</v>
      </c>
      <c r="Z30" s="930">
        <v>1.753995563294281</v>
      </c>
      <c r="AA30" s="932">
        <v>1778.2426080036635</v>
      </c>
      <c r="AB30" s="806">
        <v>5735.9349424206166</v>
      </c>
      <c r="AC30" s="929">
        <v>3.1918361545916474</v>
      </c>
      <c r="AD30" s="808">
        <v>1797.0643430957855</v>
      </c>
      <c r="AE30" s="933"/>
      <c r="AF30" s="818"/>
      <c r="AG30" s="818"/>
      <c r="AH30" s="818"/>
    </row>
    <row r="31" spans="1:34" ht="29.25" customHeight="1" thickBot="1">
      <c r="A31" s="819" t="s">
        <v>69</v>
      </c>
      <c r="B31" s="830"/>
      <c r="C31" s="934"/>
      <c r="D31" s="822">
        <v>6462.4913817911065</v>
      </c>
      <c r="E31" s="935">
        <v>2.2104471115735884</v>
      </c>
      <c r="F31" s="824">
        <v>2923.6127604928502</v>
      </c>
      <c r="G31" s="825">
        <v>5884.3769689916498</v>
      </c>
      <c r="H31" s="935">
        <v>1.8981310393539768</v>
      </c>
      <c r="I31" s="825">
        <v>3100.0899553248864</v>
      </c>
      <c r="J31" s="826">
        <v>5627.1081052611453</v>
      </c>
      <c r="K31" s="936">
        <v>1.7797992579210282</v>
      </c>
      <c r="L31" s="823">
        <v>3161.6532483748383</v>
      </c>
      <c r="M31" s="826">
        <v>5702.9192456659921</v>
      </c>
      <c r="N31" s="936">
        <v>2.0515170264809179</v>
      </c>
      <c r="O31" s="823">
        <v>2779.8546987682221</v>
      </c>
      <c r="P31" s="826">
        <v>6976.3408874815668</v>
      </c>
      <c r="Q31" s="937">
        <v>1.9018175171498901</v>
      </c>
      <c r="R31" s="824">
        <v>3668.249358611693</v>
      </c>
      <c r="S31" s="830" t="s">
        <v>69</v>
      </c>
      <c r="T31" s="830"/>
      <c r="U31" s="831"/>
      <c r="V31" s="825">
        <v>7591.2941141648007</v>
      </c>
      <c r="W31" s="935">
        <v>2.0793417139952917</v>
      </c>
      <c r="X31" s="825">
        <v>3650.8160554230053</v>
      </c>
      <c r="Y31" s="826">
        <v>7998.3322009417298</v>
      </c>
      <c r="Z31" s="936">
        <v>2.3383255877026823</v>
      </c>
      <c r="AA31" s="938">
        <v>3420.5382873134417</v>
      </c>
      <c r="AB31" s="822">
        <v>11288.546374147789</v>
      </c>
      <c r="AC31" s="935">
        <v>4.817637844338706</v>
      </c>
      <c r="AD31" s="824">
        <v>2343.17039571855</v>
      </c>
      <c r="AE31" s="833"/>
    </row>
    <row r="32" spans="1:34" ht="27.2" customHeight="1">
      <c r="A32" s="833" t="s">
        <v>70</v>
      </c>
      <c r="B32" s="845" t="s">
        <v>165</v>
      </c>
      <c r="C32" s="939"/>
      <c r="D32" s="836">
        <v>7138.6175310164817</v>
      </c>
      <c r="E32" s="940">
        <v>1.9908085596304845</v>
      </c>
      <c r="F32" s="886">
        <v>3585.7880440003159</v>
      </c>
      <c r="G32" s="847">
        <v>6807.9164453596513</v>
      </c>
      <c r="H32" s="941">
        <v>1.8944981492111972</v>
      </c>
      <c r="I32" s="839">
        <v>3593.5197129615722</v>
      </c>
      <c r="J32" s="841">
        <v>6749.1894294728727</v>
      </c>
      <c r="K32" s="942">
        <v>1.8255880298938163</v>
      </c>
      <c r="L32" s="886">
        <v>3696.994786860776</v>
      </c>
      <c r="M32" s="841">
        <v>6186.2280793641576</v>
      </c>
      <c r="N32" s="942">
        <v>1.9405863709360807</v>
      </c>
      <c r="O32" s="886">
        <v>3187.8138340114733</v>
      </c>
      <c r="P32" s="841">
        <v>7701.5836848742947</v>
      </c>
      <c r="Q32" s="943">
        <v>1.9312366651265156</v>
      </c>
      <c r="R32" s="887">
        <v>3987.9025828094259</v>
      </c>
      <c r="S32" s="833" t="s">
        <v>70</v>
      </c>
      <c r="T32" s="845" t="s">
        <v>167</v>
      </c>
      <c r="U32" s="846"/>
      <c r="V32" s="839">
        <v>8983.3603513048565</v>
      </c>
      <c r="W32" s="941">
        <v>2.1027117542784755</v>
      </c>
      <c r="X32" s="839">
        <v>4272.2738069191073</v>
      </c>
      <c r="Y32" s="841">
        <v>8940.7653976927377</v>
      </c>
      <c r="Z32" s="942">
        <v>2.2243899356686785</v>
      </c>
      <c r="AA32" s="944">
        <v>4019.4235976009463</v>
      </c>
      <c r="AB32" s="836">
        <v>11034.188612871409</v>
      </c>
      <c r="AC32" s="940">
        <v>3.125319651318538</v>
      </c>
      <c r="AD32" s="887">
        <v>3530.5792187420593</v>
      </c>
      <c r="AE32" s="833"/>
    </row>
    <row r="33" spans="1:34" ht="27.2" customHeight="1">
      <c r="A33" s="833" t="s">
        <v>71</v>
      </c>
      <c r="B33" s="845" t="s">
        <v>100</v>
      </c>
      <c r="C33" s="939"/>
      <c r="D33" s="885">
        <v>9404.187587905386</v>
      </c>
      <c r="E33" s="940">
        <v>1.9363956701449627</v>
      </c>
      <c r="F33" s="886">
        <v>4856.5423549007255</v>
      </c>
      <c r="G33" s="889">
        <v>9275.9313606913693</v>
      </c>
      <c r="H33" s="945">
        <v>1.902322871601714</v>
      </c>
      <c r="I33" s="888">
        <v>4876.1077833655227</v>
      </c>
      <c r="J33" s="841">
        <v>9148.2124440507032</v>
      </c>
      <c r="K33" s="942">
        <v>1.8550631134559052</v>
      </c>
      <c r="L33" s="886">
        <v>4931.4831272818337</v>
      </c>
      <c r="M33" s="841">
        <v>8202.9272491341781</v>
      </c>
      <c r="N33" s="942">
        <v>1.8627123895194844</v>
      </c>
      <c r="O33" s="886">
        <v>4403.7540606310404</v>
      </c>
      <c r="P33" s="841">
        <v>13708.678824903231</v>
      </c>
      <c r="Q33" s="943">
        <v>2.2664865367295199</v>
      </c>
      <c r="R33" s="887">
        <v>6048.4272034037722</v>
      </c>
      <c r="S33" s="833" t="s">
        <v>71</v>
      </c>
      <c r="T33" s="845" t="s">
        <v>100</v>
      </c>
      <c r="U33" s="846"/>
      <c r="V33" s="888">
        <v>10375.515363338123</v>
      </c>
      <c r="W33" s="945">
        <v>2.0495271994339257</v>
      </c>
      <c r="X33" s="888">
        <v>5062.3945689541542</v>
      </c>
      <c r="Y33" s="841">
        <v>11461.18215189922</v>
      </c>
      <c r="Z33" s="942">
        <v>2.1918468176003012</v>
      </c>
      <c r="AA33" s="944">
        <v>5229.0069086339081</v>
      </c>
      <c r="AB33" s="885">
        <v>11349.258147304889</v>
      </c>
      <c r="AC33" s="940">
        <v>2.4531268945262505</v>
      </c>
      <c r="AD33" s="887">
        <v>4626.4456081048611</v>
      </c>
      <c r="AE33" s="833"/>
    </row>
    <row r="34" spans="1:34" ht="27.2" customHeight="1">
      <c r="A34" s="833" t="s">
        <v>73</v>
      </c>
      <c r="B34" s="845" t="s">
        <v>101</v>
      </c>
      <c r="C34" s="939"/>
      <c r="D34" s="885">
        <v>5244.6928581861612</v>
      </c>
      <c r="E34" s="940">
        <v>2.4344742381025459</v>
      </c>
      <c r="F34" s="886">
        <v>2154.3431333551216</v>
      </c>
      <c r="G34" s="889">
        <v>4254.6532472240133</v>
      </c>
      <c r="H34" s="945">
        <v>1.9027580049933057</v>
      </c>
      <c r="I34" s="888">
        <v>2236.0453804733734</v>
      </c>
      <c r="J34" s="841">
        <v>4019.5784856721657</v>
      </c>
      <c r="K34" s="942">
        <v>1.7340230429702184</v>
      </c>
      <c r="L34" s="886">
        <v>2318.0652079380711</v>
      </c>
      <c r="M34" s="841">
        <v>4489.201269211926</v>
      </c>
      <c r="N34" s="942">
        <v>2.210356347947624</v>
      </c>
      <c r="O34" s="886">
        <v>2030.9853084912177</v>
      </c>
      <c r="P34" s="841">
        <v>3184.8425874092513</v>
      </c>
      <c r="Q34" s="943">
        <v>1.7102004122130254</v>
      </c>
      <c r="R34" s="887">
        <v>1862.2627878378396</v>
      </c>
      <c r="S34" s="833" t="s">
        <v>73</v>
      </c>
      <c r="T34" s="845" t="s">
        <v>101</v>
      </c>
      <c r="U34" s="846"/>
      <c r="V34" s="888">
        <v>5774.4702952353109</v>
      </c>
      <c r="W34" s="945">
        <v>2.0769380298158433</v>
      </c>
      <c r="X34" s="888">
        <v>2780.2804957773915</v>
      </c>
      <c r="Y34" s="841">
        <v>6544.2045367713008</v>
      </c>
      <c r="Z34" s="942">
        <v>2.4591309417040357</v>
      </c>
      <c r="AA34" s="944">
        <v>2661.1858790392612</v>
      </c>
      <c r="AB34" s="885">
        <v>11385.159266269335</v>
      </c>
      <c r="AC34" s="940">
        <v>5.7323076095035219</v>
      </c>
      <c r="AD34" s="887">
        <v>1986.1389237719936</v>
      </c>
      <c r="AE34" s="833"/>
    </row>
    <row r="35" spans="1:34" ht="27.2" customHeight="1" thickBot="1">
      <c r="A35" s="833" t="s">
        <v>84</v>
      </c>
      <c r="B35" s="901" t="s">
        <v>102</v>
      </c>
      <c r="C35" s="946"/>
      <c r="D35" s="893">
        <v>3382.0706918179944</v>
      </c>
      <c r="E35" s="947">
        <v>2.3295387271508639</v>
      </c>
      <c r="F35" s="895">
        <v>1451.8199042582251</v>
      </c>
      <c r="G35" s="948">
        <v>2376.2604425765503</v>
      </c>
      <c r="H35" s="949">
        <v>1.6826722585186522</v>
      </c>
      <c r="I35" s="948">
        <v>1412.1944606542106</v>
      </c>
      <c r="J35" s="841">
        <v>2143.6077368343549</v>
      </c>
      <c r="K35" s="942">
        <v>1.5422218194587614</v>
      </c>
      <c r="L35" s="886">
        <v>1389.9477427875115</v>
      </c>
      <c r="M35" s="841">
        <v>2798.9354415869748</v>
      </c>
      <c r="N35" s="942">
        <v>1.9258148741734507</v>
      </c>
      <c r="O35" s="886">
        <v>1453.3772062531518</v>
      </c>
      <c r="P35" s="841">
        <v>1815.3299522091095</v>
      </c>
      <c r="Q35" s="943">
        <v>1.7595825612015996</v>
      </c>
      <c r="R35" s="887">
        <v>1031.6821683942132</v>
      </c>
      <c r="S35" s="833" t="s">
        <v>84</v>
      </c>
      <c r="T35" s="861" t="s">
        <v>102</v>
      </c>
      <c r="U35" s="862"/>
      <c r="V35" s="948">
        <v>2717.9691971600218</v>
      </c>
      <c r="W35" s="949">
        <v>1.8476242490442381</v>
      </c>
      <c r="X35" s="948">
        <v>1471.0616612474134</v>
      </c>
      <c r="Y35" s="841">
        <v>3327.4658143413012</v>
      </c>
      <c r="Z35" s="942">
        <v>2.1969983324068929</v>
      </c>
      <c r="AA35" s="944">
        <v>1514.5509057787676</v>
      </c>
      <c r="AB35" s="893">
        <v>10884.618988263324</v>
      </c>
      <c r="AC35" s="947">
        <v>7.1546505471231914</v>
      </c>
      <c r="AD35" s="895">
        <v>1521.3348180422195</v>
      </c>
      <c r="AE35" s="833"/>
    </row>
    <row r="36" spans="1:34" ht="29.25" customHeight="1" thickBot="1">
      <c r="A36" s="830" t="s">
        <v>86</v>
      </c>
      <c r="B36" s="950"/>
      <c r="C36" s="951"/>
      <c r="D36" s="822">
        <v>968.39610571075559</v>
      </c>
      <c r="E36" s="935">
        <v>1.4239950756978179</v>
      </c>
      <c r="F36" s="824">
        <v>680.05579670716236</v>
      </c>
      <c r="G36" s="938">
        <v>917.47777864924137</v>
      </c>
      <c r="H36" s="952">
        <v>1.3908813175345764</v>
      </c>
      <c r="I36" s="938">
        <v>659.63771824581534</v>
      </c>
      <c r="J36" s="826">
        <v>951.05967360203522</v>
      </c>
      <c r="K36" s="936">
        <v>1.3700156704045412</v>
      </c>
      <c r="L36" s="823">
        <v>694.19620092462458</v>
      </c>
      <c r="M36" s="826">
        <v>852.06116021091225</v>
      </c>
      <c r="N36" s="936">
        <v>1.3890744118407405</v>
      </c>
      <c r="O36" s="823">
        <v>613.40209923080943</v>
      </c>
      <c r="P36" s="826">
        <v>834.44378102928772</v>
      </c>
      <c r="Q36" s="937">
        <v>1.4573850029817068</v>
      </c>
      <c r="R36" s="824">
        <v>572.56234922280294</v>
      </c>
      <c r="S36" s="830" t="s">
        <v>86</v>
      </c>
      <c r="T36" s="830"/>
      <c r="U36" s="831"/>
      <c r="V36" s="825">
        <v>1189.8323229545779</v>
      </c>
      <c r="W36" s="952">
        <v>1.4687985442142402</v>
      </c>
      <c r="X36" s="938">
        <v>810.07182887092233</v>
      </c>
      <c r="Y36" s="826">
        <v>1175.5507528358023</v>
      </c>
      <c r="Z36" s="936">
        <v>1.5212506053022186</v>
      </c>
      <c r="AA36" s="938">
        <v>772.75285790421231</v>
      </c>
      <c r="AB36" s="822">
        <v>2008.6075861423501</v>
      </c>
      <c r="AC36" s="935">
        <v>2.1004766765176193</v>
      </c>
      <c r="AD36" s="824">
        <v>956.26274197551243</v>
      </c>
      <c r="AE36" s="833"/>
    </row>
    <row r="37" spans="1:34" ht="27.2" customHeight="1">
      <c r="A37" s="833"/>
      <c r="B37" s="953" t="s">
        <v>103</v>
      </c>
      <c r="C37" s="954"/>
      <c r="D37" s="885">
        <v>1152.2371054818718</v>
      </c>
      <c r="E37" s="955">
        <v>1.3231888758186743</v>
      </c>
      <c r="F37" s="838">
        <v>870.80319865065928</v>
      </c>
      <c r="G37" s="956">
        <v>1052.1884349246302</v>
      </c>
      <c r="H37" s="957">
        <v>1.2722675179332075</v>
      </c>
      <c r="I37" s="956">
        <v>827.01823326740703</v>
      </c>
      <c r="J37" s="877">
        <v>1059.5221959403593</v>
      </c>
      <c r="K37" s="958">
        <v>1.2489083585831064</v>
      </c>
      <c r="L37" s="837">
        <v>848.35863949408849</v>
      </c>
      <c r="M37" s="877">
        <v>1019.7276384347297</v>
      </c>
      <c r="N37" s="958">
        <v>1.3077683936774953</v>
      </c>
      <c r="O37" s="837">
        <v>779.74635521448567</v>
      </c>
      <c r="P37" s="877">
        <v>891.3869167997758</v>
      </c>
      <c r="Q37" s="959">
        <v>1.3729606582827274</v>
      </c>
      <c r="R37" s="838">
        <v>649.24432570027557</v>
      </c>
      <c r="S37" s="756"/>
      <c r="T37" s="881" t="s">
        <v>103</v>
      </c>
      <c r="U37" s="882"/>
      <c r="V37" s="956">
        <v>1224.6151782710965</v>
      </c>
      <c r="W37" s="957">
        <v>1.2966485446749396</v>
      </c>
      <c r="X37" s="956">
        <v>944.44649886072148</v>
      </c>
      <c r="Y37" s="877">
        <v>1198.4431173183957</v>
      </c>
      <c r="Z37" s="958">
        <v>1.3100690718404373</v>
      </c>
      <c r="AA37" s="960">
        <v>914.79384032383507</v>
      </c>
      <c r="AB37" s="885">
        <v>2673.2631014837893</v>
      </c>
      <c r="AC37" s="955">
        <v>2.0973391835051638</v>
      </c>
      <c r="AD37" s="838">
        <v>1274.5974149093599</v>
      </c>
      <c r="AE37" s="833"/>
    </row>
    <row r="38" spans="1:34" ht="27.2" customHeight="1">
      <c r="A38" s="833" t="s">
        <v>88</v>
      </c>
      <c r="B38" s="961" t="s">
        <v>104</v>
      </c>
      <c r="C38" s="939"/>
      <c r="D38" s="885">
        <v>884.94205394209689</v>
      </c>
      <c r="E38" s="940">
        <v>1.4133915307983484</v>
      </c>
      <c r="F38" s="887">
        <v>626.11246399802678</v>
      </c>
      <c r="G38" s="888">
        <v>883.44911509921576</v>
      </c>
      <c r="H38" s="945">
        <v>1.4126737177387487</v>
      </c>
      <c r="I38" s="888">
        <v>625.37378872832937</v>
      </c>
      <c r="J38" s="841">
        <v>769.64173546508675</v>
      </c>
      <c r="K38" s="942">
        <v>1.2231570033248351</v>
      </c>
      <c r="L38" s="886">
        <v>629.2256295577879</v>
      </c>
      <c r="M38" s="841">
        <v>834.47477615694527</v>
      </c>
      <c r="N38" s="942">
        <v>1.2645182586875565</v>
      </c>
      <c r="O38" s="886">
        <v>659.91516565608686</v>
      </c>
      <c r="P38" s="841">
        <v>919.74709127734536</v>
      </c>
      <c r="Q38" s="943">
        <v>1.5064484271997431</v>
      </c>
      <c r="R38" s="887">
        <v>610.54004549429828</v>
      </c>
      <c r="S38" s="756" t="s">
        <v>88</v>
      </c>
      <c r="T38" s="845" t="s">
        <v>104</v>
      </c>
      <c r="U38" s="846"/>
      <c r="V38" s="888">
        <v>821.1906739061003</v>
      </c>
      <c r="W38" s="945">
        <v>1.2568402001490471</v>
      </c>
      <c r="X38" s="888">
        <v>653.37715471602223</v>
      </c>
      <c r="Y38" s="841">
        <v>885.48220765062888</v>
      </c>
      <c r="Z38" s="942">
        <v>1.2492718723051139</v>
      </c>
      <c r="AA38" s="944">
        <v>708.79864285807321</v>
      </c>
      <c r="AB38" s="885">
        <v>1034.9495127755713</v>
      </c>
      <c r="AC38" s="940">
        <v>1.4855159272540159</v>
      </c>
      <c r="AD38" s="887">
        <v>696.69364951790237</v>
      </c>
      <c r="AE38" s="833"/>
    </row>
    <row r="39" spans="1:34" ht="27.2" customHeight="1">
      <c r="A39" s="833"/>
      <c r="B39" s="961" t="s">
        <v>105</v>
      </c>
      <c r="C39" s="939"/>
      <c r="D39" s="885">
        <v>1283.3838325799177</v>
      </c>
      <c r="E39" s="940">
        <v>1.5620320666779455</v>
      </c>
      <c r="F39" s="887">
        <v>821.61170692824282</v>
      </c>
      <c r="G39" s="888">
        <v>1217.1070910062649</v>
      </c>
      <c r="H39" s="940">
        <v>1.4903544839839487</v>
      </c>
      <c r="I39" s="888">
        <v>816.6561070442441</v>
      </c>
      <c r="J39" s="841">
        <v>1216.613269360153</v>
      </c>
      <c r="K39" s="942">
        <v>1.4600127214260832</v>
      </c>
      <c r="L39" s="886">
        <v>833.28949912971495</v>
      </c>
      <c r="M39" s="841">
        <v>1230.6469270665957</v>
      </c>
      <c r="N39" s="942">
        <v>1.5040609953722839</v>
      </c>
      <c r="O39" s="886">
        <v>818.21610350449055</v>
      </c>
      <c r="P39" s="841">
        <v>939.78494997787777</v>
      </c>
      <c r="Q39" s="943">
        <v>1.5856389901931727</v>
      </c>
      <c r="R39" s="887">
        <v>592.68531853104037</v>
      </c>
      <c r="S39" s="756"/>
      <c r="T39" s="845" t="s">
        <v>105</v>
      </c>
      <c r="U39" s="846"/>
      <c r="V39" s="888">
        <v>1319.306079019776</v>
      </c>
      <c r="W39" s="940">
        <v>1.6275447011197099</v>
      </c>
      <c r="X39" s="888">
        <v>810.61127114488863</v>
      </c>
      <c r="Y39" s="841">
        <v>1264.5309210104613</v>
      </c>
      <c r="Z39" s="942">
        <v>1.7059061461849094</v>
      </c>
      <c r="AA39" s="944">
        <v>741.26640779063951</v>
      </c>
      <c r="AB39" s="885">
        <v>2279.5843597547064</v>
      </c>
      <c r="AC39" s="940">
        <v>2.6394122149916948</v>
      </c>
      <c r="AD39" s="887">
        <v>863.67121695005108</v>
      </c>
      <c r="AE39" s="833"/>
    </row>
    <row r="40" spans="1:34" ht="27.2" customHeight="1">
      <c r="A40" s="833" t="s">
        <v>91</v>
      </c>
      <c r="B40" s="961" t="s">
        <v>106</v>
      </c>
      <c r="C40" s="939"/>
      <c r="D40" s="885">
        <v>1111.560621101725</v>
      </c>
      <c r="E40" s="940">
        <v>2.2983209260531687</v>
      </c>
      <c r="F40" s="887">
        <v>483.64029953404798</v>
      </c>
      <c r="G40" s="888">
        <v>1083.6696541156568</v>
      </c>
      <c r="H40" s="940">
        <v>2.2279009344659624</v>
      </c>
      <c r="I40" s="888">
        <v>486.4083664363726</v>
      </c>
      <c r="J40" s="841">
        <v>1041.7022598732706</v>
      </c>
      <c r="K40" s="942">
        <v>2.2098771210344332</v>
      </c>
      <c r="L40" s="886">
        <v>471.38469825220625</v>
      </c>
      <c r="M40" s="841">
        <v>1131.586721852706</v>
      </c>
      <c r="N40" s="942">
        <v>2.2082045211745069</v>
      </c>
      <c r="O40" s="886">
        <v>512.446519786507</v>
      </c>
      <c r="P40" s="841">
        <v>1165.4614877771598</v>
      </c>
      <c r="Q40" s="943">
        <v>1.583150978069009</v>
      </c>
      <c r="R40" s="887">
        <v>736.16572514056077</v>
      </c>
      <c r="S40" s="756" t="s">
        <v>91</v>
      </c>
      <c r="T40" s="845" t="s">
        <v>106</v>
      </c>
      <c r="U40" s="846"/>
      <c r="V40" s="888">
        <v>1193.0421786893714</v>
      </c>
      <c r="W40" s="940">
        <v>2.6902225192640352</v>
      </c>
      <c r="X40" s="888">
        <v>443.47341907455012</v>
      </c>
      <c r="Y40" s="841">
        <v>1217.3402784858415</v>
      </c>
      <c r="Z40" s="942">
        <v>2.7719689954741717</v>
      </c>
      <c r="AA40" s="944">
        <v>439.16085658728804</v>
      </c>
      <c r="AB40" s="885">
        <v>1550.7392369786417</v>
      </c>
      <c r="AC40" s="940">
        <v>3.4071729228585004</v>
      </c>
      <c r="AD40" s="887">
        <v>455.13957526923082</v>
      </c>
      <c r="AE40" s="833"/>
    </row>
    <row r="41" spans="1:34" ht="27.2" customHeight="1">
      <c r="A41" s="833"/>
      <c r="B41" s="961" t="s">
        <v>107</v>
      </c>
      <c r="C41" s="939"/>
      <c r="D41" s="885">
        <v>501.95285019367742</v>
      </c>
      <c r="E41" s="940">
        <v>1.2814359422092425</v>
      </c>
      <c r="F41" s="887">
        <v>391.71123086206893</v>
      </c>
      <c r="G41" s="888">
        <v>500.06907260492864</v>
      </c>
      <c r="H41" s="940">
        <v>1.278958684053654</v>
      </c>
      <c r="I41" s="888">
        <v>390.99705005322136</v>
      </c>
      <c r="J41" s="841">
        <v>510.50556880940962</v>
      </c>
      <c r="K41" s="942">
        <v>1.2551511230129992</v>
      </c>
      <c r="L41" s="886">
        <v>406.72836875924338</v>
      </c>
      <c r="M41" s="841">
        <v>483.87394963087621</v>
      </c>
      <c r="N41" s="942">
        <v>1.3122463661579085</v>
      </c>
      <c r="O41" s="886">
        <v>368.73712292882777</v>
      </c>
      <c r="P41" s="841">
        <v>505.84748477545907</v>
      </c>
      <c r="Q41" s="943">
        <v>1.256770276935367</v>
      </c>
      <c r="R41" s="887">
        <v>402.4979696440368</v>
      </c>
      <c r="S41" s="756"/>
      <c r="T41" s="845" t="s">
        <v>107</v>
      </c>
      <c r="U41" s="846"/>
      <c r="V41" s="888">
        <v>534.45651052880601</v>
      </c>
      <c r="W41" s="940">
        <v>1.335098323790689</v>
      </c>
      <c r="X41" s="888">
        <v>400.31247212665647</v>
      </c>
      <c r="Y41" s="841">
        <v>535.43952354319185</v>
      </c>
      <c r="Z41" s="942">
        <v>1.3473914061229633</v>
      </c>
      <c r="AA41" s="944">
        <v>397.38974221595083</v>
      </c>
      <c r="AB41" s="885">
        <v>605.09629872134019</v>
      </c>
      <c r="AC41" s="940">
        <v>1.417074539136389</v>
      </c>
      <c r="AD41" s="887">
        <v>427.00386042508768</v>
      </c>
      <c r="AE41" s="833"/>
    </row>
    <row r="42" spans="1:34" ht="27.2" customHeight="1">
      <c r="A42" s="833" t="s">
        <v>47</v>
      </c>
      <c r="B42" s="961" t="s">
        <v>719</v>
      </c>
      <c r="C42" s="939"/>
      <c r="D42" s="885">
        <v>1200.4166929335531</v>
      </c>
      <c r="E42" s="940">
        <v>1.5438983402025923</v>
      </c>
      <c r="F42" s="887">
        <v>777.52314493455117</v>
      </c>
      <c r="G42" s="888">
        <v>1201.6395984047399</v>
      </c>
      <c r="H42" s="940">
        <v>1.5435639679286426</v>
      </c>
      <c r="I42" s="888">
        <v>778.48383570216276</v>
      </c>
      <c r="J42" s="841">
        <v>1198.0426884754199</v>
      </c>
      <c r="K42" s="942">
        <v>1.5297891902119856</v>
      </c>
      <c r="L42" s="886">
        <v>783.14234153361031</v>
      </c>
      <c r="M42" s="841">
        <v>1203.4546187491078</v>
      </c>
      <c r="N42" s="942">
        <v>1.5552778102246623</v>
      </c>
      <c r="O42" s="886">
        <v>773.7875579767109</v>
      </c>
      <c r="P42" s="841">
        <v>1299.8476456243204</v>
      </c>
      <c r="Q42" s="943">
        <v>1.6969997149623646</v>
      </c>
      <c r="R42" s="887">
        <v>765.96809897115861</v>
      </c>
      <c r="S42" s="756" t="s">
        <v>47</v>
      </c>
      <c r="T42" s="845" t="s">
        <v>108</v>
      </c>
      <c r="U42" s="846"/>
      <c r="V42" s="888">
        <v>852.12797934322032</v>
      </c>
      <c r="W42" s="940">
        <v>1.3755958686440677</v>
      </c>
      <c r="X42" s="888">
        <v>619.46099051836165</v>
      </c>
      <c r="Y42" s="841">
        <v>813.2630133604863</v>
      </c>
      <c r="Z42" s="942">
        <v>1.3112252769292481</v>
      </c>
      <c r="AA42" s="944">
        <v>620.23134214210916</v>
      </c>
      <c r="AB42" s="885">
        <v>1075.2007519689218</v>
      </c>
      <c r="AC42" s="940">
        <v>1.5781354418441975</v>
      </c>
      <c r="AD42" s="887">
        <v>681.31082000949823</v>
      </c>
      <c r="AE42" s="833"/>
    </row>
    <row r="43" spans="1:34" ht="27.2" customHeight="1">
      <c r="A43" s="833"/>
      <c r="B43" s="961" t="s">
        <v>109</v>
      </c>
      <c r="C43" s="939"/>
      <c r="D43" s="885">
        <v>776.17635566878607</v>
      </c>
      <c r="E43" s="940">
        <v>1.1411995776331303</v>
      </c>
      <c r="F43" s="887">
        <v>680.14076668218775</v>
      </c>
      <c r="G43" s="888">
        <v>760.10883969874976</v>
      </c>
      <c r="H43" s="940">
        <v>1.1372417120401088</v>
      </c>
      <c r="I43" s="888">
        <v>668.37931782785495</v>
      </c>
      <c r="J43" s="841">
        <v>791.75325068915322</v>
      </c>
      <c r="K43" s="942">
        <v>1.1268969515304772</v>
      </c>
      <c r="L43" s="886">
        <v>702.59596462111824</v>
      </c>
      <c r="M43" s="841">
        <v>659.28104910878028</v>
      </c>
      <c r="N43" s="942">
        <v>1.1337012592524538</v>
      </c>
      <c r="O43" s="886">
        <v>581.52978461318878</v>
      </c>
      <c r="P43" s="841">
        <v>657.14309832956519</v>
      </c>
      <c r="Q43" s="943">
        <v>1.1741605169839977</v>
      </c>
      <c r="R43" s="887">
        <v>559.67058066092432</v>
      </c>
      <c r="S43" s="756"/>
      <c r="T43" s="845" t="s">
        <v>109</v>
      </c>
      <c r="U43" s="846"/>
      <c r="V43" s="888">
        <v>1395.6979690884514</v>
      </c>
      <c r="W43" s="940">
        <v>1.2431882216902004</v>
      </c>
      <c r="X43" s="888">
        <v>1122.676312997</v>
      </c>
      <c r="Y43" s="841">
        <v>1351.1744513002693</v>
      </c>
      <c r="Z43" s="942">
        <v>1.2406690152857347</v>
      </c>
      <c r="AA43" s="944">
        <v>1089.0692317234054</v>
      </c>
      <c r="AB43" s="885">
        <v>1166.6751952152649</v>
      </c>
      <c r="AC43" s="940">
        <v>1.2373900481475519</v>
      </c>
      <c r="AD43" s="887">
        <v>942.8516068654734</v>
      </c>
      <c r="AE43" s="833"/>
    </row>
    <row r="44" spans="1:34" ht="27.2" customHeight="1">
      <c r="A44" s="833" t="s">
        <v>98</v>
      </c>
      <c r="B44" s="961" t="s">
        <v>720</v>
      </c>
      <c r="C44" s="939"/>
      <c r="D44" s="885">
        <v>682.90676102511816</v>
      </c>
      <c r="E44" s="940">
        <v>1.3680190033030462</v>
      </c>
      <c r="F44" s="887">
        <v>499.19391424845531</v>
      </c>
      <c r="G44" s="888">
        <v>679.34103692786539</v>
      </c>
      <c r="H44" s="940">
        <v>1.3601825417074369</v>
      </c>
      <c r="I44" s="888">
        <v>499.44843144000998</v>
      </c>
      <c r="J44" s="841">
        <v>689.13511384155538</v>
      </c>
      <c r="K44" s="942">
        <v>1.2991610016649915</v>
      </c>
      <c r="L44" s="886">
        <v>530.44627491001256</v>
      </c>
      <c r="M44" s="841">
        <v>610.44211252737546</v>
      </c>
      <c r="N44" s="942">
        <v>1.2975907017083839</v>
      </c>
      <c r="O44" s="886">
        <v>470.44273030292112</v>
      </c>
      <c r="P44" s="841">
        <v>797.35716107277608</v>
      </c>
      <c r="Q44" s="943">
        <v>1.6145596205661288</v>
      </c>
      <c r="R44" s="887">
        <v>493.85426893879026</v>
      </c>
      <c r="S44" s="756" t="s">
        <v>98</v>
      </c>
      <c r="T44" s="845" t="s">
        <v>110</v>
      </c>
      <c r="U44" s="846"/>
      <c r="V44" s="888">
        <v>727.75936179400969</v>
      </c>
      <c r="W44" s="940">
        <v>1.4974937536629753</v>
      </c>
      <c r="X44" s="888">
        <v>485.98490645711138</v>
      </c>
      <c r="Y44" s="841">
        <v>710.51785126484333</v>
      </c>
      <c r="Z44" s="942">
        <v>1.5478965132674669</v>
      </c>
      <c r="AA44" s="944">
        <v>459.02154645016003</v>
      </c>
      <c r="AB44" s="885">
        <v>865.92420048249414</v>
      </c>
      <c r="AC44" s="940">
        <v>1.7702400098973154</v>
      </c>
      <c r="AD44" s="887">
        <v>489.15638311254924</v>
      </c>
      <c r="AE44" s="833"/>
    </row>
    <row r="45" spans="1:34" ht="27.2" customHeight="1" thickBot="1">
      <c r="A45" s="962"/>
      <c r="B45" s="963" t="s">
        <v>111</v>
      </c>
      <c r="C45" s="946"/>
      <c r="D45" s="893">
        <v>1125.0333852649826</v>
      </c>
      <c r="E45" s="947">
        <v>1.408642721595837</v>
      </c>
      <c r="F45" s="895">
        <v>798.66481969994766</v>
      </c>
      <c r="G45" s="896">
        <v>1058.1971845404501</v>
      </c>
      <c r="H45" s="947">
        <v>1.3575242973108073</v>
      </c>
      <c r="I45" s="896">
        <v>779.50515260514283</v>
      </c>
      <c r="J45" s="897">
        <v>1059.9627652691365</v>
      </c>
      <c r="K45" s="964">
        <v>1.3501479428675667</v>
      </c>
      <c r="L45" s="894">
        <v>785.07157002209067</v>
      </c>
      <c r="M45" s="897">
        <v>1020.982388302768</v>
      </c>
      <c r="N45" s="964">
        <v>1.3754085748152589</v>
      </c>
      <c r="O45" s="894">
        <v>742.31207148021701</v>
      </c>
      <c r="P45" s="897">
        <v>1033.0476652807106</v>
      </c>
      <c r="Q45" s="965">
        <v>1.3856702295172374</v>
      </c>
      <c r="R45" s="895">
        <v>745.52201763086202</v>
      </c>
      <c r="S45" s="890"/>
      <c r="T45" s="901" t="s">
        <v>111</v>
      </c>
      <c r="U45" s="902"/>
      <c r="V45" s="896">
        <v>1305.2126089565597</v>
      </c>
      <c r="W45" s="947">
        <v>1.3147382499822009</v>
      </c>
      <c r="X45" s="896">
        <v>992.75472435234167</v>
      </c>
      <c r="Y45" s="897">
        <v>1278.679902385074</v>
      </c>
      <c r="Z45" s="964">
        <v>1.3456770532794768</v>
      </c>
      <c r="AA45" s="966">
        <v>950.21305391874841</v>
      </c>
      <c r="AB45" s="893">
        <v>1823.8706335909189</v>
      </c>
      <c r="AC45" s="947">
        <v>1.9431353854344522</v>
      </c>
      <c r="AD45" s="895">
        <v>938.62252072731008</v>
      </c>
      <c r="AE45" s="833"/>
    </row>
    <row r="46" spans="1:34" s="967" customFormat="1" ht="14.25">
      <c r="B46" s="968" t="s">
        <v>721</v>
      </c>
      <c r="T46" s="753"/>
      <c r="AF46" s="969"/>
      <c r="AG46" s="969"/>
      <c r="AH46" s="969"/>
    </row>
    <row r="47" spans="1:34" s="967" customFormat="1" ht="14.25">
      <c r="B47" s="968" t="s">
        <v>722</v>
      </c>
      <c r="T47" s="968"/>
      <c r="AF47" s="969"/>
      <c r="AG47" s="969"/>
      <c r="AH47" s="969"/>
    </row>
    <row r="48" spans="1:34" s="967" customFormat="1" ht="14.25">
      <c r="B48" s="968" t="s">
        <v>723</v>
      </c>
      <c r="T48" s="970"/>
      <c r="AF48" s="969"/>
      <c r="AG48" s="969"/>
      <c r="AH48" s="969"/>
    </row>
    <row r="49" spans="1:34" s="967" customFormat="1" ht="14.25">
      <c r="B49" s="968" t="s">
        <v>724</v>
      </c>
      <c r="T49" s="968"/>
      <c r="AF49" s="969"/>
      <c r="AG49" s="969"/>
      <c r="AH49" s="969"/>
    </row>
    <row r="50" spans="1:34" s="967" customFormat="1" ht="14.25">
      <c r="B50" s="968" t="s">
        <v>169</v>
      </c>
      <c r="E50" s="969"/>
      <c r="T50" s="968"/>
      <c r="AC50" s="969"/>
      <c r="AF50" s="969"/>
      <c r="AG50" s="969"/>
      <c r="AH50" s="969"/>
    </row>
    <row r="51" spans="1:34" s="967" customFormat="1" ht="14.25">
      <c r="B51" s="968"/>
      <c r="E51" s="969"/>
      <c r="T51" s="753"/>
      <c r="AC51" s="969"/>
      <c r="AF51" s="969"/>
      <c r="AG51" s="969"/>
      <c r="AH51" s="969"/>
    </row>
    <row r="52" spans="1:34" ht="14.25">
      <c r="A52" s="967"/>
      <c r="B52" s="753"/>
      <c r="C52" s="967"/>
      <c r="D52" s="967"/>
      <c r="E52" s="969"/>
      <c r="F52" s="967"/>
      <c r="G52" s="967"/>
      <c r="H52" s="967"/>
      <c r="I52" s="967"/>
      <c r="J52" s="967"/>
      <c r="K52" s="967"/>
      <c r="L52" s="967"/>
      <c r="M52" s="967"/>
      <c r="N52" s="967"/>
      <c r="O52" s="967"/>
      <c r="P52" s="967"/>
      <c r="Q52" s="967"/>
      <c r="R52" s="967"/>
      <c r="S52" s="967"/>
      <c r="T52" s="753"/>
      <c r="U52" s="967"/>
      <c r="V52" s="967"/>
      <c r="W52" s="967"/>
      <c r="X52" s="967"/>
      <c r="Y52" s="967"/>
      <c r="Z52" s="967"/>
      <c r="AA52" s="967"/>
      <c r="AB52" s="967"/>
      <c r="AC52" s="969"/>
      <c r="AD52" s="967"/>
    </row>
    <row r="53" spans="1:34" ht="21">
      <c r="B53" s="968" t="s">
        <v>725</v>
      </c>
      <c r="C53" s="968" t="s">
        <v>726</v>
      </c>
      <c r="T53" s="968"/>
      <c r="U53" s="971"/>
    </row>
    <row r="54" spans="1:34">
      <c r="C54" s="972" t="s">
        <v>727</v>
      </c>
    </row>
    <row r="55" spans="1:34" ht="14.25">
      <c r="C55" s="968" t="s">
        <v>728</v>
      </c>
    </row>
  </sheetData>
  <mergeCells count="10">
    <mergeCell ref="D26:F27"/>
    <mergeCell ref="V27:X27"/>
    <mergeCell ref="Y27:AA27"/>
    <mergeCell ref="D1:R1"/>
    <mergeCell ref="V1:AD1"/>
    <mergeCell ref="D3:F4"/>
    <mergeCell ref="V4:X4"/>
    <mergeCell ref="Y4:AA4"/>
    <mergeCell ref="D24:R24"/>
    <mergeCell ref="V24:AD24"/>
  </mergeCells>
  <phoneticPr fontId="2"/>
  <printOptions horizontalCentered="1"/>
  <pageMargins left="0.47244094488188981" right="0.55118110236220474" top="0.59055118110236227" bottom="0.27559055118110237" header="0.51181102362204722" footer="0.27559055118110237"/>
  <pageSetup paperSize="9" scale="43" orientation="landscape" r:id="rId1"/>
  <headerFooter alignWithMargins="0"/>
  <colBreaks count="1" manualBreakCount="1">
    <brk id="18" max="50" man="1"/>
  </colBreaks>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6943F3-9633-45AD-BBC8-59AED054FF66}">
  <sheetPr codeName="Sheet37"/>
  <dimension ref="A1:AH53"/>
  <sheetViews>
    <sheetView zoomScale="75" zoomScaleNormal="75" workbookViewId="0">
      <pane xSplit="3" ySplit="6" topLeftCell="D7" activePane="bottomRight" state="frozen"/>
      <selection pane="topRight"/>
      <selection pane="bottomLeft"/>
      <selection pane="bottomRight"/>
    </sheetView>
  </sheetViews>
  <sheetFormatPr defaultRowHeight="13.5"/>
  <cols>
    <col min="1" max="1" width="3.375" style="729" customWidth="1"/>
    <col min="2" max="2" width="18.5" style="729" customWidth="1"/>
    <col min="3" max="3" width="12.75" style="729" customWidth="1"/>
    <col min="4" max="18" width="16.875" style="729" customWidth="1"/>
    <col min="19" max="19" width="3.375" style="729" customWidth="1"/>
    <col min="20" max="20" width="17.5" style="729" customWidth="1"/>
    <col min="21" max="21" width="7.375" style="729" customWidth="1"/>
    <col min="22" max="26" width="14.5" style="729" customWidth="1"/>
    <col min="27" max="28" width="16.75" style="729" bestFit="1" customWidth="1"/>
    <col min="29" max="29" width="13.875" style="729" customWidth="1"/>
    <col min="30" max="30" width="14.625" style="729" customWidth="1"/>
    <col min="31" max="31" width="9" style="729"/>
    <col min="32" max="34" width="9" style="753"/>
    <col min="35" max="16384" width="9" style="729"/>
  </cols>
  <sheetData>
    <row r="1" spans="1:34" ht="27.75" customHeight="1">
      <c r="A1" s="728" t="s">
        <v>244</v>
      </c>
      <c r="D1" s="730" t="s">
        <v>357</v>
      </c>
      <c r="E1" s="730"/>
      <c r="F1" s="730"/>
      <c r="G1" s="730"/>
      <c r="H1" s="730"/>
      <c r="I1" s="730"/>
      <c r="J1" s="730"/>
      <c r="K1" s="730"/>
      <c r="L1" s="730"/>
      <c r="M1" s="730"/>
      <c r="N1" s="730"/>
      <c r="O1" s="730"/>
      <c r="P1" s="730"/>
      <c r="Q1" s="730"/>
      <c r="R1" s="730"/>
      <c r="S1" s="728" t="s">
        <v>244</v>
      </c>
      <c r="V1" s="730" t="s">
        <v>357</v>
      </c>
      <c r="W1" s="730"/>
      <c r="X1" s="730"/>
      <c r="Y1" s="730"/>
      <c r="Z1" s="730"/>
      <c r="AA1" s="730"/>
      <c r="AB1" s="730"/>
      <c r="AC1" s="730"/>
      <c r="AD1" s="730"/>
      <c r="AF1" s="732"/>
      <c r="AG1" s="732"/>
      <c r="AH1" s="732"/>
    </row>
    <row r="2" spans="1:34" ht="21.75" customHeight="1" thickBot="1">
      <c r="A2" s="733" t="s">
        <v>119</v>
      </c>
      <c r="B2" s="732"/>
      <c r="C2" s="734"/>
      <c r="D2" s="734"/>
      <c r="E2" s="732"/>
      <c r="F2" s="732"/>
      <c r="G2" s="732"/>
      <c r="H2" s="732"/>
      <c r="I2" s="732"/>
      <c r="P2" s="735"/>
      <c r="Q2" s="736"/>
      <c r="R2" s="737" t="s">
        <v>717</v>
      </c>
      <c r="S2" s="733" t="s">
        <v>119</v>
      </c>
      <c r="T2" s="732"/>
      <c r="U2" s="734"/>
      <c r="V2" s="734"/>
      <c r="W2" s="732"/>
      <c r="X2" s="732"/>
      <c r="Y2" s="732"/>
      <c r="Z2" s="732"/>
      <c r="AA2" s="732"/>
      <c r="AB2" s="734"/>
      <c r="AC2" s="738"/>
      <c r="AD2" s="737" t="s">
        <v>717</v>
      </c>
      <c r="AF2" s="732"/>
      <c r="AG2" s="732"/>
      <c r="AH2" s="732"/>
    </row>
    <row r="3" spans="1:34" ht="18" customHeight="1">
      <c r="A3" s="739"/>
      <c r="B3" s="740"/>
      <c r="C3" s="741"/>
      <c r="D3" s="742" t="s">
        <v>65</v>
      </c>
      <c r="E3" s="743"/>
      <c r="F3" s="744"/>
      <c r="G3" s="745" t="s">
        <v>128</v>
      </c>
      <c r="H3" s="746"/>
      <c r="I3" s="746"/>
      <c r="J3" s="747"/>
      <c r="K3" s="746"/>
      <c r="L3" s="746"/>
      <c r="M3" s="747"/>
      <c r="N3" s="746"/>
      <c r="O3" s="746"/>
      <c r="P3" s="745"/>
      <c r="Q3" s="746"/>
      <c r="R3" s="748"/>
      <c r="S3" s="739"/>
      <c r="T3" s="749"/>
      <c r="U3" s="750"/>
      <c r="V3" s="745" t="s">
        <v>128</v>
      </c>
      <c r="W3" s="746"/>
      <c r="X3" s="746"/>
      <c r="Y3" s="747"/>
      <c r="Z3" s="746"/>
      <c r="AA3" s="748"/>
      <c r="AB3" s="751"/>
      <c r="AC3" s="749" t="s">
        <v>129</v>
      </c>
      <c r="AD3" s="752"/>
    </row>
    <row r="4" spans="1:34" ht="18" customHeight="1" thickBot="1">
      <c r="A4" s="754" t="s">
        <v>66</v>
      </c>
      <c r="B4" s="755"/>
      <c r="C4" s="756" t="s">
        <v>67</v>
      </c>
      <c r="D4" s="757"/>
      <c r="E4" s="758"/>
      <c r="F4" s="759"/>
      <c r="G4" s="760"/>
      <c r="H4" s="761" t="s">
        <v>528</v>
      </c>
      <c r="I4" s="762"/>
      <c r="J4" s="763" t="s">
        <v>0</v>
      </c>
      <c r="K4" s="764" t="s">
        <v>46</v>
      </c>
      <c r="L4" s="765"/>
      <c r="M4" s="766" t="s">
        <v>431</v>
      </c>
      <c r="N4" s="761"/>
      <c r="O4" s="767"/>
      <c r="P4" s="761" t="s">
        <v>421</v>
      </c>
      <c r="Q4" s="761"/>
      <c r="R4" s="768"/>
      <c r="S4" s="754" t="s">
        <v>99</v>
      </c>
      <c r="T4" s="769"/>
      <c r="U4" s="770"/>
      <c r="V4" s="771" t="s">
        <v>237</v>
      </c>
      <c r="W4" s="772"/>
      <c r="X4" s="773"/>
      <c r="Y4" s="774" t="s">
        <v>406</v>
      </c>
      <c r="Z4" s="772"/>
      <c r="AA4" s="775"/>
      <c r="AB4" s="776"/>
      <c r="AC4" s="777"/>
      <c r="AD4" s="778"/>
    </row>
    <row r="5" spans="1:34" s="790" customFormat="1" ht="18" customHeight="1" thickBot="1">
      <c r="A5" s="779"/>
      <c r="B5" s="780"/>
      <c r="C5" s="781"/>
      <c r="D5" s="782" t="s">
        <v>522</v>
      </c>
      <c r="E5" s="782" t="s">
        <v>545</v>
      </c>
      <c r="F5" s="783" t="s">
        <v>546</v>
      </c>
      <c r="G5" s="784" t="s">
        <v>522</v>
      </c>
      <c r="H5" s="782" t="s">
        <v>545</v>
      </c>
      <c r="I5" s="785" t="s">
        <v>546</v>
      </c>
      <c r="J5" s="782" t="s">
        <v>522</v>
      </c>
      <c r="K5" s="782" t="s">
        <v>545</v>
      </c>
      <c r="L5" s="783" t="s">
        <v>546</v>
      </c>
      <c r="M5" s="782" t="s">
        <v>522</v>
      </c>
      <c r="N5" s="782" t="s">
        <v>545</v>
      </c>
      <c r="O5" s="782" t="s">
        <v>546</v>
      </c>
      <c r="P5" s="786" t="s">
        <v>522</v>
      </c>
      <c r="Q5" s="782" t="s">
        <v>545</v>
      </c>
      <c r="R5" s="787" t="s">
        <v>546</v>
      </c>
      <c r="S5" s="779"/>
      <c r="T5" s="788"/>
      <c r="U5" s="789"/>
      <c r="V5" s="784" t="s">
        <v>522</v>
      </c>
      <c r="W5" s="782" t="s">
        <v>545</v>
      </c>
      <c r="X5" s="785" t="s">
        <v>546</v>
      </c>
      <c r="Y5" s="782" t="s">
        <v>522</v>
      </c>
      <c r="Z5" s="782" t="s">
        <v>545</v>
      </c>
      <c r="AA5" s="787" t="s">
        <v>546</v>
      </c>
      <c r="AB5" s="782" t="s">
        <v>522</v>
      </c>
      <c r="AC5" s="782" t="s">
        <v>545</v>
      </c>
      <c r="AD5" s="787" t="s">
        <v>546</v>
      </c>
      <c r="AF5" s="753"/>
      <c r="AG5" s="753"/>
      <c r="AH5" s="753"/>
    </row>
    <row r="6" spans="1:34" s="790" customFormat="1" ht="14.25" customHeight="1">
      <c r="A6" s="791"/>
      <c r="B6" s="792"/>
      <c r="C6" s="741"/>
      <c r="D6" s="793" t="s">
        <v>524</v>
      </c>
      <c r="E6" s="794" t="s">
        <v>547</v>
      </c>
      <c r="F6" s="795" t="s">
        <v>625</v>
      </c>
      <c r="G6" s="796" t="s">
        <v>524</v>
      </c>
      <c r="H6" s="794" t="s">
        <v>547</v>
      </c>
      <c r="I6" s="797" t="s">
        <v>625</v>
      </c>
      <c r="J6" s="794" t="s">
        <v>524</v>
      </c>
      <c r="K6" s="794" t="s">
        <v>547</v>
      </c>
      <c r="L6" s="795" t="s">
        <v>625</v>
      </c>
      <c r="M6" s="794" t="s">
        <v>524</v>
      </c>
      <c r="N6" s="794" t="s">
        <v>547</v>
      </c>
      <c r="O6" s="794" t="s">
        <v>625</v>
      </c>
      <c r="P6" s="793" t="s">
        <v>524</v>
      </c>
      <c r="Q6" s="794" t="s">
        <v>547</v>
      </c>
      <c r="R6" s="798" t="s">
        <v>625</v>
      </c>
      <c r="S6" s="799"/>
      <c r="T6" s="800"/>
      <c r="U6" s="801"/>
      <c r="V6" s="802" t="s">
        <v>524</v>
      </c>
      <c r="W6" s="794" t="s">
        <v>547</v>
      </c>
      <c r="X6" s="797" t="s">
        <v>625</v>
      </c>
      <c r="Y6" s="794" t="s">
        <v>524</v>
      </c>
      <c r="Z6" s="794" t="s">
        <v>547</v>
      </c>
      <c r="AA6" s="798" t="s">
        <v>625</v>
      </c>
      <c r="AB6" s="793" t="s">
        <v>524</v>
      </c>
      <c r="AC6" s="794" t="s">
        <v>547</v>
      </c>
      <c r="AD6" s="798" t="s">
        <v>625</v>
      </c>
      <c r="AF6" s="753"/>
      <c r="AG6" s="753"/>
      <c r="AH6" s="753"/>
    </row>
    <row r="7" spans="1:34" s="817" customFormat="1" ht="29.25" customHeight="1" thickBot="1">
      <c r="A7" s="803" t="s">
        <v>68</v>
      </c>
      <c r="B7" s="804"/>
      <c r="C7" s="805">
        <v>139866</v>
      </c>
      <c r="D7" s="806">
        <v>8416596</v>
      </c>
      <c r="E7" s="807">
        <v>96077076</v>
      </c>
      <c r="F7" s="808">
        <v>447268235.96900004</v>
      </c>
      <c r="G7" s="809">
        <v>6527520</v>
      </c>
      <c r="H7" s="807">
        <v>59335227</v>
      </c>
      <c r="I7" s="809">
        <v>347919127.53100002</v>
      </c>
      <c r="J7" s="810">
        <v>3431161</v>
      </c>
      <c r="K7" s="810">
        <v>28443784</v>
      </c>
      <c r="L7" s="811">
        <v>183564392.92199999</v>
      </c>
      <c r="M7" s="810">
        <v>1894548</v>
      </c>
      <c r="N7" s="810">
        <v>20556488</v>
      </c>
      <c r="O7" s="810">
        <v>97206144.006999999</v>
      </c>
      <c r="P7" s="812">
        <v>729086</v>
      </c>
      <c r="Q7" s="810">
        <v>4852171</v>
      </c>
      <c r="R7" s="813">
        <v>36430678.283</v>
      </c>
      <c r="S7" s="814" t="s">
        <v>68</v>
      </c>
      <c r="T7" s="814"/>
      <c r="U7" s="815"/>
      <c r="V7" s="816">
        <v>102853</v>
      </c>
      <c r="W7" s="807">
        <v>1027163</v>
      </c>
      <c r="X7" s="809">
        <v>6741581.9660000009</v>
      </c>
      <c r="Y7" s="810">
        <v>369872</v>
      </c>
      <c r="Z7" s="810">
        <v>4455621</v>
      </c>
      <c r="AA7" s="813">
        <v>23976330.353</v>
      </c>
      <c r="AB7" s="806">
        <v>1889076</v>
      </c>
      <c r="AC7" s="807">
        <v>36741849</v>
      </c>
      <c r="AD7" s="808">
        <v>99349108.437999994</v>
      </c>
      <c r="AF7" s="818"/>
      <c r="AG7" s="818"/>
      <c r="AH7" s="818"/>
    </row>
    <row r="8" spans="1:34" ht="39.200000000000003" customHeight="1" thickBot="1">
      <c r="A8" s="819" t="s">
        <v>69</v>
      </c>
      <c r="B8" s="820"/>
      <c r="C8" s="821">
        <v>97001</v>
      </c>
      <c r="D8" s="822">
        <v>7725696</v>
      </c>
      <c r="E8" s="823">
        <v>92427621</v>
      </c>
      <c r="F8" s="824">
        <v>436658901.80600005</v>
      </c>
      <c r="G8" s="825">
        <v>5869630</v>
      </c>
      <c r="H8" s="823">
        <v>56209358</v>
      </c>
      <c r="I8" s="825">
        <v>338298508.74800003</v>
      </c>
      <c r="J8" s="826">
        <v>3091030</v>
      </c>
      <c r="K8" s="826">
        <v>26774258</v>
      </c>
      <c r="L8" s="827">
        <v>177838148.63699999</v>
      </c>
      <c r="M8" s="826">
        <v>1701432</v>
      </c>
      <c r="N8" s="826">
        <v>19569550</v>
      </c>
      <c r="O8" s="826">
        <v>94271579.187000006</v>
      </c>
      <c r="P8" s="828">
        <v>620349</v>
      </c>
      <c r="Q8" s="826">
        <v>4498391</v>
      </c>
      <c r="R8" s="829">
        <v>35983822.57</v>
      </c>
      <c r="S8" s="830" t="s">
        <v>69</v>
      </c>
      <c r="T8" s="830"/>
      <c r="U8" s="831"/>
      <c r="V8" s="832">
        <v>99599</v>
      </c>
      <c r="W8" s="823">
        <v>1008341</v>
      </c>
      <c r="X8" s="825">
        <v>6634751.4140000008</v>
      </c>
      <c r="Y8" s="826">
        <v>357220</v>
      </c>
      <c r="Z8" s="826">
        <v>4358818</v>
      </c>
      <c r="AA8" s="829">
        <v>23570206.940000001</v>
      </c>
      <c r="AB8" s="822">
        <v>1856066</v>
      </c>
      <c r="AC8" s="823">
        <v>36218263</v>
      </c>
      <c r="AD8" s="824">
        <v>98360393.057999998</v>
      </c>
    </row>
    <row r="9" spans="1:34" ht="27.2" customHeight="1">
      <c r="A9" s="833" t="s">
        <v>70</v>
      </c>
      <c r="B9" s="834" t="s">
        <v>164</v>
      </c>
      <c r="C9" s="835">
        <v>17489</v>
      </c>
      <c r="D9" s="836">
        <v>2868014</v>
      </c>
      <c r="E9" s="837">
        <v>26671085</v>
      </c>
      <c r="F9" s="838">
        <v>167894411.07600001</v>
      </c>
      <c r="G9" s="839">
        <v>2490556</v>
      </c>
      <c r="H9" s="840">
        <v>21628522</v>
      </c>
      <c r="I9" s="839">
        <v>144405567.71599999</v>
      </c>
      <c r="J9" s="841">
        <v>1261669</v>
      </c>
      <c r="K9" s="841">
        <v>10388602</v>
      </c>
      <c r="L9" s="842">
        <v>73042912.950000003</v>
      </c>
      <c r="M9" s="841">
        <v>694624</v>
      </c>
      <c r="N9" s="841">
        <v>6839607</v>
      </c>
      <c r="O9" s="841">
        <v>38680055.362000003</v>
      </c>
      <c r="P9" s="843">
        <v>351782</v>
      </c>
      <c r="Q9" s="841">
        <v>2556371</v>
      </c>
      <c r="R9" s="844">
        <v>20487544.636999998</v>
      </c>
      <c r="S9" s="833" t="s">
        <v>70</v>
      </c>
      <c r="T9" s="845" t="s">
        <v>167</v>
      </c>
      <c r="U9" s="846"/>
      <c r="V9" s="847">
        <v>39001</v>
      </c>
      <c r="W9" s="840">
        <v>359667</v>
      </c>
      <c r="X9" s="839">
        <v>2604223.8390000002</v>
      </c>
      <c r="Y9" s="841">
        <v>143480</v>
      </c>
      <c r="Z9" s="841">
        <v>1484275</v>
      </c>
      <c r="AA9" s="844">
        <v>9590830.9279999994</v>
      </c>
      <c r="AB9" s="836">
        <v>377458</v>
      </c>
      <c r="AC9" s="837">
        <v>5042563</v>
      </c>
      <c r="AD9" s="838">
        <v>23488843.359999999</v>
      </c>
    </row>
    <row r="10" spans="1:34" ht="27.2" customHeight="1">
      <c r="A10" s="833" t="s">
        <v>71</v>
      </c>
      <c r="B10" s="834" t="s">
        <v>72</v>
      </c>
      <c r="C10" s="848">
        <v>1915</v>
      </c>
      <c r="D10" s="849">
        <v>1138165</v>
      </c>
      <c r="E10" s="850">
        <v>10347347</v>
      </c>
      <c r="F10" s="851">
        <v>84555061.419</v>
      </c>
      <c r="G10" s="852">
        <v>1041710</v>
      </c>
      <c r="H10" s="850">
        <v>9333930</v>
      </c>
      <c r="I10" s="852">
        <v>77672625.894999996</v>
      </c>
      <c r="J10" s="841">
        <v>557411</v>
      </c>
      <c r="K10" s="841">
        <v>4856142</v>
      </c>
      <c r="L10" s="842">
        <v>40471207.100000001</v>
      </c>
      <c r="M10" s="841">
        <v>292345</v>
      </c>
      <c r="N10" s="841">
        <v>2688551</v>
      </c>
      <c r="O10" s="841">
        <v>20878527.153999999</v>
      </c>
      <c r="P10" s="843">
        <v>123540</v>
      </c>
      <c r="Q10" s="841">
        <v>1127762</v>
      </c>
      <c r="R10" s="844">
        <v>10969421.631999999</v>
      </c>
      <c r="S10" s="833" t="s">
        <v>71</v>
      </c>
      <c r="T10" s="845" t="s">
        <v>100</v>
      </c>
      <c r="U10" s="846"/>
      <c r="V10" s="853">
        <v>19370</v>
      </c>
      <c r="W10" s="850">
        <v>177414</v>
      </c>
      <c r="X10" s="852">
        <v>1489466.62</v>
      </c>
      <c r="Y10" s="841">
        <v>49044</v>
      </c>
      <c r="Z10" s="841">
        <v>484061</v>
      </c>
      <c r="AA10" s="844">
        <v>3864003.389</v>
      </c>
      <c r="AB10" s="849">
        <v>96455</v>
      </c>
      <c r="AC10" s="850">
        <v>1013417</v>
      </c>
      <c r="AD10" s="851">
        <v>6882435.5240000002</v>
      </c>
    </row>
    <row r="11" spans="1:34" ht="27.2" customHeight="1">
      <c r="A11" s="833" t="s">
        <v>73</v>
      </c>
      <c r="B11" s="834" t="s">
        <v>83</v>
      </c>
      <c r="C11" s="848">
        <v>75856</v>
      </c>
      <c r="D11" s="849">
        <v>3680939</v>
      </c>
      <c r="E11" s="850">
        <v>54719193</v>
      </c>
      <c r="F11" s="851">
        <v>182755359.51100001</v>
      </c>
      <c r="G11" s="852">
        <v>2317866</v>
      </c>
      <c r="H11" s="850">
        <v>25036326</v>
      </c>
      <c r="I11" s="852">
        <v>115565350.84900001</v>
      </c>
      <c r="J11" s="841">
        <v>1261619</v>
      </c>
      <c r="K11" s="841">
        <v>11447839</v>
      </c>
      <c r="L11" s="842">
        <v>63989956.228</v>
      </c>
      <c r="M11" s="841">
        <v>707538</v>
      </c>
      <c r="N11" s="841">
        <v>9936627</v>
      </c>
      <c r="O11" s="841">
        <v>34460332.881999999</v>
      </c>
      <c r="P11" s="843">
        <v>144160</v>
      </c>
      <c r="Q11" s="841">
        <v>811061</v>
      </c>
      <c r="R11" s="844">
        <v>4518976.3710000003</v>
      </c>
      <c r="S11" s="833" t="s">
        <v>73</v>
      </c>
      <c r="T11" s="845" t="s">
        <v>101</v>
      </c>
      <c r="U11" s="846"/>
      <c r="V11" s="853">
        <v>40945</v>
      </c>
      <c r="W11" s="850">
        <v>467806</v>
      </c>
      <c r="X11" s="852">
        <v>2529078.1809999999</v>
      </c>
      <c r="Y11" s="841">
        <v>163604</v>
      </c>
      <c r="Z11" s="841">
        <v>2372993</v>
      </c>
      <c r="AA11" s="844">
        <v>10067007.187000001</v>
      </c>
      <c r="AB11" s="849">
        <v>1363073</v>
      </c>
      <c r="AC11" s="850">
        <v>29682867</v>
      </c>
      <c r="AD11" s="851">
        <v>67190008.662</v>
      </c>
    </row>
    <row r="12" spans="1:34" ht="27.2" customHeight="1" thickBot="1">
      <c r="A12" s="833" t="s">
        <v>84</v>
      </c>
      <c r="B12" s="854" t="s">
        <v>85</v>
      </c>
      <c r="C12" s="855">
        <v>1741</v>
      </c>
      <c r="D12" s="856">
        <v>38578</v>
      </c>
      <c r="E12" s="857">
        <v>689996</v>
      </c>
      <c r="F12" s="858">
        <v>1454069.8</v>
      </c>
      <c r="G12" s="859">
        <v>19498</v>
      </c>
      <c r="H12" s="860">
        <v>210580</v>
      </c>
      <c r="I12" s="859">
        <v>654964.28799999994</v>
      </c>
      <c r="J12" s="841">
        <v>10331</v>
      </c>
      <c r="K12" s="841">
        <v>81675</v>
      </c>
      <c r="L12" s="842">
        <v>334072.359</v>
      </c>
      <c r="M12" s="841">
        <v>6925</v>
      </c>
      <c r="N12" s="841">
        <v>104765</v>
      </c>
      <c r="O12" s="841">
        <v>252663.78899999999</v>
      </c>
      <c r="P12" s="843">
        <v>867</v>
      </c>
      <c r="Q12" s="841">
        <v>3197</v>
      </c>
      <c r="R12" s="844">
        <v>7879.93</v>
      </c>
      <c r="S12" s="833" t="s">
        <v>84</v>
      </c>
      <c r="T12" s="861" t="s">
        <v>102</v>
      </c>
      <c r="U12" s="862"/>
      <c r="V12" s="863">
        <v>283</v>
      </c>
      <c r="W12" s="860">
        <v>3454</v>
      </c>
      <c r="X12" s="859">
        <v>11982.773999999999</v>
      </c>
      <c r="Y12" s="841">
        <v>1092</v>
      </c>
      <c r="Z12" s="841">
        <v>17489</v>
      </c>
      <c r="AA12" s="844">
        <v>48365.436000000002</v>
      </c>
      <c r="AB12" s="856">
        <v>19080</v>
      </c>
      <c r="AC12" s="857">
        <v>479416</v>
      </c>
      <c r="AD12" s="858">
        <v>799105.51199999999</v>
      </c>
    </row>
    <row r="13" spans="1:34" ht="39.950000000000003" customHeight="1" thickBot="1">
      <c r="A13" s="830" t="s">
        <v>86</v>
      </c>
      <c r="B13" s="864"/>
      <c r="C13" s="865">
        <v>42865</v>
      </c>
      <c r="D13" s="866">
        <v>690900</v>
      </c>
      <c r="E13" s="867">
        <v>3649455</v>
      </c>
      <c r="F13" s="868">
        <v>10609334.163000003</v>
      </c>
      <c r="G13" s="869">
        <v>657890</v>
      </c>
      <c r="H13" s="867">
        <v>3125869</v>
      </c>
      <c r="I13" s="869">
        <v>9620618.7829999998</v>
      </c>
      <c r="J13" s="826">
        <v>340131</v>
      </c>
      <c r="K13" s="826">
        <v>1669526</v>
      </c>
      <c r="L13" s="827">
        <v>5726244.2849999992</v>
      </c>
      <c r="M13" s="826">
        <v>193116</v>
      </c>
      <c r="N13" s="826">
        <v>986938</v>
      </c>
      <c r="O13" s="826">
        <v>2934564.8200000003</v>
      </c>
      <c r="P13" s="828">
        <v>108737</v>
      </c>
      <c r="Q13" s="826">
        <v>353780</v>
      </c>
      <c r="R13" s="829">
        <v>446855.71299999993</v>
      </c>
      <c r="S13" s="830" t="s">
        <v>86</v>
      </c>
      <c r="T13" s="830"/>
      <c r="U13" s="831"/>
      <c r="V13" s="870">
        <v>3254</v>
      </c>
      <c r="W13" s="867">
        <v>18822</v>
      </c>
      <c r="X13" s="869">
        <v>106830.552</v>
      </c>
      <c r="Y13" s="826">
        <v>12652</v>
      </c>
      <c r="Z13" s="826">
        <v>96803</v>
      </c>
      <c r="AA13" s="829">
        <v>406123.41300000006</v>
      </c>
      <c r="AB13" s="866">
        <v>33010</v>
      </c>
      <c r="AC13" s="867">
        <v>523586</v>
      </c>
      <c r="AD13" s="868">
        <v>988715.37999999989</v>
      </c>
    </row>
    <row r="14" spans="1:34" ht="27.2" customHeight="1">
      <c r="A14" s="756"/>
      <c r="B14" s="871" t="s">
        <v>87</v>
      </c>
      <c r="C14" s="872">
        <v>10747</v>
      </c>
      <c r="D14" s="873">
        <v>63120</v>
      </c>
      <c r="E14" s="874">
        <v>539972</v>
      </c>
      <c r="F14" s="875">
        <v>1377123.3589999999</v>
      </c>
      <c r="G14" s="876">
        <v>46219</v>
      </c>
      <c r="H14" s="874">
        <v>237476</v>
      </c>
      <c r="I14" s="876">
        <v>897834.77099999995</v>
      </c>
      <c r="J14" s="877">
        <v>32340</v>
      </c>
      <c r="K14" s="877">
        <v>137475</v>
      </c>
      <c r="L14" s="878">
        <v>602314.61600000004</v>
      </c>
      <c r="M14" s="877">
        <v>8907</v>
      </c>
      <c r="N14" s="877">
        <v>63083</v>
      </c>
      <c r="O14" s="877">
        <v>188263.43</v>
      </c>
      <c r="P14" s="879">
        <v>1614</v>
      </c>
      <c r="Q14" s="877">
        <v>4327</v>
      </c>
      <c r="R14" s="880">
        <v>7942.8670000000002</v>
      </c>
      <c r="S14" s="756"/>
      <c r="T14" s="881" t="s">
        <v>103</v>
      </c>
      <c r="U14" s="882"/>
      <c r="V14" s="883">
        <v>697</v>
      </c>
      <c r="W14" s="874">
        <v>4619</v>
      </c>
      <c r="X14" s="876">
        <v>22395.633000000002</v>
      </c>
      <c r="Y14" s="877">
        <v>2661</v>
      </c>
      <c r="Z14" s="877">
        <v>27972</v>
      </c>
      <c r="AA14" s="880">
        <v>76918.225000000006</v>
      </c>
      <c r="AB14" s="873">
        <v>16901</v>
      </c>
      <c r="AC14" s="874">
        <v>302496</v>
      </c>
      <c r="AD14" s="875">
        <v>479288.58799999999</v>
      </c>
    </row>
    <row r="15" spans="1:34" ht="27.2" customHeight="1">
      <c r="A15" s="756" t="s">
        <v>88</v>
      </c>
      <c r="B15" s="884" t="s">
        <v>89</v>
      </c>
      <c r="C15" s="848">
        <v>215</v>
      </c>
      <c r="D15" s="849">
        <v>2949</v>
      </c>
      <c r="E15" s="850">
        <v>13178</v>
      </c>
      <c r="F15" s="851">
        <v>24318.97</v>
      </c>
      <c r="G15" s="852">
        <v>2827</v>
      </c>
      <c r="H15" s="850">
        <v>11369</v>
      </c>
      <c r="I15" s="852">
        <v>22285.223000000002</v>
      </c>
      <c r="J15" s="841">
        <v>500</v>
      </c>
      <c r="K15" s="841">
        <v>2680</v>
      </c>
      <c r="L15" s="842">
        <v>5392.5079999999998</v>
      </c>
      <c r="M15" s="841">
        <v>696</v>
      </c>
      <c r="N15" s="841">
        <v>3759</v>
      </c>
      <c r="O15" s="841">
        <v>6343.5730000000003</v>
      </c>
      <c r="P15" s="843">
        <v>1628</v>
      </c>
      <c r="Q15" s="841">
        <v>4867</v>
      </c>
      <c r="R15" s="844">
        <v>10452.083000000001</v>
      </c>
      <c r="S15" s="756" t="s">
        <v>88</v>
      </c>
      <c r="T15" s="845" t="s">
        <v>104</v>
      </c>
      <c r="U15" s="846"/>
      <c r="V15" s="853">
        <v>0</v>
      </c>
      <c r="W15" s="850">
        <v>0</v>
      </c>
      <c r="X15" s="852">
        <v>0</v>
      </c>
      <c r="Y15" s="841">
        <v>3</v>
      </c>
      <c r="Z15" s="841">
        <v>63</v>
      </c>
      <c r="AA15" s="844">
        <v>97.058999999999997</v>
      </c>
      <c r="AB15" s="849">
        <v>122</v>
      </c>
      <c r="AC15" s="850">
        <v>1809</v>
      </c>
      <c r="AD15" s="851">
        <v>2033.7470000000001</v>
      </c>
    </row>
    <row r="16" spans="1:34" ht="27.2" customHeight="1">
      <c r="A16" s="756"/>
      <c r="B16" s="884" t="s">
        <v>90</v>
      </c>
      <c r="C16" s="835">
        <v>3319</v>
      </c>
      <c r="D16" s="885">
        <v>34848</v>
      </c>
      <c r="E16" s="886">
        <v>219129</v>
      </c>
      <c r="F16" s="887">
        <v>777436.75800000003</v>
      </c>
      <c r="G16" s="888">
        <v>30351</v>
      </c>
      <c r="H16" s="886">
        <v>145037</v>
      </c>
      <c r="I16" s="888">
        <v>654002.66399999999</v>
      </c>
      <c r="J16" s="841">
        <v>21581</v>
      </c>
      <c r="K16" s="841">
        <v>95571</v>
      </c>
      <c r="L16" s="842">
        <v>433744.46299999999</v>
      </c>
      <c r="M16" s="841">
        <v>7038</v>
      </c>
      <c r="N16" s="841">
        <v>36993</v>
      </c>
      <c r="O16" s="841">
        <v>180004.87599999999</v>
      </c>
      <c r="P16" s="843">
        <v>21</v>
      </c>
      <c r="Q16" s="841">
        <v>38</v>
      </c>
      <c r="R16" s="844">
        <v>443.48700000000002</v>
      </c>
      <c r="S16" s="756"/>
      <c r="T16" s="845" t="s">
        <v>105</v>
      </c>
      <c r="U16" s="846"/>
      <c r="V16" s="889">
        <v>337</v>
      </c>
      <c r="W16" s="886">
        <v>1845</v>
      </c>
      <c r="X16" s="888">
        <v>7718.4309999999996</v>
      </c>
      <c r="Y16" s="841">
        <v>1374</v>
      </c>
      <c r="Z16" s="841">
        <v>10590</v>
      </c>
      <c r="AA16" s="844">
        <v>32091.406999999999</v>
      </c>
      <c r="AB16" s="885">
        <v>4497</v>
      </c>
      <c r="AC16" s="886">
        <v>74092</v>
      </c>
      <c r="AD16" s="887">
        <v>123434.094</v>
      </c>
    </row>
    <row r="17" spans="1:34" ht="27.2" customHeight="1">
      <c r="A17" s="756" t="s">
        <v>91</v>
      </c>
      <c r="B17" s="884" t="s">
        <v>92</v>
      </c>
      <c r="C17" s="835">
        <v>4927</v>
      </c>
      <c r="D17" s="885">
        <v>38105</v>
      </c>
      <c r="E17" s="886">
        <v>410850</v>
      </c>
      <c r="F17" s="887">
        <v>1813266.983</v>
      </c>
      <c r="G17" s="888">
        <v>33704</v>
      </c>
      <c r="H17" s="886">
        <v>342345</v>
      </c>
      <c r="I17" s="888">
        <v>1641718.942</v>
      </c>
      <c r="J17" s="841">
        <v>20836</v>
      </c>
      <c r="K17" s="841">
        <v>211003</v>
      </c>
      <c r="L17" s="842">
        <v>992305.19200000004</v>
      </c>
      <c r="M17" s="841">
        <v>9744</v>
      </c>
      <c r="N17" s="841">
        <v>91085</v>
      </c>
      <c r="O17" s="841">
        <v>481784.02899999998</v>
      </c>
      <c r="P17" s="843">
        <v>154</v>
      </c>
      <c r="Q17" s="841">
        <v>1159</v>
      </c>
      <c r="R17" s="844">
        <v>4245.96</v>
      </c>
      <c r="S17" s="756" t="s">
        <v>91</v>
      </c>
      <c r="T17" s="845" t="s">
        <v>106</v>
      </c>
      <c r="U17" s="846"/>
      <c r="V17" s="889">
        <v>505</v>
      </c>
      <c r="W17" s="886">
        <v>6189</v>
      </c>
      <c r="X17" s="888">
        <v>32625.481</v>
      </c>
      <c r="Y17" s="841">
        <v>2465</v>
      </c>
      <c r="Z17" s="841">
        <v>32909</v>
      </c>
      <c r="AA17" s="844">
        <v>130758.28</v>
      </c>
      <c r="AB17" s="885">
        <v>4401</v>
      </c>
      <c r="AC17" s="886">
        <v>68505</v>
      </c>
      <c r="AD17" s="887">
        <v>171548.041</v>
      </c>
    </row>
    <row r="18" spans="1:34" ht="27.2" customHeight="1">
      <c r="A18" s="756"/>
      <c r="B18" s="884" t="s">
        <v>93</v>
      </c>
      <c r="C18" s="835">
        <v>42</v>
      </c>
      <c r="D18" s="885">
        <v>80</v>
      </c>
      <c r="E18" s="886">
        <v>1683</v>
      </c>
      <c r="F18" s="887">
        <v>2017.0619999999999</v>
      </c>
      <c r="G18" s="888">
        <v>30</v>
      </c>
      <c r="H18" s="886">
        <v>492</v>
      </c>
      <c r="I18" s="888">
        <v>639.25400000000002</v>
      </c>
      <c r="J18" s="841">
        <v>13</v>
      </c>
      <c r="K18" s="841">
        <v>135</v>
      </c>
      <c r="L18" s="842">
        <v>192.73099999999999</v>
      </c>
      <c r="M18" s="841">
        <v>14</v>
      </c>
      <c r="N18" s="841">
        <v>323</v>
      </c>
      <c r="O18" s="841">
        <v>400.15899999999999</v>
      </c>
      <c r="P18" s="843">
        <v>0</v>
      </c>
      <c r="Q18" s="841">
        <v>0</v>
      </c>
      <c r="R18" s="844">
        <v>0</v>
      </c>
      <c r="S18" s="756"/>
      <c r="T18" s="845" t="s">
        <v>107</v>
      </c>
      <c r="U18" s="846"/>
      <c r="V18" s="889">
        <v>0</v>
      </c>
      <c r="W18" s="886">
        <v>0</v>
      </c>
      <c r="X18" s="888">
        <v>0</v>
      </c>
      <c r="Y18" s="841">
        <v>3</v>
      </c>
      <c r="Z18" s="841">
        <v>34</v>
      </c>
      <c r="AA18" s="844">
        <v>46.363999999999997</v>
      </c>
      <c r="AB18" s="885">
        <v>50</v>
      </c>
      <c r="AC18" s="886">
        <v>1191</v>
      </c>
      <c r="AD18" s="887">
        <v>1377.808</v>
      </c>
    </row>
    <row r="19" spans="1:34" ht="27.2" customHeight="1">
      <c r="A19" s="756" t="s">
        <v>47</v>
      </c>
      <c r="B19" s="884" t="s">
        <v>94</v>
      </c>
      <c r="C19" s="835">
        <v>14443</v>
      </c>
      <c r="D19" s="885">
        <v>472178</v>
      </c>
      <c r="E19" s="886">
        <v>2102956</v>
      </c>
      <c r="F19" s="887">
        <v>4575667.6330000004</v>
      </c>
      <c r="G19" s="888">
        <v>471665</v>
      </c>
      <c r="H19" s="886">
        <v>2098390</v>
      </c>
      <c r="I19" s="888">
        <v>4566923.477</v>
      </c>
      <c r="J19" s="841">
        <v>213553</v>
      </c>
      <c r="K19" s="841">
        <v>1024216</v>
      </c>
      <c r="L19" s="842">
        <v>2443496.0269999998</v>
      </c>
      <c r="M19" s="841">
        <v>153125</v>
      </c>
      <c r="N19" s="841">
        <v>731360</v>
      </c>
      <c r="O19" s="841">
        <v>1705140.7679999999</v>
      </c>
      <c r="P19" s="843">
        <v>104923</v>
      </c>
      <c r="Q19" s="841">
        <v>342476</v>
      </c>
      <c r="R19" s="844">
        <v>416112.8</v>
      </c>
      <c r="S19" s="756" t="s">
        <v>47</v>
      </c>
      <c r="T19" s="845" t="s">
        <v>108</v>
      </c>
      <c r="U19" s="846"/>
      <c r="V19" s="889">
        <v>16</v>
      </c>
      <c r="W19" s="886">
        <v>64</v>
      </c>
      <c r="X19" s="888">
        <v>561.90200000000004</v>
      </c>
      <c r="Y19" s="841">
        <v>48</v>
      </c>
      <c r="Z19" s="841">
        <v>274</v>
      </c>
      <c r="AA19" s="844">
        <v>1611.98</v>
      </c>
      <c r="AB19" s="885">
        <v>513</v>
      </c>
      <c r="AC19" s="886">
        <v>4566</v>
      </c>
      <c r="AD19" s="887">
        <v>8744.1560000000009</v>
      </c>
    </row>
    <row r="20" spans="1:34" ht="27.2" customHeight="1">
      <c r="A20" s="756"/>
      <c r="B20" s="884" t="s">
        <v>97</v>
      </c>
      <c r="C20" s="835">
        <v>4270</v>
      </c>
      <c r="D20" s="885">
        <v>24053</v>
      </c>
      <c r="E20" s="886">
        <v>61713</v>
      </c>
      <c r="F20" s="887">
        <v>618275.82200000004</v>
      </c>
      <c r="G20" s="888">
        <v>22341</v>
      </c>
      <c r="H20" s="886">
        <v>57158</v>
      </c>
      <c r="I20" s="888">
        <v>576285.34</v>
      </c>
      <c r="J20" s="841">
        <v>13175</v>
      </c>
      <c r="K20" s="841">
        <v>34299</v>
      </c>
      <c r="L20" s="842">
        <v>346325.527</v>
      </c>
      <c r="M20" s="841">
        <v>4354</v>
      </c>
      <c r="N20" s="841">
        <v>11196</v>
      </c>
      <c r="O20" s="841">
        <v>113371.103</v>
      </c>
      <c r="P20" s="843">
        <v>24</v>
      </c>
      <c r="Q20" s="841">
        <v>36</v>
      </c>
      <c r="R20" s="844">
        <v>429.52800000000002</v>
      </c>
      <c r="S20" s="756"/>
      <c r="T20" s="845" t="s">
        <v>109</v>
      </c>
      <c r="U20" s="846"/>
      <c r="V20" s="889">
        <v>969</v>
      </c>
      <c r="W20" s="886">
        <v>2280</v>
      </c>
      <c r="X20" s="888">
        <v>23880.695</v>
      </c>
      <c r="Y20" s="841">
        <v>3819</v>
      </c>
      <c r="Z20" s="841">
        <v>9347</v>
      </c>
      <c r="AA20" s="844">
        <v>92278.486999999994</v>
      </c>
      <c r="AB20" s="885">
        <v>1712</v>
      </c>
      <c r="AC20" s="886">
        <v>4555</v>
      </c>
      <c r="AD20" s="887">
        <v>41990.482000000004</v>
      </c>
    </row>
    <row r="21" spans="1:34" ht="27.2" customHeight="1">
      <c r="A21" s="756" t="s">
        <v>98</v>
      </c>
      <c r="B21" s="884" t="s">
        <v>718</v>
      </c>
      <c r="C21" s="835">
        <v>688</v>
      </c>
      <c r="D21" s="885">
        <v>9517</v>
      </c>
      <c r="E21" s="886">
        <v>21569</v>
      </c>
      <c r="F21" s="887">
        <v>359495.64</v>
      </c>
      <c r="G21" s="888">
        <v>9343</v>
      </c>
      <c r="H21" s="886">
        <v>21178</v>
      </c>
      <c r="I21" s="888">
        <v>352532.25699999998</v>
      </c>
      <c r="J21" s="841">
        <v>6901</v>
      </c>
      <c r="K21" s="841">
        <v>15548</v>
      </c>
      <c r="L21" s="842">
        <v>252594.74799999999</v>
      </c>
      <c r="M21" s="841">
        <v>1985</v>
      </c>
      <c r="N21" s="841">
        <v>4677</v>
      </c>
      <c r="O21" s="841">
        <v>90143.298999999999</v>
      </c>
      <c r="P21" s="843">
        <v>292</v>
      </c>
      <c r="Q21" s="841">
        <v>565</v>
      </c>
      <c r="R21" s="844">
        <v>4525.0889999999999</v>
      </c>
      <c r="S21" s="756" t="s">
        <v>98</v>
      </c>
      <c r="T21" s="845" t="s">
        <v>110</v>
      </c>
      <c r="U21" s="846"/>
      <c r="V21" s="889">
        <v>43</v>
      </c>
      <c r="W21" s="886">
        <v>96</v>
      </c>
      <c r="X21" s="888">
        <v>1616.4469999999999</v>
      </c>
      <c r="Y21" s="841">
        <v>122</v>
      </c>
      <c r="Z21" s="841">
        <v>292</v>
      </c>
      <c r="AA21" s="844">
        <v>3652.674</v>
      </c>
      <c r="AB21" s="885">
        <v>174</v>
      </c>
      <c r="AC21" s="886">
        <v>391</v>
      </c>
      <c r="AD21" s="887">
        <v>6963.3829999999998</v>
      </c>
    </row>
    <row r="22" spans="1:34" ht="27.2" customHeight="1" thickBot="1">
      <c r="A22" s="890"/>
      <c r="B22" s="891" t="s">
        <v>667</v>
      </c>
      <c r="C22" s="892">
        <v>4214</v>
      </c>
      <c r="D22" s="893">
        <v>46050</v>
      </c>
      <c r="E22" s="894">
        <v>278405</v>
      </c>
      <c r="F22" s="895">
        <v>1061731.936</v>
      </c>
      <c r="G22" s="896">
        <v>41410</v>
      </c>
      <c r="H22" s="894">
        <v>212424</v>
      </c>
      <c r="I22" s="896">
        <v>908396.85499999998</v>
      </c>
      <c r="J22" s="897">
        <v>31232</v>
      </c>
      <c r="K22" s="897">
        <v>148599</v>
      </c>
      <c r="L22" s="898">
        <v>649878.473</v>
      </c>
      <c r="M22" s="897">
        <v>7253</v>
      </c>
      <c r="N22" s="897">
        <v>44462</v>
      </c>
      <c r="O22" s="897">
        <v>169113.58300000001</v>
      </c>
      <c r="P22" s="899">
        <v>81</v>
      </c>
      <c r="Q22" s="897">
        <v>312</v>
      </c>
      <c r="R22" s="900">
        <v>2703.8989999999999</v>
      </c>
      <c r="S22" s="890"/>
      <c r="T22" s="901" t="s">
        <v>111</v>
      </c>
      <c r="U22" s="902"/>
      <c r="V22" s="903">
        <v>687</v>
      </c>
      <c r="W22" s="894">
        <v>3729</v>
      </c>
      <c r="X22" s="896">
        <v>18031.963</v>
      </c>
      <c r="Y22" s="897">
        <v>2157</v>
      </c>
      <c r="Z22" s="897">
        <v>15322</v>
      </c>
      <c r="AA22" s="900">
        <v>68668.937000000005</v>
      </c>
      <c r="AB22" s="893">
        <v>4640</v>
      </c>
      <c r="AC22" s="894">
        <v>65981</v>
      </c>
      <c r="AD22" s="895">
        <v>153335.08100000001</v>
      </c>
    </row>
    <row r="24" spans="1:34" ht="22.5" customHeight="1">
      <c r="A24" s="728"/>
      <c r="D24" s="730" t="s">
        <v>150</v>
      </c>
      <c r="E24" s="730"/>
      <c r="F24" s="730"/>
      <c r="G24" s="730"/>
      <c r="H24" s="730"/>
      <c r="I24" s="730"/>
      <c r="J24" s="730"/>
      <c r="K24" s="730"/>
      <c r="L24" s="730"/>
      <c r="M24" s="730"/>
      <c r="N24" s="730"/>
      <c r="O24" s="730"/>
      <c r="P24" s="730"/>
      <c r="Q24" s="730"/>
      <c r="R24" s="730"/>
      <c r="S24" s="728"/>
      <c r="V24" s="730" t="s">
        <v>150</v>
      </c>
      <c r="W24" s="730"/>
      <c r="X24" s="730"/>
      <c r="Y24" s="730"/>
      <c r="Z24" s="730"/>
      <c r="AA24" s="730"/>
      <c r="AB24" s="730"/>
      <c r="AC24" s="730"/>
      <c r="AD24" s="730"/>
      <c r="AF24" s="732"/>
      <c r="AG24" s="732"/>
      <c r="AH24" s="732"/>
    </row>
    <row r="25" spans="1:34" ht="20.25" customHeight="1" thickBot="1">
      <c r="B25" s="904"/>
      <c r="C25" s="905"/>
      <c r="D25" s="906"/>
      <c r="E25" s="753"/>
      <c r="F25" s="753"/>
      <c r="G25" s="753"/>
      <c r="H25" s="753"/>
      <c r="I25" s="753"/>
      <c r="P25" s="907"/>
      <c r="Q25" s="908"/>
      <c r="R25" s="737" t="s">
        <v>717</v>
      </c>
      <c r="T25" s="904"/>
      <c r="U25" s="905"/>
      <c r="V25" s="753"/>
      <c r="W25" s="753"/>
      <c r="X25" s="753"/>
      <c r="AB25" s="906"/>
      <c r="AC25" s="909"/>
      <c r="AD25" s="737" t="s">
        <v>717</v>
      </c>
      <c r="AE25" s="753"/>
    </row>
    <row r="26" spans="1:34" ht="18" customHeight="1">
      <c r="A26" s="739"/>
      <c r="B26" s="749"/>
      <c r="C26" s="910"/>
      <c r="D26" s="742" t="s">
        <v>65</v>
      </c>
      <c r="E26" s="911"/>
      <c r="F26" s="912"/>
      <c r="G26" s="745" t="s">
        <v>128</v>
      </c>
      <c r="H26" s="746"/>
      <c r="I26" s="746"/>
      <c r="J26" s="747"/>
      <c r="K26" s="746"/>
      <c r="L26" s="746"/>
      <c r="M26" s="747"/>
      <c r="N26" s="746"/>
      <c r="O26" s="746"/>
      <c r="P26" s="745"/>
      <c r="Q26" s="746"/>
      <c r="R26" s="748"/>
      <c r="S26" s="739"/>
      <c r="T26" s="749"/>
      <c r="U26" s="750"/>
      <c r="V26" s="745" t="s">
        <v>128</v>
      </c>
      <c r="W26" s="746"/>
      <c r="X26" s="746"/>
      <c r="Y26" s="747"/>
      <c r="Z26" s="746"/>
      <c r="AA26" s="746"/>
      <c r="AB26" s="751"/>
      <c r="AC26" s="749" t="s">
        <v>129</v>
      </c>
      <c r="AD26" s="752"/>
      <c r="AE26" s="913"/>
    </row>
    <row r="27" spans="1:34" ht="18" customHeight="1" thickBot="1">
      <c r="A27" s="754" t="s">
        <v>99</v>
      </c>
      <c r="B27" s="769"/>
      <c r="C27" s="769"/>
      <c r="D27" s="914"/>
      <c r="E27" s="915"/>
      <c r="F27" s="916"/>
      <c r="G27" s="760"/>
      <c r="H27" s="761" t="s">
        <v>528</v>
      </c>
      <c r="I27" s="762"/>
      <c r="J27" s="763" t="s">
        <v>0</v>
      </c>
      <c r="K27" s="764" t="s">
        <v>46</v>
      </c>
      <c r="L27" s="765"/>
      <c r="M27" s="766" t="s">
        <v>431</v>
      </c>
      <c r="N27" s="761"/>
      <c r="O27" s="767"/>
      <c r="P27" s="761" t="s">
        <v>421</v>
      </c>
      <c r="Q27" s="761"/>
      <c r="R27" s="768"/>
      <c r="S27" s="754" t="s">
        <v>99</v>
      </c>
      <c r="T27" s="769"/>
      <c r="U27" s="755"/>
      <c r="V27" s="771" t="s">
        <v>237</v>
      </c>
      <c r="W27" s="772"/>
      <c r="X27" s="773"/>
      <c r="Y27" s="774" t="s">
        <v>407</v>
      </c>
      <c r="Z27" s="772"/>
      <c r="AA27" s="775"/>
      <c r="AB27" s="776"/>
      <c r="AC27" s="777"/>
      <c r="AD27" s="778"/>
      <c r="AE27" s="833"/>
    </row>
    <row r="28" spans="1:34" ht="18" customHeight="1" thickBot="1">
      <c r="A28" s="833"/>
      <c r="B28" s="769"/>
      <c r="C28" s="917"/>
      <c r="D28" s="918" t="s">
        <v>610</v>
      </c>
      <c r="E28" s="919" t="s">
        <v>665</v>
      </c>
      <c r="F28" s="919" t="s">
        <v>666</v>
      </c>
      <c r="G28" s="833" t="s">
        <v>610</v>
      </c>
      <c r="H28" s="920" t="s">
        <v>665</v>
      </c>
      <c r="I28" s="921" t="s">
        <v>666</v>
      </c>
      <c r="J28" s="920" t="s">
        <v>610</v>
      </c>
      <c r="K28" s="920" t="s">
        <v>665</v>
      </c>
      <c r="L28" s="920" t="s">
        <v>666</v>
      </c>
      <c r="M28" s="920" t="s">
        <v>610</v>
      </c>
      <c r="N28" s="920" t="s">
        <v>665</v>
      </c>
      <c r="O28" s="920" t="s">
        <v>666</v>
      </c>
      <c r="P28" s="920" t="s">
        <v>610</v>
      </c>
      <c r="Q28" s="922" t="s">
        <v>665</v>
      </c>
      <c r="R28" s="923" t="s">
        <v>666</v>
      </c>
      <c r="S28" s="833"/>
      <c r="T28" s="769"/>
      <c r="U28" s="924"/>
      <c r="V28" s="922" t="s">
        <v>610</v>
      </c>
      <c r="W28" s="920" t="s">
        <v>665</v>
      </c>
      <c r="X28" s="921" t="s">
        <v>666</v>
      </c>
      <c r="Y28" s="920" t="s">
        <v>610</v>
      </c>
      <c r="Z28" s="920" t="s">
        <v>665</v>
      </c>
      <c r="AA28" s="921" t="s">
        <v>666</v>
      </c>
      <c r="AB28" s="918" t="s">
        <v>610</v>
      </c>
      <c r="AC28" s="919" t="s">
        <v>665</v>
      </c>
      <c r="AD28" s="925" t="s">
        <v>666</v>
      </c>
      <c r="AE28" s="833"/>
    </row>
    <row r="29" spans="1:34" ht="15.2" customHeight="1">
      <c r="A29" s="791"/>
      <c r="B29" s="926"/>
      <c r="C29" s="910"/>
      <c r="D29" s="796" t="s">
        <v>548</v>
      </c>
      <c r="E29" s="795" t="s">
        <v>547</v>
      </c>
      <c r="F29" s="795" t="s">
        <v>548</v>
      </c>
      <c r="G29" s="802" t="s">
        <v>548</v>
      </c>
      <c r="H29" s="794" t="s">
        <v>547</v>
      </c>
      <c r="I29" s="795" t="s">
        <v>548</v>
      </c>
      <c r="J29" s="794" t="s">
        <v>548</v>
      </c>
      <c r="K29" s="794" t="s">
        <v>547</v>
      </c>
      <c r="L29" s="794" t="s">
        <v>548</v>
      </c>
      <c r="M29" s="794" t="s">
        <v>548</v>
      </c>
      <c r="N29" s="794" t="s">
        <v>547</v>
      </c>
      <c r="O29" s="794" t="s">
        <v>548</v>
      </c>
      <c r="P29" s="794" t="s">
        <v>548</v>
      </c>
      <c r="Q29" s="793" t="s">
        <v>547</v>
      </c>
      <c r="R29" s="798" t="s">
        <v>548</v>
      </c>
      <c r="S29" s="799"/>
      <c r="T29" s="800"/>
      <c r="U29" s="801"/>
      <c r="V29" s="797" t="s">
        <v>548</v>
      </c>
      <c r="W29" s="794" t="s">
        <v>547</v>
      </c>
      <c r="X29" s="795" t="s">
        <v>548</v>
      </c>
      <c r="Y29" s="794" t="s">
        <v>548</v>
      </c>
      <c r="Z29" s="794" t="s">
        <v>547</v>
      </c>
      <c r="AA29" s="795" t="s">
        <v>548</v>
      </c>
      <c r="AB29" s="796" t="s">
        <v>548</v>
      </c>
      <c r="AC29" s="795" t="s">
        <v>547</v>
      </c>
      <c r="AD29" s="798" t="s">
        <v>548</v>
      </c>
      <c r="AE29" s="833"/>
    </row>
    <row r="30" spans="1:34" s="817" customFormat="1" ht="29.25" customHeight="1" thickBot="1">
      <c r="A30" s="803" t="s">
        <v>68</v>
      </c>
      <c r="B30" s="927"/>
      <c r="C30" s="928"/>
      <c r="D30" s="806">
        <v>53141.226687012189</v>
      </c>
      <c r="E30" s="929">
        <v>11.415193981034614</v>
      </c>
      <c r="F30" s="808">
        <v>4655.3064954745296</v>
      </c>
      <c r="G30" s="809">
        <v>53300.354120860604</v>
      </c>
      <c r="H30" s="929">
        <v>9.0900107544672402</v>
      </c>
      <c r="I30" s="809">
        <v>5863.6183785224248</v>
      </c>
      <c r="J30" s="810">
        <v>53499.207096956394</v>
      </c>
      <c r="K30" s="930">
        <v>8.2898424177705454</v>
      </c>
      <c r="L30" s="807">
        <v>6453.5855328531534</v>
      </c>
      <c r="M30" s="810">
        <v>51308.356403215963</v>
      </c>
      <c r="N30" s="930">
        <v>10.850338972673166</v>
      </c>
      <c r="O30" s="807">
        <v>4728.7330407314712</v>
      </c>
      <c r="P30" s="810">
        <v>49967.60091813586</v>
      </c>
      <c r="Q30" s="931">
        <v>6.6551421917304676</v>
      </c>
      <c r="R30" s="808">
        <v>7508.1192074640403</v>
      </c>
      <c r="S30" s="814" t="s">
        <v>68</v>
      </c>
      <c r="T30" s="814"/>
      <c r="U30" s="815"/>
      <c r="V30" s="809">
        <v>65545.798041865579</v>
      </c>
      <c r="W30" s="929">
        <v>9.9867091868978051</v>
      </c>
      <c r="X30" s="809">
        <v>6563.3029674939626</v>
      </c>
      <c r="Y30" s="810">
        <v>64823.318210083489</v>
      </c>
      <c r="Z30" s="930">
        <v>12.046386317428732</v>
      </c>
      <c r="AA30" s="932">
        <v>5381.1422365142816</v>
      </c>
      <c r="AB30" s="806">
        <v>52591.37718016639</v>
      </c>
      <c r="AC30" s="929">
        <v>19.449640459145105</v>
      </c>
      <c r="AD30" s="808">
        <v>2703.9768313783011</v>
      </c>
      <c r="AE30" s="933"/>
      <c r="AF30" s="818"/>
      <c r="AG30" s="818"/>
      <c r="AH30" s="818"/>
    </row>
    <row r="31" spans="1:34" ht="29.25" customHeight="1" thickBot="1">
      <c r="A31" s="819" t="s">
        <v>69</v>
      </c>
      <c r="B31" s="830"/>
      <c r="C31" s="934"/>
      <c r="D31" s="822">
        <v>56520.331864727792</v>
      </c>
      <c r="E31" s="935">
        <v>11.963662691361399</v>
      </c>
      <c r="F31" s="824">
        <v>4724.333452291281</v>
      </c>
      <c r="G31" s="825">
        <v>57635.406107028895</v>
      </c>
      <c r="H31" s="935">
        <v>9.5763034467249213</v>
      </c>
      <c r="I31" s="825">
        <v>6018.5442564207906</v>
      </c>
      <c r="J31" s="826">
        <v>57533.621037971163</v>
      </c>
      <c r="K31" s="936">
        <v>8.6619211072037476</v>
      </c>
      <c r="L31" s="823">
        <v>6642.1317310455443</v>
      </c>
      <c r="M31" s="826">
        <v>55407.197694060065</v>
      </c>
      <c r="N31" s="936">
        <v>11.501811415325443</v>
      </c>
      <c r="O31" s="823">
        <v>4817.2584033357944</v>
      </c>
      <c r="P31" s="826">
        <v>58005.771863902417</v>
      </c>
      <c r="Q31" s="937">
        <v>7.2513875254090845</v>
      </c>
      <c r="R31" s="824">
        <v>7999.2651972672011</v>
      </c>
      <c r="S31" s="830" t="s">
        <v>69</v>
      </c>
      <c r="T31" s="830"/>
      <c r="U31" s="831"/>
      <c r="V31" s="825">
        <v>66614.638841755455</v>
      </c>
      <c r="W31" s="935">
        <v>10.124007269149288</v>
      </c>
      <c r="X31" s="825">
        <v>6579.8687289319796</v>
      </c>
      <c r="Y31" s="826">
        <v>65982.327249314141</v>
      </c>
      <c r="Z31" s="936">
        <v>12.202054756172666</v>
      </c>
      <c r="AA31" s="938">
        <v>5407.4767379596942</v>
      </c>
      <c r="AB31" s="822">
        <v>52994.01694659565</v>
      </c>
      <c r="AC31" s="935">
        <v>19.51345641803686</v>
      </c>
      <c r="AD31" s="824">
        <v>2715.7678174129996</v>
      </c>
      <c r="AE31" s="833"/>
    </row>
    <row r="32" spans="1:34" ht="27.2" customHeight="1">
      <c r="A32" s="833" t="s">
        <v>70</v>
      </c>
      <c r="B32" s="845" t="s">
        <v>166</v>
      </c>
      <c r="C32" s="939"/>
      <c r="D32" s="836">
        <v>58540.303874388337</v>
      </c>
      <c r="E32" s="940">
        <v>9.2994960972993859</v>
      </c>
      <c r="F32" s="886">
        <v>6294.9974129661396</v>
      </c>
      <c r="G32" s="847">
        <v>57981.257083157332</v>
      </c>
      <c r="H32" s="941">
        <v>8.6842142878939477</v>
      </c>
      <c r="I32" s="839">
        <v>6676.6267115247174</v>
      </c>
      <c r="J32" s="841">
        <v>57893.879416867654</v>
      </c>
      <c r="K32" s="942">
        <v>8.2340154192581405</v>
      </c>
      <c r="L32" s="886">
        <v>7031.0627888141253</v>
      </c>
      <c r="M32" s="841">
        <v>55684.881838231908</v>
      </c>
      <c r="N32" s="942">
        <v>9.8464881720182422</v>
      </c>
      <c r="O32" s="886">
        <v>5655.3037860216236</v>
      </c>
      <c r="P32" s="841">
        <v>58239.320479728922</v>
      </c>
      <c r="Q32" s="943">
        <v>7.2669181481713103</v>
      </c>
      <c r="R32" s="887">
        <v>8014.3080315807056</v>
      </c>
      <c r="S32" s="833" t="s">
        <v>70</v>
      </c>
      <c r="T32" s="845" t="s">
        <v>167</v>
      </c>
      <c r="U32" s="846"/>
      <c r="V32" s="839">
        <v>66773.258095946265</v>
      </c>
      <c r="W32" s="941">
        <v>9.2219943078382602</v>
      </c>
      <c r="X32" s="839">
        <v>7240.6527120920182</v>
      </c>
      <c r="Y32" s="841">
        <v>66844.375020908832</v>
      </c>
      <c r="Z32" s="942">
        <v>10.344821577920268</v>
      </c>
      <c r="AA32" s="944">
        <v>6461.6266716073505</v>
      </c>
      <c r="AB32" s="836">
        <v>62229.025110078474</v>
      </c>
      <c r="AC32" s="940">
        <v>13.359269110735498</v>
      </c>
      <c r="AD32" s="887">
        <v>4658.1159937912525</v>
      </c>
      <c r="AE32" s="833"/>
    </row>
    <row r="33" spans="1:34" ht="27.2" customHeight="1">
      <c r="A33" s="833" t="s">
        <v>71</v>
      </c>
      <c r="B33" s="845" t="s">
        <v>100</v>
      </c>
      <c r="C33" s="939"/>
      <c r="D33" s="885">
        <v>74290.688449390029</v>
      </c>
      <c r="E33" s="940">
        <v>9.0912539043108858</v>
      </c>
      <c r="F33" s="886">
        <v>8171.6657824464573</v>
      </c>
      <c r="G33" s="889">
        <v>74562.619054247349</v>
      </c>
      <c r="H33" s="945">
        <v>8.9602000556776833</v>
      </c>
      <c r="I33" s="888">
        <v>8321.5350763290498</v>
      </c>
      <c r="J33" s="841">
        <v>72605.684315523016</v>
      </c>
      <c r="K33" s="942">
        <v>8.7119593980025503</v>
      </c>
      <c r="L33" s="886">
        <v>8334.0246434309374</v>
      </c>
      <c r="M33" s="841">
        <v>71417.425144948604</v>
      </c>
      <c r="N33" s="942">
        <v>9.1965007097778315</v>
      </c>
      <c r="O33" s="886">
        <v>7765.7173525813723</v>
      </c>
      <c r="P33" s="841">
        <v>88792.469095029955</v>
      </c>
      <c r="Q33" s="943">
        <v>9.1287194430953544</v>
      </c>
      <c r="R33" s="887">
        <v>9726.7168356443999</v>
      </c>
      <c r="S33" s="833" t="s">
        <v>71</v>
      </c>
      <c r="T33" s="845" t="s">
        <v>100</v>
      </c>
      <c r="U33" s="846"/>
      <c r="V33" s="888">
        <v>76895.540526587502</v>
      </c>
      <c r="W33" s="945">
        <v>9.1592152813629326</v>
      </c>
      <c r="X33" s="888">
        <v>8395.4288838535849</v>
      </c>
      <c r="Y33" s="841">
        <v>78786.464990620661</v>
      </c>
      <c r="Z33" s="942">
        <v>9.8699331212788515</v>
      </c>
      <c r="AA33" s="944">
        <v>7982.4720210882515</v>
      </c>
      <c r="AB33" s="885">
        <v>71353.849193924631</v>
      </c>
      <c r="AC33" s="940">
        <v>10.506630034731222</v>
      </c>
      <c r="AD33" s="887">
        <v>6791.316431439378</v>
      </c>
      <c r="AE33" s="833"/>
    </row>
    <row r="34" spans="1:34" ht="27.2" customHeight="1">
      <c r="A34" s="833" t="s">
        <v>73</v>
      </c>
      <c r="B34" s="845" t="s">
        <v>101</v>
      </c>
      <c r="C34" s="939"/>
      <c r="D34" s="885">
        <v>49649.113856817516</v>
      </c>
      <c r="E34" s="940">
        <v>14.865552784221634</v>
      </c>
      <c r="F34" s="886">
        <v>3339.8767323012239</v>
      </c>
      <c r="G34" s="889">
        <v>49858.512463188119</v>
      </c>
      <c r="H34" s="945">
        <v>10.801455304146142</v>
      </c>
      <c r="I34" s="888">
        <v>4615.9069365449232</v>
      </c>
      <c r="J34" s="841">
        <v>50720.507719049885</v>
      </c>
      <c r="K34" s="942">
        <v>9.0739272315968602</v>
      </c>
      <c r="L34" s="886">
        <v>5589.6974291829229</v>
      </c>
      <c r="M34" s="841">
        <v>48704.568351099166</v>
      </c>
      <c r="N34" s="942">
        <v>14.043948169568278</v>
      </c>
      <c r="O34" s="886">
        <v>3468.0111150393386</v>
      </c>
      <c r="P34" s="841">
        <v>31346.95040926748</v>
      </c>
      <c r="Q34" s="943">
        <v>5.6261168146503886</v>
      </c>
      <c r="R34" s="887">
        <v>5571.6849546458279</v>
      </c>
      <c r="S34" s="833" t="s">
        <v>73</v>
      </c>
      <c r="T34" s="845" t="s">
        <v>101</v>
      </c>
      <c r="U34" s="846"/>
      <c r="V34" s="888">
        <v>61767.692783001585</v>
      </c>
      <c r="W34" s="945">
        <v>11.425228965685676</v>
      </c>
      <c r="X34" s="888">
        <v>5406.254261381855</v>
      </c>
      <c r="Y34" s="841">
        <v>61532.769290481898</v>
      </c>
      <c r="Z34" s="942">
        <v>14.504492555194249</v>
      </c>
      <c r="AA34" s="944">
        <v>4242.3248559940967</v>
      </c>
      <c r="AB34" s="885">
        <v>49293.037615740315</v>
      </c>
      <c r="AC34" s="940">
        <v>21.776432370093165</v>
      </c>
      <c r="AD34" s="887">
        <v>2263.5956513904134</v>
      </c>
      <c r="AE34" s="833"/>
    </row>
    <row r="35" spans="1:34" ht="27.2" customHeight="1" thickBot="1">
      <c r="A35" s="833" t="s">
        <v>84</v>
      </c>
      <c r="B35" s="901" t="s">
        <v>102</v>
      </c>
      <c r="C35" s="946"/>
      <c r="D35" s="893">
        <v>37691.684379698272</v>
      </c>
      <c r="E35" s="947">
        <v>17.885737985380267</v>
      </c>
      <c r="F35" s="895">
        <v>2107.3597528101614</v>
      </c>
      <c r="G35" s="948">
        <v>33591.357472561285</v>
      </c>
      <c r="H35" s="949">
        <v>10.800082059698431</v>
      </c>
      <c r="I35" s="948">
        <v>3110.2872447525879</v>
      </c>
      <c r="J35" s="841">
        <v>32336.885006291745</v>
      </c>
      <c r="K35" s="942">
        <v>7.9058174426483401</v>
      </c>
      <c r="L35" s="886">
        <v>4090.2645730027548</v>
      </c>
      <c r="M35" s="841">
        <v>36485.745703971123</v>
      </c>
      <c r="N35" s="942">
        <v>15.128519855595668</v>
      </c>
      <c r="O35" s="886">
        <v>2411.7194578342005</v>
      </c>
      <c r="P35" s="841">
        <v>9088.7312572087667</v>
      </c>
      <c r="Q35" s="943">
        <v>3.6874279123414073</v>
      </c>
      <c r="R35" s="887">
        <v>2464.7888645605253</v>
      </c>
      <c r="S35" s="833" t="s">
        <v>84</v>
      </c>
      <c r="T35" s="861" t="s">
        <v>102</v>
      </c>
      <c r="U35" s="862"/>
      <c r="V35" s="948">
        <v>42341.957597173146</v>
      </c>
      <c r="W35" s="949">
        <v>12.204946996466431</v>
      </c>
      <c r="X35" s="948">
        <v>3469.245512449334</v>
      </c>
      <c r="Y35" s="841">
        <v>44290.692307692305</v>
      </c>
      <c r="Z35" s="942">
        <v>16.015567765567766</v>
      </c>
      <c r="AA35" s="944">
        <v>2765.4775001429471</v>
      </c>
      <c r="AB35" s="893">
        <v>41881.840251572328</v>
      </c>
      <c r="AC35" s="947">
        <v>25.126624737945491</v>
      </c>
      <c r="AD35" s="895">
        <v>1666.8311278722445</v>
      </c>
      <c r="AE35" s="833"/>
    </row>
    <row r="36" spans="1:34" ht="29.25" customHeight="1" thickBot="1">
      <c r="A36" s="830" t="s">
        <v>86</v>
      </c>
      <c r="B36" s="950"/>
      <c r="C36" s="951"/>
      <c r="D36" s="822">
        <v>15355.817286148505</v>
      </c>
      <c r="E36" s="935">
        <v>5.282175423360834</v>
      </c>
      <c r="F36" s="824">
        <v>2907.1009679527497</v>
      </c>
      <c r="G36" s="938">
        <v>14623.445838970041</v>
      </c>
      <c r="H36" s="952">
        <v>4.7513550897566459</v>
      </c>
      <c r="I36" s="938">
        <v>3077.7421520223656</v>
      </c>
      <c r="J36" s="826">
        <v>16835.408372068407</v>
      </c>
      <c r="K36" s="936">
        <v>4.9084793800035866</v>
      </c>
      <c r="L36" s="823">
        <v>3429.8622992394244</v>
      </c>
      <c r="M36" s="826">
        <v>15195.865800865804</v>
      </c>
      <c r="N36" s="936">
        <v>5.1105967397833423</v>
      </c>
      <c r="O36" s="823">
        <v>2973.4034154121136</v>
      </c>
      <c r="P36" s="826">
        <v>4109.5093022614192</v>
      </c>
      <c r="Q36" s="937">
        <v>3.2535383540101344</v>
      </c>
      <c r="R36" s="824">
        <v>1263.089244728362</v>
      </c>
      <c r="S36" s="830" t="s">
        <v>86</v>
      </c>
      <c r="T36" s="830"/>
      <c r="U36" s="831"/>
      <c r="V36" s="825">
        <v>32830.532267977876</v>
      </c>
      <c r="W36" s="952">
        <v>5.7842655193607868</v>
      </c>
      <c r="X36" s="938">
        <v>5675.8342365317185</v>
      </c>
      <c r="Y36" s="826">
        <v>32099.542601960169</v>
      </c>
      <c r="Z36" s="936">
        <v>7.6512013910844132</v>
      </c>
      <c r="AA36" s="938">
        <v>4195.3597822381544</v>
      </c>
      <c r="AB36" s="822">
        <v>29951.995758860947</v>
      </c>
      <c r="AC36" s="935">
        <v>15.861435928506513</v>
      </c>
      <c r="AD36" s="824">
        <v>1888.3533555137071</v>
      </c>
      <c r="AE36" s="833"/>
    </row>
    <row r="37" spans="1:34" ht="27.2" customHeight="1">
      <c r="A37" s="833"/>
      <c r="B37" s="953" t="s">
        <v>103</v>
      </c>
      <c r="C37" s="954"/>
      <c r="D37" s="885">
        <v>21817.543710392903</v>
      </c>
      <c r="E37" s="955">
        <v>8.5546894803548792</v>
      </c>
      <c r="F37" s="838">
        <v>2550.360683516923</v>
      </c>
      <c r="G37" s="956">
        <v>19425.664142452239</v>
      </c>
      <c r="H37" s="957">
        <v>5.1380601051515606</v>
      </c>
      <c r="I37" s="956">
        <v>3780.7389841499771</v>
      </c>
      <c r="J37" s="877">
        <v>18624.447000618427</v>
      </c>
      <c r="K37" s="958">
        <v>4.2509276437847863</v>
      </c>
      <c r="L37" s="837">
        <v>4381.2665284597197</v>
      </c>
      <c r="M37" s="877">
        <v>21136.570113393958</v>
      </c>
      <c r="N37" s="958">
        <v>7.0824070955428313</v>
      </c>
      <c r="O37" s="837">
        <v>2984.376614935878</v>
      </c>
      <c r="P37" s="877">
        <v>4921.2311028500617</v>
      </c>
      <c r="Q37" s="959">
        <v>2.6809169764560101</v>
      </c>
      <c r="R37" s="838">
        <v>1835.6521839611739</v>
      </c>
      <c r="S37" s="756"/>
      <c r="T37" s="881" t="s">
        <v>103</v>
      </c>
      <c r="U37" s="882"/>
      <c r="V37" s="956">
        <v>32131.467718794836</v>
      </c>
      <c r="W37" s="957">
        <v>6.6269727403156384</v>
      </c>
      <c r="X37" s="956">
        <v>4848.5890885473045</v>
      </c>
      <c r="Y37" s="877">
        <v>28905.759113115371</v>
      </c>
      <c r="Z37" s="958">
        <v>10.511837655016912</v>
      </c>
      <c r="AA37" s="960">
        <v>2749.8292935792938</v>
      </c>
      <c r="AB37" s="885">
        <v>28358.593456008519</v>
      </c>
      <c r="AC37" s="955">
        <v>17.898112537719662</v>
      </c>
      <c r="AD37" s="838">
        <v>1584.4460356500581</v>
      </c>
      <c r="AE37" s="833"/>
    </row>
    <row r="38" spans="1:34" ht="27.2" customHeight="1">
      <c r="A38" s="833" t="s">
        <v>88</v>
      </c>
      <c r="B38" s="961" t="s">
        <v>104</v>
      </c>
      <c r="C38" s="939"/>
      <c r="D38" s="885">
        <v>8246.5140725669717</v>
      </c>
      <c r="E38" s="940">
        <v>4.468633435062733</v>
      </c>
      <c r="F38" s="887">
        <v>1845.4219153134011</v>
      </c>
      <c r="G38" s="888">
        <v>7882.9936328263175</v>
      </c>
      <c r="H38" s="945">
        <v>4.0215776441457374</v>
      </c>
      <c r="I38" s="888">
        <v>1960.1744216729703</v>
      </c>
      <c r="J38" s="841">
        <v>10785.016</v>
      </c>
      <c r="K38" s="942">
        <v>5.36</v>
      </c>
      <c r="L38" s="886">
        <v>2012.1298507462686</v>
      </c>
      <c r="M38" s="841">
        <v>9114.329022988506</v>
      </c>
      <c r="N38" s="942">
        <v>5.4008620689655169</v>
      </c>
      <c r="O38" s="886">
        <v>1687.5693003458366</v>
      </c>
      <c r="P38" s="841">
        <v>6420.1984029484029</v>
      </c>
      <c r="Q38" s="943">
        <v>2.9895577395577395</v>
      </c>
      <c r="R38" s="887">
        <v>2147.5411958085065</v>
      </c>
      <c r="S38" s="756" t="s">
        <v>88</v>
      </c>
      <c r="T38" s="845" t="s">
        <v>104</v>
      </c>
      <c r="U38" s="846"/>
      <c r="V38" s="888">
        <v>0</v>
      </c>
      <c r="W38" s="945">
        <v>0</v>
      </c>
      <c r="X38" s="888">
        <v>0</v>
      </c>
      <c r="Y38" s="841">
        <v>32353</v>
      </c>
      <c r="Z38" s="942">
        <v>21</v>
      </c>
      <c r="AA38" s="944">
        <v>1540.6190476190477</v>
      </c>
      <c r="AB38" s="885">
        <v>16670.057377049179</v>
      </c>
      <c r="AC38" s="940">
        <v>14.827868852459016</v>
      </c>
      <c r="AD38" s="887">
        <v>1124.2382531785518</v>
      </c>
      <c r="AE38" s="833"/>
    </row>
    <row r="39" spans="1:34" ht="27.2" customHeight="1">
      <c r="A39" s="833"/>
      <c r="B39" s="961" t="s">
        <v>105</v>
      </c>
      <c r="C39" s="939"/>
      <c r="D39" s="885">
        <v>22309.365185950413</v>
      </c>
      <c r="E39" s="940">
        <v>6.2881370523415976</v>
      </c>
      <c r="F39" s="887">
        <v>3547.8497049683065</v>
      </c>
      <c r="G39" s="888">
        <v>21547.977463675001</v>
      </c>
      <c r="H39" s="940">
        <v>4.7786563869394749</v>
      </c>
      <c r="I39" s="888">
        <v>4509.2125733433541</v>
      </c>
      <c r="J39" s="841">
        <v>20098.441360455956</v>
      </c>
      <c r="K39" s="942">
        <v>4.4284787544599418</v>
      </c>
      <c r="L39" s="886">
        <v>4538.4527000868466</v>
      </c>
      <c r="M39" s="841">
        <v>25576.140380789999</v>
      </c>
      <c r="N39" s="942">
        <v>5.2561807331628305</v>
      </c>
      <c r="O39" s="886">
        <v>4865.9172275835972</v>
      </c>
      <c r="P39" s="841">
        <v>21118.428571428572</v>
      </c>
      <c r="Q39" s="943">
        <v>1.8095238095238095</v>
      </c>
      <c r="R39" s="887">
        <v>11670.71052631579</v>
      </c>
      <c r="S39" s="756"/>
      <c r="T39" s="845" t="s">
        <v>105</v>
      </c>
      <c r="U39" s="846"/>
      <c r="V39" s="888">
        <v>22903.356083086055</v>
      </c>
      <c r="W39" s="940">
        <v>5.474777448071217</v>
      </c>
      <c r="X39" s="888">
        <v>4183.4314363143631</v>
      </c>
      <c r="Y39" s="841">
        <v>23356.191411935954</v>
      </c>
      <c r="Z39" s="942">
        <v>7.7074235807860259</v>
      </c>
      <c r="AA39" s="944">
        <v>3030.3500472143533</v>
      </c>
      <c r="AB39" s="885">
        <v>27448.097398265509</v>
      </c>
      <c r="AC39" s="940">
        <v>16.475872804091615</v>
      </c>
      <c r="AD39" s="887">
        <v>1665.9571073800141</v>
      </c>
      <c r="AE39" s="833"/>
    </row>
    <row r="40" spans="1:34" ht="27.2" customHeight="1">
      <c r="A40" s="833" t="s">
        <v>91</v>
      </c>
      <c r="B40" s="961" t="s">
        <v>106</v>
      </c>
      <c r="C40" s="939"/>
      <c r="D40" s="885">
        <v>47586.064374753973</v>
      </c>
      <c r="E40" s="940">
        <v>10.782049599790053</v>
      </c>
      <c r="F40" s="887">
        <v>4413.4525568942436</v>
      </c>
      <c r="G40" s="888">
        <v>48709.914016140516</v>
      </c>
      <c r="H40" s="940">
        <v>10.157399715167339</v>
      </c>
      <c r="I40" s="888">
        <v>4795.5102075391787</v>
      </c>
      <c r="J40" s="841">
        <v>47624.553273181031</v>
      </c>
      <c r="K40" s="942">
        <v>10.126847763486273</v>
      </c>
      <c r="L40" s="886">
        <v>4702.8013440567192</v>
      </c>
      <c r="M40" s="841">
        <v>49444.173747947454</v>
      </c>
      <c r="N40" s="942">
        <v>9.3478037766830866</v>
      </c>
      <c r="O40" s="886">
        <v>5289.389350606576</v>
      </c>
      <c r="P40" s="841">
        <v>27571.16883116883</v>
      </c>
      <c r="Q40" s="943">
        <v>7.5259740259740262</v>
      </c>
      <c r="R40" s="887">
        <v>3663.4685073339087</v>
      </c>
      <c r="S40" s="756" t="s">
        <v>91</v>
      </c>
      <c r="T40" s="845" t="s">
        <v>106</v>
      </c>
      <c r="U40" s="846"/>
      <c r="V40" s="888">
        <v>64604.912871287132</v>
      </c>
      <c r="W40" s="940">
        <v>12.255445544554455</v>
      </c>
      <c r="X40" s="888">
        <v>5271.5270641460656</v>
      </c>
      <c r="Y40" s="841">
        <v>53045.95537525355</v>
      </c>
      <c r="Z40" s="942">
        <v>13.35050709939148</v>
      </c>
      <c r="AA40" s="944">
        <v>3973.3288765991065</v>
      </c>
      <c r="AB40" s="885">
        <v>38979.332197227901</v>
      </c>
      <c r="AC40" s="940">
        <v>15.565780504430812</v>
      </c>
      <c r="AD40" s="887">
        <v>2504.1681775052916</v>
      </c>
      <c r="AE40" s="833"/>
    </row>
    <row r="41" spans="1:34" ht="27.2" customHeight="1">
      <c r="A41" s="833"/>
      <c r="B41" s="961" t="s">
        <v>107</v>
      </c>
      <c r="C41" s="939"/>
      <c r="D41" s="885">
        <v>25213.275000000001</v>
      </c>
      <c r="E41" s="940">
        <v>21.037500000000001</v>
      </c>
      <c r="F41" s="887">
        <v>1198.4919786096257</v>
      </c>
      <c r="G41" s="888">
        <v>21308.466666666667</v>
      </c>
      <c r="H41" s="940">
        <v>16.399999999999999</v>
      </c>
      <c r="I41" s="888">
        <v>1299.2967479674796</v>
      </c>
      <c r="J41" s="841">
        <v>14825.461538461539</v>
      </c>
      <c r="K41" s="942">
        <v>10.384615384615385</v>
      </c>
      <c r="L41" s="886">
        <v>1427.6370370370371</v>
      </c>
      <c r="M41" s="841">
        <v>28582.785714285714</v>
      </c>
      <c r="N41" s="942">
        <v>23.071428571428573</v>
      </c>
      <c r="O41" s="886">
        <v>1238.8823529411766</v>
      </c>
      <c r="P41" s="841">
        <v>0</v>
      </c>
      <c r="Q41" s="943">
        <v>0</v>
      </c>
      <c r="R41" s="887">
        <v>0</v>
      </c>
      <c r="S41" s="756"/>
      <c r="T41" s="845" t="s">
        <v>107</v>
      </c>
      <c r="U41" s="846"/>
      <c r="V41" s="888">
        <v>0</v>
      </c>
      <c r="W41" s="940">
        <v>0</v>
      </c>
      <c r="X41" s="888">
        <v>0</v>
      </c>
      <c r="Y41" s="841">
        <v>15454.666666666666</v>
      </c>
      <c r="Z41" s="942">
        <v>11.333333333333334</v>
      </c>
      <c r="AA41" s="944">
        <v>1363.6470588235295</v>
      </c>
      <c r="AB41" s="885">
        <v>27556.16</v>
      </c>
      <c r="AC41" s="940">
        <v>23.82</v>
      </c>
      <c r="AD41" s="887">
        <v>1156.8497061293031</v>
      </c>
      <c r="AE41" s="833"/>
    </row>
    <row r="42" spans="1:34" ht="27.2" customHeight="1">
      <c r="A42" s="833" t="s">
        <v>47</v>
      </c>
      <c r="B42" s="961" t="s">
        <v>719</v>
      </c>
      <c r="C42" s="939"/>
      <c r="D42" s="885">
        <v>9690.5565973001703</v>
      </c>
      <c r="E42" s="940">
        <v>4.4537356674813315</v>
      </c>
      <c r="F42" s="887">
        <v>2175.82661406135</v>
      </c>
      <c r="G42" s="888">
        <v>9682.5574867755713</v>
      </c>
      <c r="H42" s="940">
        <v>4.4488991127177124</v>
      </c>
      <c r="I42" s="888">
        <v>2176.3940339974934</v>
      </c>
      <c r="J42" s="841">
        <v>11442.105833212365</v>
      </c>
      <c r="K42" s="942">
        <v>4.7960740425093533</v>
      </c>
      <c r="L42" s="886">
        <v>2385.7233503479733</v>
      </c>
      <c r="M42" s="841">
        <v>11135.613178775509</v>
      </c>
      <c r="N42" s="942">
        <v>4.7762285714285717</v>
      </c>
      <c r="O42" s="886">
        <v>2331.4657186611244</v>
      </c>
      <c r="P42" s="841">
        <v>3965.8873650200621</v>
      </c>
      <c r="Q42" s="943">
        <v>3.2640698416934324</v>
      </c>
      <c r="R42" s="887">
        <v>1215.0130228103576</v>
      </c>
      <c r="S42" s="756" t="s">
        <v>47</v>
      </c>
      <c r="T42" s="845" t="s">
        <v>108</v>
      </c>
      <c r="U42" s="846"/>
      <c r="V42" s="888">
        <v>35118.875</v>
      </c>
      <c r="W42" s="940">
        <v>4</v>
      </c>
      <c r="X42" s="888">
        <v>8779.71875</v>
      </c>
      <c r="Y42" s="841">
        <v>33582.916666666664</v>
      </c>
      <c r="Z42" s="942">
        <v>5.708333333333333</v>
      </c>
      <c r="AA42" s="944">
        <v>5883.1386861313867</v>
      </c>
      <c r="AB42" s="885">
        <v>17045.138401559456</v>
      </c>
      <c r="AC42" s="940">
        <v>8.9005847953216382</v>
      </c>
      <c r="AD42" s="887">
        <v>1915.0582566798073</v>
      </c>
      <c r="AE42" s="833"/>
    </row>
    <row r="43" spans="1:34" ht="27.2" customHeight="1">
      <c r="A43" s="833"/>
      <c r="B43" s="961" t="s">
        <v>109</v>
      </c>
      <c r="C43" s="939"/>
      <c r="D43" s="885">
        <v>25704.727975720285</v>
      </c>
      <c r="E43" s="940">
        <v>2.5657090591610192</v>
      </c>
      <c r="F43" s="887">
        <v>10018.566946996581</v>
      </c>
      <c r="G43" s="888">
        <v>25794.966205630903</v>
      </c>
      <c r="H43" s="940">
        <v>2.5584351640481624</v>
      </c>
      <c r="I43" s="888">
        <v>10082.321634766788</v>
      </c>
      <c r="J43" s="841">
        <v>26286.567514231498</v>
      </c>
      <c r="K43" s="942">
        <v>2.6033396584440229</v>
      </c>
      <c r="L43" s="886">
        <v>10097.248520365025</v>
      </c>
      <c r="M43" s="841">
        <v>26038.379191548003</v>
      </c>
      <c r="N43" s="942">
        <v>2.5714285714285716</v>
      </c>
      <c r="O43" s="886">
        <v>10126.036352268668</v>
      </c>
      <c r="P43" s="841">
        <v>17897</v>
      </c>
      <c r="Q43" s="943">
        <v>1.5</v>
      </c>
      <c r="R43" s="887">
        <v>11931.333333333334</v>
      </c>
      <c r="S43" s="756"/>
      <c r="T43" s="845" t="s">
        <v>109</v>
      </c>
      <c r="U43" s="846"/>
      <c r="V43" s="888">
        <v>24644.680082559338</v>
      </c>
      <c r="W43" s="940">
        <v>2.3529411764705883</v>
      </c>
      <c r="X43" s="888">
        <v>10473.989035087719</v>
      </c>
      <c r="Y43" s="841">
        <v>24162.997381513484</v>
      </c>
      <c r="Z43" s="942">
        <v>2.4474993453783713</v>
      </c>
      <c r="AA43" s="944">
        <v>9872.5245533326197</v>
      </c>
      <c r="AB43" s="885">
        <v>24527.150700934581</v>
      </c>
      <c r="AC43" s="940">
        <v>2.6606308411214954</v>
      </c>
      <c r="AD43" s="887">
        <v>9218.5470911086722</v>
      </c>
      <c r="AE43" s="833"/>
    </row>
    <row r="44" spans="1:34" ht="27.2" customHeight="1">
      <c r="A44" s="833" t="s">
        <v>98</v>
      </c>
      <c r="B44" s="961" t="s">
        <v>720</v>
      </c>
      <c r="C44" s="939"/>
      <c r="D44" s="885">
        <v>37774.050646212039</v>
      </c>
      <c r="E44" s="940">
        <v>2.2663654512976779</v>
      </c>
      <c r="F44" s="887">
        <v>16667.237238629514</v>
      </c>
      <c r="G44" s="888">
        <v>37732.2334367976</v>
      </c>
      <c r="H44" s="940">
        <v>2.2667237504013702</v>
      </c>
      <c r="I44" s="888">
        <v>16646.154358296346</v>
      </c>
      <c r="J44" s="841">
        <v>36602.629763802346</v>
      </c>
      <c r="K44" s="942">
        <v>2.2530068106071584</v>
      </c>
      <c r="L44" s="886">
        <v>16246.124774890661</v>
      </c>
      <c r="M44" s="841">
        <v>45412.241309823679</v>
      </c>
      <c r="N44" s="942">
        <v>2.3561712846347609</v>
      </c>
      <c r="O44" s="886">
        <v>19273.743639084885</v>
      </c>
      <c r="P44" s="841">
        <v>15496.880136986301</v>
      </c>
      <c r="Q44" s="943">
        <v>1.9349315068493151</v>
      </c>
      <c r="R44" s="887">
        <v>8009.0070796460177</v>
      </c>
      <c r="S44" s="756" t="s">
        <v>98</v>
      </c>
      <c r="T44" s="845" t="s">
        <v>110</v>
      </c>
      <c r="U44" s="846"/>
      <c r="V44" s="888">
        <v>37591.79069767442</v>
      </c>
      <c r="W44" s="940">
        <v>2.2325581395348837</v>
      </c>
      <c r="X44" s="888">
        <v>16837.989583333332</v>
      </c>
      <c r="Y44" s="841">
        <v>29939.950819672133</v>
      </c>
      <c r="Z44" s="942">
        <v>2.3934426229508197</v>
      </c>
      <c r="AA44" s="944">
        <v>12509.157534246575</v>
      </c>
      <c r="AB44" s="885">
        <v>40019.442528735635</v>
      </c>
      <c r="AC44" s="940">
        <v>2.2471264367816093</v>
      </c>
      <c r="AD44" s="887">
        <v>17809.163682864451</v>
      </c>
      <c r="AE44" s="833"/>
    </row>
    <row r="45" spans="1:34" ht="27.2" customHeight="1" thickBot="1">
      <c r="A45" s="962"/>
      <c r="B45" s="963" t="s">
        <v>111</v>
      </c>
      <c r="C45" s="946"/>
      <c r="D45" s="893">
        <v>23056.068099891421</v>
      </c>
      <c r="E45" s="947">
        <v>6.0457111834961994</v>
      </c>
      <c r="F45" s="895">
        <v>3813.6238070436953</v>
      </c>
      <c r="G45" s="896">
        <v>21936.654310553007</v>
      </c>
      <c r="H45" s="947">
        <v>5.129775416566047</v>
      </c>
      <c r="I45" s="896">
        <v>4276.3381491733517</v>
      </c>
      <c r="J45" s="897">
        <v>20808.096599641394</v>
      </c>
      <c r="K45" s="964">
        <v>4.7579085553278686</v>
      </c>
      <c r="L45" s="894">
        <v>4373.3704331792269</v>
      </c>
      <c r="M45" s="897">
        <v>23316.363297945678</v>
      </c>
      <c r="N45" s="964">
        <v>6.1301530401213293</v>
      </c>
      <c r="O45" s="894">
        <v>3803.5532139804777</v>
      </c>
      <c r="P45" s="897">
        <v>33381.469135802472</v>
      </c>
      <c r="Q45" s="965">
        <v>3.8518518518518516</v>
      </c>
      <c r="R45" s="895">
        <v>8666.3429487179492</v>
      </c>
      <c r="S45" s="890"/>
      <c r="T45" s="901" t="s">
        <v>111</v>
      </c>
      <c r="U45" s="902"/>
      <c r="V45" s="896">
        <v>26247.398835516738</v>
      </c>
      <c r="W45" s="947">
        <v>5.427947598253275</v>
      </c>
      <c r="X45" s="896">
        <v>4835.6028425851437</v>
      </c>
      <c r="Y45" s="897">
        <v>31835.390356977285</v>
      </c>
      <c r="Z45" s="964">
        <v>7.103384330088085</v>
      </c>
      <c r="AA45" s="966">
        <v>4481.7215115520166</v>
      </c>
      <c r="AB45" s="893">
        <v>33046.353663793103</v>
      </c>
      <c r="AC45" s="947">
        <v>14.220043103448276</v>
      </c>
      <c r="AD45" s="895">
        <v>2323.9278125520982</v>
      </c>
      <c r="AE45" s="833"/>
    </row>
    <row r="46" spans="1:34" s="967" customFormat="1" ht="14.25">
      <c r="B46" s="753"/>
      <c r="T46" s="753"/>
      <c r="AF46" s="969"/>
      <c r="AG46" s="969"/>
      <c r="AH46" s="969"/>
    </row>
    <row r="47" spans="1:34" s="967" customFormat="1" ht="14.25">
      <c r="B47" s="968"/>
      <c r="T47" s="968"/>
      <c r="AF47" s="969"/>
      <c r="AG47" s="969"/>
      <c r="AH47" s="969"/>
    </row>
    <row r="48" spans="1:34" s="967" customFormat="1" ht="14.25">
      <c r="B48" s="970"/>
      <c r="T48" s="970"/>
      <c r="AF48" s="969"/>
      <c r="AG48" s="969"/>
      <c r="AH48" s="969"/>
    </row>
    <row r="49" spans="2:34" s="967" customFormat="1" ht="14.25">
      <c r="B49" s="968"/>
      <c r="T49" s="968"/>
      <c r="AF49" s="969"/>
      <c r="AG49" s="969"/>
      <c r="AH49" s="969"/>
    </row>
    <row r="50" spans="2:34" s="967" customFormat="1" ht="14.25">
      <c r="B50" s="968"/>
      <c r="E50" s="969"/>
      <c r="T50" s="968"/>
      <c r="AC50" s="969"/>
      <c r="AF50" s="969"/>
      <c r="AG50" s="969"/>
      <c r="AH50" s="969"/>
    </row>
    <row r="51" spans="2:34" s="967" customFormat="1" ht="14.25">
      <c r="B51" s="968"/>
      <c r="E51" s="969"/>
      <c r="T51" s="753"/>
      <c r="AC51" s="969"/>
      <c r="AF51" s="969"/>
      <c r="AG51" s="969"/>
      <c r="AH51" s="969"/>
    </row>
    <row r="52" spans="2:34" s="967" customFormat="1" ht="14.25">
      <c r="B52" s="753"/>
      <c r="E52" s="969"/>
      <c r="T52" s="753"/>
      <c r="AC52" s="969"/>
      <c r="AF52" s="969"/>
      <c r="AG52" s="969"/>
      <c r="AH52" s="969"/>
    </row>
    <row r="53" spans="2:34" ht="21">
      <c r="B53" s="968"/>
      <c r="C53" s="971"/>
      <c r="T53" s="968"/>
      <c r="U53" s="971"/>
    </row>
  </sheetData>
  <mergeCells count="10">
    <mergeCell ref="D26:F27"/>
    <mergeCell ref="V27:X27"/>
    <mergeCell ref="Y27:AA27"/>
    <mergeCell ref="D1:R1"/>
    <mergeCell ref="V1:AD1"/>
    <mergeCell ref="D3:F4"/>
    <mergeCell ref="V4:X4"/>
    <mergeCell ref="Y4:AA4"/>
    <mergeCell ref="D24:R24"/>
    <mergeCell ref="V24:AD24"/>
  </mergeCells>
  <phoneticPr fontId="2"/>
  <printOptions horizontalCentered="1"/>
  <pageMargins left="0.47244094488188981" right="0.55118110236220474" top="0.59055118110236227" bottom="0.27559055118110237" header="0.51181102362204722" footer="0.27559055118110237"/>
  <pageSetup paperSize="9" scale="48" orientation="landscape" r:id="rId1"/>
  <headerFooter alignWithMargins="0"/>
  <colBreaks count="1" manualBreakCount="1">
    <brk id="18" max="49" man="1"/>
  </col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52528F-6AFC-456B-876F-2934831D9176}">
  <sheetPr codeName="Sheet38"/>
  <dimension ref="A1:AH53"/>
  <sheetViews>
    <sheetView zoomScale="75" zoomScaleNormal="75" workbookViewId="0">
      <pane xSplit="3" ySplit="6" topLeftCell="D7" activePane="bottomRight" state="frozen"/>
      <selection pane="topRight"/>
      <selection pane="bottomLeft"/>
      <selection pane="bottomRight"/>
    </sheetView>
  </sheetViews>
  <sheetFormatPr defaultRowHeight="13.5"/>
  <cols>
    <col min="1" max="1" width="3.375" style="729" customWidth="1"/>
    <col min="2" max="2" width="18.5" style="729" customWidth="1"/>
    <col min="3" max="3" width="12.75" style="729" customWidth="1"/>
    <col min="4" max="18" width="16.875" style="729" customWidth="1"/>
    <col min="19" max="19" width="3.375" style="729" customWidth="1"/>
    <col min="20" max="20" width="17.5" style="729" customWidth="1"/>
    <col min="21" max="21" width="7.375" style="729" customWidth="1"/>
    <col min="22" max="26" width="14.5" style="729" customWidth="1"/>
    <col min="27" max="28" width="16.75" style="729" bestFit="1" customWidth="1"/>
    <col min="29" max="29" width="13.875" style="729" customWidth="1"/>
    <col min="30" max="30" width="14.625" style="729" customWidth="1"/>
    <col min="31" max="31" width="9" style="729"/>
    <col min="32" max="34" width="9" style="753"/>
    <col min="35" max="16384" width="9" style="729"/>
  </cols>
  <sheetData>
    <row r="1" spans="1:34" ht="27.75" customHeight="1">
      <c r="A1" s="728" t="s">
        <v>244</v>
      </c>
      <c r="D1" s="730" t="s">
        <v>357</v>
      </c>
      <c r="E1" s="730"/>
      <c r="F1" s="730"/>
      <c r="G1" s="730"/>
      <c r="H1" s="730"/>
      <c r="I1" s="730"/>
      <c r="J1" s="730"/>
      <c r="K1" s="730"/>
      <c r="L1" s="730"/>
      <c r="M1" s="730"/>
      <c r="N1" s="730"/>
      <c r="O1" s="730"/>
      <c r="P1" s="730"/>
      <c r="Q1" s="730"/>
      <c r="R1" s="730"/>
      <c r="S1" s="728" t="s">
        <v>244</v>
      </c>
      <c r="V1" s="730" t="s">
        <v>357</v>
      </c>
      <c r="W1" s="730"/>
      <c r="X1" s="730"/>
      <c r="Y1" s="730"/>
      <c r="Z1" s="730"/>
      <c r="AA1" s="730"/>
      <c r="AB1" s="730"/>
      <c r="AC1" s="730"/>
      <c r="AD1" s="730"/>
      <c r="AF1" s="732"/>
      <c r="AG1" s="732"/>
      <c r="AH1" s="732"/>
    </row>
    <row r="2" spans="1:34" ht="21.75" customHeight="1" thickBot="1">
      <c r="A2" s="733" t="s">
        <v>118</v>
      </c>
      <c r="B2" s="732"/>
      <c r="C2" s="734"/>
      <c r="D2" s="734"/>
      <c r="E2" s="732"/>
      <c r="F2" s="732"/>
      <c r="G2" s="732"/>
      <c r="H2" s="732"/>
      <c r="I2" s="732"/>
      <c r="P2" s="735"/>
      <c r="Q2" s="736"/>
      <c r="R2" s="737" t="s">
        <v>717</v>
      </c>
      <c r="S2" s="733" t="s">
        <v>118</v>
      </c>
      <c r="T2" s="732"/>
      <c r="U2" s="734"/>
      <c r="V2" s="734"/>
      <c r="W2" s="732"/>
      <c r="X2" s="732"/>
      <c r="Y2" s="732"/>
      <c r="Z2" s="732"/>
      <c r="AA2" s="732"/>
      <c r="AB2" s="734"/>
      <c r="AC2" s="738"/>
      <c r="AD2" s="737" t="s">
        <v>717</v>
      </c>
      <c r="AF2" s="732"/>
      <c r="AG2" s="732"/>
      <c r="AH2" s="732"/>
    </row>
    <row r="3" spans="1:34" ht="18" customHeight="1">
      <c r="A3" s="739"/>
      <c r="B3" s="740"/>
      <c r="C3" s="741"/>
      <c r="D3" s="742" t="s">
        <v>65</v>
      </c>
      <c r="E3" s="743"/>
      <c r="F3" s="744"/>
      <c r="G3" s="745" t="s">
        <v>128</v>
      </c>
      <c r="H3" s="746"/>
      <c r="I3" s="746"/>
      <c r="J3" s="747"/>
      <c r="K3" s="746"/>
      <c r="L3" s="746"/>
      <c r="M3" s="747"/>
      <c r="N3" s="746"/>
      <c r="O3" s="746"/>
      <c r="P3" s="745"/>
      <c r="Q3" s="746"/>
      <c r="R3" s="748"/>
      <c r="S3" s="739"/>
      <c r="T3" s="749"/>
      <c r="U3" s="750"/>
      <c r="V3" s="745" t="s">
        <v>128</v>
      </c>
      <c r="W3" s="746"/>
      <c r="X3" s="746"/>
      <c r="Y3" s="747"/>
      <c r="Z3" s="746"/>
      <c r="AA3" s="748"/>
      <c r="AB3" s="751"/>
      <c r="AC3" s="749" t="s">
        <v>129</v>
      </c>
      <c r="AD3" s="752"/>
    </row>
    <row r="4" spans="1:34" ht="18" customHeight="1" thickBot="1">
      <c r="A4" s="754" t="s">
        <v>66</v>
      </c>
      <c r="B4" s="755"/>
      <c r="C4" s="756" t="s">
        <v>67</v>
      </c>
      <c r="D4" s="757"/>
      <c r="E4" s="758"/>
      <c r="F4" s="759"/>
      <c r="G4" s="760"/>
      <c r="H4" s="761" t="s">
        <v>528</v>
      </c>
      <c r="I4" s="762"/>
      <c r="J4" s="763" t="s">
        <v>0</v>
      </c>
      <c r="K4" s="764" t="s">
        <v>46</v>
      </c>
      <c r="L4" s="765"/>
      <c r="M4" s="766" t="s">
        <v>431</v>
      </c>
      <c r="N4" s="761"/>
      <c r="O4" s="767"/>
      <c r="P4" s="761" t="s">
        <v>421</v>
      </c>
      <c r="Q4" s="761"/>
      <c r="R4" s="768"/>
      <c r="S4" s="754" t="s">
        <v>99</v>
      </c>
      <c r="T4" s="769"/>
      <c r="U4" s="770"/>
      <c r="V4" s="771" t="s">
        <v>237</v>
      </c>
      <c r="W4" s="772"/>
      <c r="X4" s="773"/>
      <c r="Y4" s="774" t="s">
        <v>406</v>
      </c>
      <c r="Z4" s="772"/>
      <c r="AA4" s="775"/>
      <c r="AB4" s="776"/>
      <c r="AC4" s="777"/>
      <c r="AD4" s="778"/>
    </row>
    <row r="5" spans="1:34" s="790" customFormat="1" ht="18" customHeight="1" thickBot="1">
      <c r="A5" s="779"/>
      <c r="B5" s="780"/>
      <c r="C5" s="781"/>
      <c r="D5" s="782" t="s">
        <v>522</v>
      </c>
      <c r="E5" s="782" t="s">
        <v>545</v>
      </c>
      <c r="F5" s="783" t="s">
        <v>546</v>
      </c>
      <c r="G5" s="784" t="s">
        <v>522</v>
      </c>
      <c r="H5" s="782" t="s">
        <v>545</v>
      </c>
      <c r="I5" s="785" t="s">
        <v>546</v>
      </c>
      <c r="J5" s="782" t="s">
        <v>522</v>
      </c>
      <c r="K5" s="782" t="s">
        <v>545</v>
      </c>
      <c r="L5" s="783" t="s">
        <v>546</v>
      </c>
      <c r="M5" s="782" t="s">
        <v>522</v>
      </c>
      <c r="N5" s="782" t="s">
        <v>545</v>
      </c>
      <c r="O5" s="782" t="s">
        <v>546</v>
      </c>
      <c r="P5" s="786" t="s">
        <v>522</v>
      </c>
      <c r="Q5" s="782" t="s">
        <v>545</v>
      </c>
      <c r="R5" s="787" t="s">
        <v>546</v>
      </c>
      <c r="S5" s="779"/>
      <c r="T5" s="788"/>
      <c r="U5" s="789"/>
      <c r="V5" s="784" t="s">
        <v>522</v>
      </c>
      <c r="W5" s="782" t="s">
        <v>545</v>
      </c>
      <c r="X5" s="785" t="s">
        <v>546</v>
      </c>
      <c r="Y5" s="782" t="s">
        <v>522</v>
      </c>
      <c r="Z5" s="782" t="s">
        <v>545</v>
      </c>
      <c r="AA5" s="787" t="s">
        <v>546</v>
      </c>
      <c r="AB5" s="782" t="s">
        <v>522</v>
      </c>
      <c r="AC5" s="782" t="s">
        <v>545</v>
      </c>
      <c r="AD5" s="787" t="s">
        <v>546</v>
      </c>
      <c r="AF5" s="753"/>
      <c r="AG5" s="753"/>
      <c r="AH5" s="753"/>
    </row>
    <row r="6" spans="1:34" s="790" customFormat="1" ht="14.25" customHeight="1">
      <c r="A6" s="791"/>
      <c r="B6" s="792"/>
      <c r="C6" s="741"/>
      <c r="D6" s="793" t="s">
        <v>524</v>
      </c>
      <c r="E6" s="794" t="s">
        <v>547</v>
      </c>
      <c r="F6" s="795" t="s">
        <v>625</v>
      </c>
      <c r="G6" s="796" t="s">
        <v>524</v>
      </c>
      <c r="H6" s="794" t="s">
        <v>547</v>
      </c>
      <c r="I6" s="797" t="s">
        <v>625</v>
      </c>
      <c r="J6" s="794" t="s">
        <v>524</v>
      </c>
      <c r="K6" s="794" t="s">
        <v>547</v>
      </c>
      <c r="L6" s="795" t="s">
        <v>625</v>
      </c>
      <c r="M6" s="794" t="s">
        <v>524</v>
      </c>
      <c r="N6" s="794" t="s">
        <v>547</v>
      </c>
      <c r="O6" s="794" t="s">
        <v>625</v>
      </c>
      <c r="P6" s="793" t="s">
        <v>524</v>
      </c>
      <c r="Q6" s="794" t="s">
        <v>547</v>
      </c>
      <c r="R6" s="798" t="s">
        <v>625</v>
      </c>
      <c r="S6" s="799"/>
      <c r="T6" s="800"/>
      <c r="U6" s="801"/>
      <c r="V6" s="802" t="s">
        <v>524</v>
      </c>
      <c r="W6" s="794" t="s">
        <v>547</v>
      </c>
      <c r="X6" s="797" t="s">
        <v>625</v>
      </c>
      <c r="Y6" s="794" t="s">
        <v>524</v>
      </c>
      <c r="Z6" s="794" t="s">
        <v>547</v>
      </c>
      <c r="AA6" s="798" t="s">
        <v>625</v>
      </c>
      <c r="AB6" s="793" t="s">
        <v>524</v>
      </c>
      <c r="AC6" s="794" t="s">
        <v>547</v>
      </c>
      <c r="AD6" s="798" t="s">
        <v>625</v>
      </c>
      <c r="AF6" s="753"/>
      <c r="AG6" s="753"/>
      <c r="AH6" s="753"/>
    </row>
    <row r="7" spans="1:34" s="817" customFormat="1" ht="29.25" customHeight="1" thickBot="1">
      <c r="A7" s="803" t="s">
        <v>68</v>
      </c>
      <c r="B7" s="804"/>
      <c r="C7" s="805">
        <v>1126016</v>
      </c>
      <c r="D7" s="806">
        <v>456019502</v>
      </c>
      <c r="E7" s="807">
        <v>648009057</v>
      </c>
      <c r="F7" s="808">
        <v>580445378.78900003</v>
      </c>
      <c r="G7" s="809">
        <v>429890997</v>
      </c>
      <c r="H7" s="807">
        <v>595323378</v>
      </c>
      <c r="I7" s="809">
        <v>519087465.36699998</v>
      </c>
      <c r="J7" s="810">
        <v>235948448</v>
      </c>
      <c r="K7" s="810">
        <v>321738591</v>
      </c>
      <c r="L7" s="811">
        <v>297750421.59399998</v>
      </c>
      <c r="M7" s="810">
        <v>133009244</v>
      </c>
      <c r="N7" s="810">
        <v>184928630</v>
      </c>
      <c r="O7" s="810">
        <v>150234680.44999999</v>
      </c>
      <c r="P7" s="812">
        <v>41199581</v>
      </c>
      <c r="Q7" s="810">
        <v>59169367</v>
      </c>
      <c r="R7" s="813">
        <v>38845212.341000006</v>
      </c>
      <c r="S7" s="814" t="s">
        <v>68</v>
      </c>
      <c r="T7" s="814"/>
      <c r="U7" s="815"/>
      <c r="V7" s="816">
        <v>4519060</v>
      </c>
      <c r="W7" s="807">
        <v>6607204</v>
      </c>
      <c r="X7" s="809">
        <v>7624851.5490000006</v>
      </c>
      <c r="Y7" s="810">
        <v>15214664</v>
      </c>
      <c r="Z7" s="810">
        <v>22879586</v>
      </c>
      <c r="AA7" s="813">
        <v>24632299.433000002</v>
      </c>
      <c r="AB7" s="806">
        <v>26128505</v>
      </c>
      <c r="AC7" s="807">
        <v>52685679</v>
      </c>
      <c r="AD7" s="808">
        <v>61357913.421999998</v>
      </c>
      <c r="AF7" s="818"/>
      <c r="AG7" s="818"/>
      <c r="AH7" s="818"/>
    </row>
    <row r="8" spans="1:34" ht="39.200000000000003" customHeight="1" thickBot="1">
      <c r="A8" s="819" t="s">
        <v>69</v>
      </c>
      <c r="B8" s="820"/>
      <c r="C8" s="821">
        <v>98912</v>
      </c>
      <c r="D8" s="822">
        <v>97470060</v>
      </c>
      <c r="E8" s="823">
        <v>140102034</v>
      </c>
      <c r="F8" s="824">
        <v>243167764.745</v>
      </c>
      <c r="G8" s="825">
        <v>88072744</v>
      </c>
      <c r="H8" s="823">
        <v>122105578</v>
      </c>
      <c r="I8" s="825">
        <v>214493833.23000002</v>
      </c>
      <c r="J8" s="826">
        <v>51153601</v>
      </c>
      <c r="K8" s="826">
        <v>69770296</v>
      </c>
      <c r="L8" s="827">
        <v>127402254.13000001</v>
      </c>
      <c r="M8" s="826">
        <v>25612198</v>
      </c>
      <c r="N8" s="826">
        <v>36464827</v>
      </c>
      <c r="O8" s="826">
        <v>61495847.008999996</v>
      </c>
      <c r="P8" s="828">
        <v>5939314</v>
      </c>
      <c r="Q8" s="826">
        <v>7976891</v>
      </c>
      <c r="R8" s="829">
        <v>9778622.625</v>
      </c>
      <c r="S8" s="830" t="s">
        <v>69</v>
      </c>
      <c r="T8" s="830"/>
      <c r="U8" s="831"/>
      <c r="V8" s="832">
        <v>1285574</v>
      </c>
      <c r="W8" s="823">
        <v>1871907</v>
      </c>
      <c r="X8" s="825">
        <v>3880504.2280000001</v>
      </c>
      <c r="Y8" s="826">
        <v>4082057</v>
      </c>
      <c r="Z8" s="826">
        <v>6021657</v>
      </c>
      <c r="AA8" s="829">
        <v>11936605.238</v>
      </c>
      <c r="AB8" s="822">
        <v>9397316</v>
      </c>
      <c r="AC8" s="823">
        <v>17996456</v>
      </c>
      <c r="AD8" s="824">
        <v>28673931.514999997</v>
      </c>
    </row>
    <row r="9" spans="1:34" ht="27.2" customHeight="1">
      <c r="A9" s="833" t="s">
        <v>70</v>
      </c>
      <c r="B9" s="834" t="s">
        <v>164</v>
      </c>
      <c r="C9" s="835">
        <v>17905</v>
      </c>
      <c r="D9" s="836">
        <v>33903807</v>
      </c>
      <c r="E9" s="837">
        <v>46534571</v>
      </c>
      <c r="F9" s="838">
        <v>94605554.961999997</v>
      </c>
      <c r="G9" s="839">
        <v>31403911</v>
      </c>
      <c r="H9" s="840">
        <v>42584483</v>
      </c>
      <c r="I9" s="839">
        <v>86345131.579999998</v>
      </c>
      <c r="J9" s="841">
        <v>16799190</v>
      </c>
      <c r="K9" s="841">
        <v>22583086</v>
      </c>
      <c r="L9" s="842">
        <v>48853245.700000003</v>
      </c>
      <c r="M9" s="841">
        <v>9689963</v>
      </c>
      <c r="N9" s="841">
        <v>13312581</v>
      </c>
      <c r="O9" s="841">
        <v>25561368.329999998</v>
      </c>
      <c r="P9" s="843">
        <v>2976896</v>
      </c>
      <c r="Q9" s="841">
        <v>3872094</v>
      </c>
      <c r="R9" s="844">
        <v>5148547.54</v>
      </c>
      <c r="S9" s="833" t="s">
        <v>70</v>
      </c>
      <c r="T9" s="845" t="s">
        <v>167</v>
      </c>
      <c r="U9" s="846"/>
      <c r="V9" s="847">
        <v>419632</v>
      </c>
      <c r="W9" s="840">
        <v>604706</v>
      </c>
      <c r="X9" s="839">
        <v>1515841.669</v>
      </c>
      <c r="Y9" s="841">
        <v>1518230</v>
      </c>
      <c r="Z9" s="841">
        <v>2212016</v>
      </c>
      <c r="AA9" s="844">
        <v>5266128.341</v>
      </c>
      <c r="AB9" s="836">
        <v>2499896</v>
      </c>
      <c r="AC9" s="837">
        <v>3950088</v>
      </c>
      <c r="AD9" s="838">
        <v>8260423.3820000002</v>
      </c>
    </row>
    <row r="10" spans="1:34" ht="27.2" customHeight="1">
      <c r="A10" s="833" t="s">
        <v>71</v>
      </c>
      <c r="B10" s="834" t="s">
        <v>72</v>
      </c>
      <c r="C10" s="848">
        <v>2029</v>
      </c>
      <c r="D10" s="849">
        <v>13260839</v>
      </c>
      <c r="E10" s="850">
        <v>17534822</v>
      </c>
      <c r="F10" s="851">
        <v>50855873.276000001</v>
      </c>
      <c r="G10" s="852">
        <v>12466570</v>
      </c>
      <c r="H10" s="850">
        <v>16363180</v>
      </c>
      <c r="I10" s="852">
        <v>47629252.185999997</v>
      </c>
      <c r="J10" s="841">
        <v>6994069</v>
      </c>
      <c r="K10" s="841">
        <v>9152330</v>
      </c>
      <c r="L10" s="842">
        <v>28611336.206999999</v>
      </c>
      <c r="M10" s="841">
        <v>3974697</v>
      </c>
      <c r="N10" s="841">
        <v>5259721</v>
      </c>
      <c r="O10" s="841">
        <v>14123707.941</v>
      </c>
      <c r="P10" s="843">
        <v>812451</v>
      </c>
      <c r="Q10" s="841">
        <v>993649</v>
      </c>
      <c r="R10" s="844">
        <v>1861778.37</v>
      </c>
      <c r="S10" s="833" t="s">
        <v>71</v>
      </c>
      <c r="T10" s="845" t="s">
        <v>100</v>
      </c>
      <c r="U10" s="846"/>
      <c r="V10" s="853">
        <v>213815</v>
      </c>
      <c r="W10" s="850">
        <v>300505</v>
      </c>
      <c r="X10" s="852">
        <v>929947.93</v>
      </c>
      <c r="Y10" s="841">
        <v>471538</v>
      </c>
      <c r="Z10" s="841">
        <v>656975</v>
      </c>
      <c r="AA10" s="844">
        <v>2102481.7379999999</v>
      </c>
      <c r="AB10" s="849">
        <v>794269</v>
      </c>
      <c r="AC10" s="850">
        <v>1171642</v>
      </c>
      <c r="AD10" s="851">
        <v>3226621.09</v>
      </c>
    </row>
    <row r="11" spans="1:34" ht="27.2" customHeight="1">
      <c r="A11" s="833" t="s">
        <v>73</v>
      </c>
      <c r="B11" s="834" t="s">
        <v>83</v>
      </c>
      <c r="C11" s="848">
        <v>77119</v>
      </c>
      <c r="D11" s="849">
        <v>49577114</v>
      </c>
      <c r="E11" s="850">
        <v>74936165</v>
      </c>
      <c r="F11" s="851">
        <v>96566770.699000001</v>
      </c>
      <c r="G11" s="852">
        <v>43545539</v>
      </c>
      <c r="H11" s="850">
        <v>62230635</v>
      </c>
      <c r="I11" s="852">
        <v>79567534.163000003</v>
      </c>
      <c r="J11" s="841">
        <v>26929278</v>
      </c>
      <c r="K11" s="841">
        <v>37435826</v>
      </c>
      <c r="L11" s="842">
        <v>49325566.844999999</v>
      </c>
      <c r="M11" s="841">
        <v>11766029</v>
      </c>
      <c r="N11" s="841">
        <v>17634401</v>
      </c>
      <c r="O11" s="841">
        <v>21536019.925999999</v>
      </c>
      <c r="P11" s="843">
        <v>2140581</v>
      </c>
      <c r="Q11" s="841">
        <v>3096304</v>
      </c>
      <c r="R11" s="844">
        <v>2757564.0669999998</v>
      </c>
      <c r="S11" s="833" t="s">
        <v>73</v>
      </c>
      <c r="T11" s="845" t="s">
        <v>101</v>
      </c>
      <c r="U11" s="846"/>
      <c r="V11" s="853">
        <v>643255</v>
      </c>
      <c r="W11" s="850">
        <v>953235</v>
      </c>
      <c r="X11" s="852">
        <v>1421814.395</v>
      </c>
      <c r="Y11" s="841">
        <v>2066396</v>
      </c>
      <c r="Z11" s="841">
        <v>3110869</v>
      </c>
      <c r="AA11" s="844">
        <v>4526568.93</v>
      </c>
      <c r="AB11" s="849">
        <v>6031575</v>
      </c>
      <c r="AC11" s="850">
        <v>12705530</v>
      </c>
      <c r="AD11" s="851">
        <v>16999236.535999998</v>
      </c>
    </row>
    <row r="12" spans="1:34" ht="27.2" customHeight="1" thickBot="1">
      <c r="A12" s="833" t="s">
        <v>84</v>
      </c>
      <c r="B12" s="854" t="s">
        <v>85</v>
      </c>
      <c r="C12" s="855">
        <v>1859</v>
      </c>
      <c r="D12" s="856">
        <v>728300</v>
      </c>
      <c r="E12" s="857">
        <v>1096476</v>
      </c>
      <c r="F12" s="858">
        <v>1139565.808</v>
      </c>
      <c r="G12" s="859">
        <v>656724</v>
      </c>
      <c r="H12" s="860">
        <v>927280</v>
      </c>
      <c r="I12" s="859">
        <v>951915.30099999998</v>
      </c>
      <c r="J12" s="841">
        <v>431064</v>
      </c>
      <c r="K12" s="841">
        <v>599054</v>
      </c>
      <c r="L12" s="842">
        <v>612105.37800000003</v>
      </c>
      <c r="M12" s="841">
        <v>181509</v>
      </c>
      <c r="N12" s="841">
        <v>258124</v>
      </c>
      <c r="O12" s="841">
        <v>274750.81199999998</v>
      </c>
      <c r="P12" s="843">
        <v>9386</v>
      </c>
      <c r="Q12" s="841">
        <v>14844</v>
      </c>
      <c r="R12" s="844">
        <v>10732.647999999999</v>
      </c>
      <c r="S12" s="833" t="s">
        <v>84</v>
      </c>
      <c r="T12" s="861" t="s">
        <v>102</v>
      </c>
      <c r="U12" s="862"/>
      <c r="V12" s="863">
        <v>8872</v>
      </c>
      <c r="W12" s="860">
        <v>13461</v>
      </c>
      <c r="X12" s="859">
        <v>12900.234</v>
      </c>
      <c r="Y12" s="841">
        <v>25893</v>
      </c>
      <c r="Z12" s="841">
        <v>41797</v>
      </c>
      <c r="AA12" s="844">
        <v>41426.228999999999</v>
      </c>
      <c r="AB12" s="856">
        <v>71576</v>
      </c>
      <c r="AC12" s="857">
        <v>169196</v>
      </c>
      <c r="AD12" s="858">
        <v>187650.50700000001</v>
      </c>
    </row>
    <row r="13" spans="1:34" ht="39.950000000000003" customHeight="1" thickBot="1">
      <c r="A13" s="830" t="s">
        <v>86</v>
      </c>
      <c r="B13" s="864"/>
      <c r="C13" s="865">
        <v>1027104</v>
      </c>
      <c r="D13" s="866">
        <v>358549442</v>
      </c>
      <c r="E13" s="867">
        <v>507907023</v>
      </c>
      <c r="F13" s="868">
        <v>337277614.04400003</v>
      </c>
      <c r="G13" s="869">
        <v>341818253</v>
      </c>
      <c r="H13" s="867">
        <v>473217800</v>
      </c>
      <c r="I13" s="869">
        <v>304593632.13699996</v>
      </c>
      <c r="J13" s="826">
        <v>184794847</v>
      </c>
      <c r="K13" s="826">
        <v>251968295</v>
      </c>
      <c r="L13" s="827">
        <v>170348167.46399999</v>
      </c>
      <c r="M13" s="826">
        <v>107397046</v>
      </c>
      <c r="N13" s="826">
        <v>148463803</v>
      </c>
      <c r="O13" s="826">
        <v>88738833.441</v>
      </c>
      <c r="P13" s="828">
        <v>35260267</v>
      </c>
      <c r="Q13" s="826">
        <v>51192476</v>
      </c>
      <c r="R13" s="829">
        <v>29066589.716000002</v>
      </c>
      <c r="S13" s="830" t="s">
        <v>86</v>
      </c>
      <c r="T13" s="830"/>
      <c r="U13" s="831"/>
      <c r="V13" s="870">
        <v>3233486</v>
      </c>
      <c r="W13" s="867">
        <v>4735297</v>
      </c>
      <c r="X13" s="869">
        <v>3744347.3210000005</v>
      </c>
      <c r="Y13" s="826">
        <v>11132607</v>
      </c>
      <c r="Z13" s="826">
        <v>16857929</v>
      </c>
      <c r="AA13" s="829">
        <v>12695694.195000002</v>
      </c>
      <c r="AB13" s="866">
        <v>16731189</v>
      </c>
      <c r="AC13" s="867">
        <v>34689223</v>
      </c>
      <c r="AD13" s="868">
        <v>32683981.907000002</v>
      </c>
    </row>
    <row r="14" spans="1:34" ht="27.2" customHeight="1">
      <c r="A14" s="756"/>
      <c r="B14" s="871" t="s">
        <v>87</v>
      </c>
      <c r="C14" s="872">
        <v>478904</v>
      </c>
      <c r="D14" s="873">
        <v>118879925</v>
      </c>
      <c r="E14" s="874">
        <v>156844142</v>
      </c>
      <c r="F14" s="875">
        <v>135673466.52900001</v>
      </c>
      <c r="G14" s="876">
        <v>111555959</v>
      </c>
      <c r="H14" s="874">
        <v>141750350</v>
      </c>
      <c r="I14" s="876">
        <v>116528686.233</v>
      </c>
      <c r="J14" s="877">
        <v>72299333</v>
      </c>
      <c r="K14" s="877">
        <v>90198156</v>
      </c>
      <c r="L14" s="878">
        <v>76034698.397</v>
      </c>
      <c r="M14" s="877">
        <v>27407443</v>
      </c>
      <c r="N14" s="877">
        <v>35791153</v>
      </c>
      <c r="O14" s="877">
        <v>27768946.41</v>
      </c>
      <c r="P14" s="879">
        <v>4614275</v>
      </c>
      <c r="Q14" s="877">
        <v>6333107</v>
      </c>
      <c r="R14" s="880">
        <v>4106600.1970000002</v>
      </c>
      <c r="S14" s="756"/>
      <c r="T14" s="881" t="s">
        <v>103</v>
      </c>
      <c r="U14" s="882"/>
      <c r="V14" s="883">
        <v>1646289</v>
      </c>
      <c r="W14" s="874">
        <v>2130943</v>
      </c>
      <c r="X14" s="876">
        <v>1994528.4210000001</v>
      </c>
      <c r="Y14" s="877">
        <v>5588619</v>
      </c>
      <c r="Z14" s="877">
        <v>7296991</v>
      </c>
      <c r="AA14" s="880">
        <v>6623912.8080000002</v>
      </c>
      <c r="AB14" s="873">
        <v>7323966</v>
      </c>
      <c r="AC14" s="874">
        <v>15093792</v>
      </c>
      <c r="AD14" s="875">
        <v>19144780.296</v>
      </c>
    </row>
    <row r="15" spans="1:34" ht="27.2" customHeight="1">
      <c r="A15" s="756" t="s">
        <v>88</v>
      </c>
      <c r="B15" s="884" t="s">
        <v>89</v>
      </c>
      <c r="C15" s="848">
        <v>61089</v>
      </c>
      <c r="D15" s="849">
        <v>25240304</v>
      </c>
      <c r="E15" s="850">
        <v>35665422</v>
      </c>
      <c r="F15" s="851">
        <v>22314497.188000001</v>
      </c>
      <c r="G15" s="852">
        <v>24991670</v>
      </c>
      <c r="H15" s="850">
        <v>35297700</v>
      </c>
      <c r="I15" s="852">
        <v>22059081.034000002</v>
      </c>
      <c r="J15" s="841">
        <v>1678681</v>
      </c>
      <c r="K15" s="841">
        <v>2051222</v>
      </c>
      <c r="L15" s="842">
        <v>1286975.2709999999</v>
      </c>
      <c r="M15" s="841">
        <v>7636463</v>
      </c>
      <c r="N15" s="841">
        <v>9653568</v>
      </c>
      <c r="O15" s="841">
        <v>6366672.9740000004</v>
      </c>
      <c r="P15" s="843">
        <v>15596284</v>
      </c>
      <c r="Q15" s="841">
        <v>23492583</v>
      </c>
      <c r="R15" s="844">
        <v>14335682.108999999</v>
      </c>
      <c r="S15" s="756" t="s">
        <v>88</v>
      </c>
      <c r="T15" s="845" t="s">
        <v>104</v>
      </c>
      <c r="U15" s="846"/>
      <c r="V15" s="853">
        <v>18786</v>
      </c>
      <c r="W15" s="850">
        <v>23611</v>
      </c>
      <c r="X15" s="852">
        <v>15426.888000000001</v>
      </c>
      <c r="Y15" s="841">
        <v>61456</v>
      </c>
      <c r="Z15" s="841">
        <v>76716</v>
      </c>
      <c r="AA15" s="844">
        <v>54323.792000000001</v>
      </c>
      <c r="AB15" s="849">
        <v>248634</v>
      </c>
      <c r="AC15" s="850">
        <v>367722</v>
      </c>
      <c r="AD15" s="851">
        <v>255416.15400000001</v>
      </c>
    </row>
    <row r="16" spans="1:34" ht="27.2" customHeight="1">
      <c r="A16" s="756"/>
      <c r="B16" s="884" t="s">
        <v>90</v>
      </c>
      <c r="C16" s="835">
        <v>38683</v>
      </c>
      <c r="D16" s="885">
        <v>9451947</v>
      </c>
      <c r="E16" s="886">
        <v>14599549</v>
      </c>
      <c r="F16" s="887">
        <v>11397762.568</v>
      </c>
      <c r="G16" s="888">
        <v>8864663</v>
      </c>
      <c r="H16" s="886">
        <v>13111687</v>
      </c>
      <c r="I16" s="888">
        <v>10172181.949999999</v>
      </c>
      <c r="J16" s="841">
        <v>5587853</v>
      </c>
      <c r="K16" s="841">
        <v>8094274</v>
      </c>
      <c r="L16" s="842">
        <v>6390767.375</v>
      </c>
      <c r="M16" s="841">
        <v>2473019</v>
      </c>
      <c r="N16" s="841">
        <v>3693164</v>
      </c>
      <c r="O16" s="841">
        <v>2872069.65</v>
      </c>
      <c r="P16" s="843">
        <v>232776</v>
      </c>
      <c r="Q16" s="841">
        <v>369094</v>
      </c>
      <c r="R16" s="844">
        <v>218335.63</v>
      </c>
      <c r="S16" s="756"/>
      <c r="T16" s="845" t="s">
        <v>105</v>
      </c>
      <c r="U16" s="846"/>
      <c r="V16" s="889">
        <v>119962</v>
      </c>
      <c r="W16" s="886">
        <v>193947</v>
      </c>
      <c r="X16" s="888">
        <v>150992.77100000001</v>
      </c>
      <c r="Y16" s="841">
        <v>451053</v>
      </c>
      <c r="Z16" s="841">
        <v>761208</v>
      </c>
      <c r="AA16" s="844">
        <v>540016.52399999998</v>
      </c>
      <c r="AB16" s="885">
        <v>587284</v>
      </c>
      <c r="AC16" s="886">
        <v>1487862</v>
      </c>
      <c r="AD16" s="887">
        <v>1225580.618</v>
      </c>
    </row>
    <row r="17" spans="1:34" ht="27.2" customHeight="1">
      <c r="A17" s="756" t="s">
        <v>91</v>
      </c>
      <c r="B17" s="884" t="s">
        <v>92</v>
      </c>
      <c r="C17" s="835">
        <v>87418</v>
      </c>
      <c r="D17" s="885">
        <v>32422407</v>
      </c>
      <c r="E17" s="886">
        <v>74193824</v>
      </c>
      <c r="F17" s="887">
        <v>34268559.897</v>
      </c>
      <c r="G17" s="888">
        <v>30488435</v>
      </c>
      <c r="H17" s="886">
        <v>67657957</v>
      </c>
      <c r="I17" s="888">
        <v>31434196.870999999</v>
      </c>
      <c r="J17" s="841">
        <v>18118721</v>
      </c>
      <c r="K17" s="841">
        <v>39875189</v>
      </c>
      <c r="L17" s="842">
        <v>17903712.328000002</v>
      </c>
      <c r="M17" s="841">
        <v>9913297</v>
      </c>
      <c r="N17" s="841">
        <v>21821019</v>
      </c>
      <c r="O17" s="841">
        <v>10746997.407</v>
      </c>
      <c r="P17" s="843">
        <v>661558</v>
      </c>
      <c r="Q17" s="841">
        <v>1046431</v>
      </c>
      <c r="R17" s="844">
        <v>766953.89199999999</v>
      </c>
      <c r="S17" s="756" t="s">
        <v>91</v>
      </c>
      <c r="T17" s="845" t="s">
        <v>106</v>
      </c>
      <c r="U17" s="846"/>
      <c r="V17" s="889">
        <v>355599</v>
      </c>
      <c r="W17" s="886">
        <v>951810</v>
      </c>
      <c r="X17" s="888">
        <v>392221.61099999998</v>
      </c>
      <c r="Y17" s="841">
        <v>1439260</v>
      </c>
      <c r="Z17" s="841">
        <v>3963508</v>
      </c>
      <c r="AA17" s="844">
        <v>1624311.6329999999</v>
      </c>
      <c r="AB17" s="885">
        <v>1933972</v>
      </c>
      <c r="AC17" s="886">
        <v>6535867</v>
      </c>
      <c r="AD17" s="887">
        <v>2834363.0260000001</v>
      </c>
    </row>
    <row r="18" spans="1:34" ht="27.2" customHeight="1">
      <c r="A18" s="756"/>
      <c r="B18" s="884" t="s">
        <v>93</v>
      </c>
      <c r="C18" s="835">
        <v>53841</v>
      </c>
      <c r="D18" s="885">
        <v>44618958</v>
      </c>
      <c r="E18" s="886">
        <v>57174756</v>
      </c>
      <c r="F18" s="887">
        <v>22394636.234999999</v>
      </c>
      <c r="G18" s="888">
        <v>43818717</v>
      </c>
      <c r="H18" s="886">
        <v>56041875</v>
      </c>
      <c r="I18" s="888">
        <v>21911760.921</v>
      </c>
      <c r="J18" s="841">
        <v>20921784</v>
      </c>
      <c r="K18" s="841">
        <v>26259882</v>
      </c>
      <c r="L18" s="842">
        <v>10680501.147</v>
      </c>
      <c r="M18" s="841">
        <v>16956763</v>
      </c>
      <c r="N18" s="841">
        <v>22251146</v>
      </c>
      <c r="O18" s="841">
        <v>8204542.5010000002</v>
      </c>
      <c r="P18" s="843">
        <v>5192439</v>
      </c>
      <c r="Q18" s="841">
        <v>6525703</v>
      </c>
      <c r="R18" s="844">
        <v>2626582.2080000001</v>
      </c>
      <c r="S18" s="756"/>
      <c r="T18" s="845" t="s">
        <v>107</v>
      </c>
      <c r="U18" s="846"/>
      <c r="V18" s="889">
        <v>188103</v>
      </c>
      <c r="W18" s="886">
        <v>251136</v>
      </c>
      <c r="X18" s="888">
        <v>100532.87300000001</v>
      </c>
      <c r="Y18" s="841">
        <v>559628</v>
      </c>
      <c r="Z18" s="841">
        <v>754008</v>
      </c>
      <c r="AA18" s="844">
        <v>299602.19199999998</v>
      </c>
      <c r="AB18" s="885">
        <v>800241</v>
      </c>
      <c r="AC18" s="886">
        <v>1132881</v>
      </c>
      <c r="AD18" s="887">
        <v>482875.31400000001</v>
      </c>
    </row>
    <row r="19" spans="1:34" ht="27.2" customHeight="1">
      <c r="A19" s="756" t="s">
        <v>47</v>
      </c>
      <c r="B19" s="884" t="s">
        <v>94</v>
      </c>
      <c r="C19" s="835">
        <v>39893</v>
      </c>
      <c r="D19" s="885">
        <v>16082252</v>
      </c>
      <c r="E19" s="886">
        <v>23455401</v>
      </c>
      <c r="F19" s="887">
        <v>15296546.481000001</v>
      </c>
      <c r="G19" s="888">
        <v>15922652</v>
      </c>
      <c r="H19" s="886">
        <v>23207287</v>
      </c>
      <c r="I19" s="888">
        <v>15133137.018999999</v>
      </c>
      <c r="J19" s="841">
        <v>9753821</v>
      </c>
      <c r="K19" s="841">
        <v>14223765</v>
      </c>
      <c r="L19" s="842">
        <v>9497843.5170000009</v>
      </c>
      <c r="M19" s="841">
        <v>5625550</v>
      </c>
      <c r="N19" s="841">
        <v>8256085</v>
      </c>
      <c r="O19" s="841">
        <v>5249232.3509999998</v>
      </c>
      <c r="P19" s="843">
        <v>463423</v>
      </c>
      <c r="Q19" s="841">
        <v>622007</v>
      </c>
      <c r="R19" s="844">
        <v>322650.40999999997</v>
      </c>
      <c r="S19" s="756" t="s">
        <v>47</v>
      </c>
      <c r="T19" s="845" t="s">
        <v>108</v>
      </c>
      <c r="U19" s="846"/>
      <c r="V19" s="889">
        <v>15088</v>
      </c>
      <c r="W19" s="886">
        <v>20713</v>
      </c>
      <c r="X19" s="888">
        <v>12308.638999999999</v>
      </c>
      <c r="Y19" s="841">
        <v>64770</v>
      </c>
      <c r="Z19" s="841">
        <v>84717</v>
      </c>
      <c r="AA19" s="844">
        <v>51102.101999999999</v>
      </c>
      <c r="AB19" s="885">
        <v>159600</v>
      </c>
      <c r="AC19" s="886">
        <v>248114</v>
      </c>
      <c r="AD19" s="887">
        <v>163409.462</v>
      </c>
    </row>
    <row r="20" spans="1:34" ht="27.2" customHeight="1">
      <c r="A20" s="756"/>
      <c r="B20" s="884" t="s">
        <v>97</v>
      </c>
      <c r="C20" s="835">
        <v>84236</v>
      </c>
      <c r="D20" s="885">
        <v>37231710</v>
      </c>
      <c r="E20" s="886">
        <v>42454548</v>
      </c>
      <c r="F20" s="887">
        <v>28298766.530999999</v>
      </c>
      <c r="G20" s="888">
        <v>35761073</v>
      </c>
      <c r="H20" s="886">
        <v>40637233</v>
      </c>
      <c r="I20" s="888">
        <v>26623003.956</v>
      </c>
      <c r="J20" s="841">
        <v>18312939</v>
      </c>
      <c r="K20" s="841">
        <v>20617343</v>
      </c>
      <c r="L20" s="842">
        <v>14163434.805</v>
      </c>
      <c r="M20" s="841">
        <v>14036516</v>
      </c>
      <c r="N20" s="841">
        <v>15906956</v>
      </c>
      <c r="O20" s="841">
        <v>9143508.4010000005</v>
      </c>
      <c r="P20" s="843">
        <v>1728927</v>
      </c>
      <c r="Q20" s="841">
        <v>2030030</v>
      </c>
      <c r="R20" s="844">
        <v>1135738.689</v>
      </c>
      <c r="S20" s="756"/>
      <c r="T20" s="845" t="s">
        <v>109</v>
      </c>
      <c r="U20" s="846"/>
      <c r="V20" s="889">
        <v>367437</v>
      </c>
      <c r="W20" s="886">
        <v>455718</v>
      </c>
      <c r="X20" s="888">
        <v>490302.81099999999</v>
      </c>
      <c r="Y20" s="841">
        <v>1315254</v>
      </c>
      <c r="Z20" s="841">
        <v>1627186</v>
      </c>
      <c r="AA20" s="844">
        <v>1690019.25</v>
      </c>
      <c r="AB20" s="885">
        <v>1470637</v>
      </c>
      <c r="AC20" s="886">
        <v>1817315</v>
      </c>
      <c r="AD20" s="887">
        <v>1675762.575</v>
      </c>
    </row>
    <row r="21" spans="1:34" ht="27.2" customHeight="1">
      <c r="A21" s="756" t="s">
        <v>98</v>
      </c>
      <c r="B21" s="884" t="s">
        <v>718</v>
      </c>
      <c r="C21" s="835">
        <v>60335</v>
      </c>
      <c r="D21" s="885">
        <v>33827127</v>
      </c>
      <c r="E21" s="886">
        <v>46267603</v>
      </c>
      <c r="F21" s="887">
        <v>22747777.318</v>
      </c>
      <c r="G21" s="888">
        <v>33180661</v>
      </c>
      <c r="H21" s="886">
        <v>45123286</v>
      </c>
      <c r="I21" s="888">
        <v>22194799.476</v>
      </c>
      <c r="J21" s="841">
        <v>13895272</v>
      </c>
      <c r="K21" s="841">
        <v>18045613</v>
      </c>
      <c r="L21" s="842">
        <v>9327880.8249999993</v>
      </c>
      <c r="M21" s="841">
        <v>12667181</v>
      </c>
      <c r="N21" s="841">
        <v>16434715</v>
      </c>
      <c r="O21" s="841">
        <v>7643649.1579999998</v>
      </c>
      <c r="P21" s="843">
        <v>6081611</v>
      </c>
      <c r="Q21" s="841">
        <v>9819030</v>
      </c>
      <c r="R21" s="844">
        <v>4844923.8210000005</v>
      </c>
      <c r="S21" s="756" t="s">
        <v>98</v>
      </c>
      <c r="T21" s="845" t="s">
        <v>110</v>
      </c>
      <c r="U21" s="846"/>
      <c r="V21" s="889">
        <v>129633</v>
      </c>
      <c r="W21" s="886">
        <v>194093</v>
      </c>
      <c r="X21" s="888">
        <v>92756.475999999995</v>
      </c>
      <c r="Y21" s="841">
        <v>406964</v>
      </c>
      <c r="Z21" s="841">
        <v>629835</v>
      </c>
      <c r="AA21" s="844">
        <v>285589.196</v>
      </c>
      <c r="AB21" s="885">
        <v>646466</v>
      </c>
      <c r="AC21" s="886">
        <v>1144317</v>
      </c>
      <c r="AD21" s="887">
        <v>552977.84199999995</v>
      </c>
    </row>
    <row r="22" spans="1:34" ht="27.2" customHeight="1" thickBot="1">
      <c r="A22" s="890"/>
      <c r="B22" s="891" t="s">
        <v>667</v>
      </c>
      <c r="C22" s="892">
        <v>122705</v>
      </c>
      <c r="D22" s="893">
        <v>40794812</v>
      </c>
      <c r="E22" s="894">
        <v>57251778</v>
      </c>
      <c r="F22" s="895">
        <v>44885601.296999998</v>
      </c>
      <c r="G22" s="896">
        <v>37234423</v>
      </c>
      <c r="H22" s="894">
        <v>50390425</v>
      </c>
      <c r="I22" s="896">
        <v>38536784.677000001</v>
      </c>
      <c r="J22" s="897">
        <v>24226443</v>
      </c>
      <c r="K22" s="897">
        <v>32602851</v>
      </c>
      <c r="L22" s="898">
        <v>25062353.798999999</v>
      </c>
      <c r="M22" s="897">
        <v>10680814</v>
      </c>
      <c r="N22" s="897">
        <v>14655997</v>
      </c>
      <c r="O22" s="897">
        <v>10743214.589</v>
      </c>
      <c r="P22" s="899">
        <v>688974</v>
      </c>
      <c r="Q22" s="897">
        <v>954491</v>
      </c>
      <c r="R22" s="900">
        <v>709122.76</v>
      </c>
      <c r="S22" s="890"/>
      <c r="T22" s="901" t="s">
        <v>111</v>
      </c>
      <c r="U22" s="902"/>
      <c r="V22" s="903">
        <v>392589</v>
      </c>
      <c r="W22" s="894">
        <v>513326</v>
      </c>
      <c r="X22" s="896">
        <v>495276.83100000001</v>
      </c>
      <c r="Y22" s="897">
        <v>1245603</v>
      </c>
      <c r="Z22" s="897">
        <v>1663760</v>
      </c>
      <c r="AA22" s="900">
        <v>1526816.6980000001</v>
      </c>
      <c r="AB22" s="893">
        <v>3560389</v>
      </c>
      <c r="AC22" s="894">
        <v>6861353</v>
      </c>
      <c r="AD22" s="895">
        <v>6348816.6200000001</v>
      </c>
    </row>
    <row r="24" spans="1:34" ht="22.5" customHeight="1">
      <c r="A24" s="728"/>
      <c r="D24" s="730" t="s">
        <v>150</v>
      </c>
      <c r="E24" s="730"/>
      <c r="F24" s="730"/>
      <c r="G24" s="730"/>
      <c r="H24" s="730"/>
      <c r="I24" s="730"/>
      <c r="J24" s="730"/>
      <c r="K24" s="730"/>
      <c r="L24" s="730"/>
      <c r="M24" s="730"/>
      <c r="N24" s="730"/>
      <c r="O24" s="730"/>
      <c r="P24" s="730"/>
      <c r="Q24" s="730"/>
      <c r="R24" s="730"/>
      <c r="S24" s="728"/>
      <c r="V24" s="730" t="s">
        <v>150</v>
      </c>
      <c r="W24" s="730"/>
      <c r="X24" s="730"/>
      <c r="Y24" s="730"/>
      <c r="Z24" s="730"/>
      <c r="AA24" s="730"/>
      <c r="AB24" s="730"/>
      <c r="AC24" s="730"/>
      <c r="AD24" s="730"/>
      <c r="AF24" s="732"/>
      <c r="AG24" s="732"/>
      <c r="AH24" s="732"/>
    </row>
    <row r="25" spans="1:34" ht="20.25" customHeight="1" thickBot="1">
      <c r="B25" s="904"/>
      <c r="C25" s="905"/>
      <c r="D25" s="906"/>
      <c r="E25" s="753"/>
      <c r="F25" s="753"/>
      <c r="G25" s="753"/>
      <c r="H25" s="753"/>
      <c r="I25" s="753"/>
      <c r="P25" s="907"/>
      <c r="Q25" s="908"/>
      <c r="R25" s="737" t="s">
        <v>717</v>
      </c>
      <c r="T25" s="904"/>
      <c r="U25" s="905"/>
      <c r="V25" s="753"/>
      <c r="W25" s="753"/>
      <c r="X25" s="753"/>
      <c r="AB25" s="906"/>
      <c r="AC25" s="909"/>
      <c r="AD25" s="737" t="s">
        <v>717</v>
      </c>
      <c r="AE25" s="753"/>
    </row>
    <row r="26" spans="1:34" ht="18" customHeight="1">
      <c r="A26" s="739"/>
      <c r="B26" s="749"/>
      <c r="C26" s="910"/>
      <c r="D26" s="742" t="s">
        <v>65</v>
      </c>
      <c r="E26" s="911"/>
      <c r="F26" s="912"/>
      <c r="G26" s="745" t="s">
        <v>128</v>
      </c>
      <c r="H26" s="746"/>
      <c r="I26" s="746"/>
      <c r="J26" s="747"/>
      <c r="K26" s="746"/>
      <c r="L26" s="746"/>
      <c r="M26" s="747"/>
      <c r="N26" s="746"/>
      <c r="O26" s="746"/>
      <c r="P26" s="745"/>
      <c r="Q26" s="746"/>
      <c r="R26" s="748"/>
      <c r="S26" s="739"/>
      <c r="T26" s="749"/>
      <c r="U26" s="750"/>
      <c r="V26" s="745" t="s">
        <v>128</v>
      </c>
      <c r="W26" s="746"/>
      <c r="X26" s="746"/>
      <c r="Y26" s="747"/>
      <c r="Z26" s="746"/>
      <c r="AA26" s="746"/>
      <c r="AB26" s="751"/>
      <c r="AC26" s="749" t="s">
        <v>129</v>
      </c>
      <c r="AD26" s="752"/>
      <c r="AE26" s="913"/>
    </row>
    <row r="27" spans="1:34" ht="18" customHeight="1" thickBot="1">
      <c r="A27" s="754" t="s">
        <v>99</v>
      </c>
      <c r="B27" s="769"/>
      <c r="C27" s="769"/>
      <c r="D27" s="914"/>
      <c r="E27" s="915"/>
      <c r="F27" s="916"/>
      <c r="G27" s="760"/>
      <c r="H27" s="761" t="s">
        <v>528</v>
      </c>
      <c r="I27" s="762"/>
      <c r="J27" s="763" t="s">
        <v>0</v>
      </c>
      <c r="K27" s="764" t="s">
        <v>46</v>
      </c>
      <c r="L27" s="765"/>
      <c r="M27" s="766" t="s">
        <v>431</v>
      </c>
      <c r="N27" s="761"/>
      <c r="O27" s="767"/>
      <c r="P27" s="761" t="s">
        <v>421</v>
      </c>
      <c r="Q27" s="761"/>
      <c r="R27" s="768"/>
      <c r="S27" s="754" t="s">
        <v>99</v>
      </c>
      <c r="T27" s="769"/>
      <c r="U27" s="755"/>
      <c r="V27" s="771" t="s">
        <v>237</v>
      </c>
      <c r="W27" s="772"/>
      <c r="X27" s="773"/>
      <c r="Y27" s="774" t="s">
        <v>407</v>
      </c>
      <c r="Z27" s="772"/>
      <c r="AA27" s="775"/>
      <c r="AB27" s="776"/>
      <c r="AC27" s="777"/>
      <c r="AD27" s="778"/>
      <c r="AE27" s="833"/>
    </row>
    <row r="28" spans="1:34" ht="18" customHeight="1" thickBot="1">
      <c r="A28" s="833"/>
      <c r="B28" s="769"/>
      <c r="C28" s="917"/>
      <c r="D28" s="918" t="s">
        <v>610</v>
      </c>
      <c r="E28" s="919" t="s">
        <v>665</v>
      </c>
      <c r="F28" s="919" t="s">
        <v>666</v>
      </c>
      <c r="G28" s="833" t="s">
        <v>610</v>
      </c>
      <c r="H28" s="920" t="s">
        <v>665</v>
      </c>
      <c r="I28" s="921" t="s">
        <v>666</v>
      </c>
      <c r="J28" s="920" t="s">
        <v>610</v>
      </c>
      <c r="K28" s="920" t="s">
        <v>665</v>
      </c>
      <c r="L28" s="920" t="s">
        <v>666</v>
      </c>
      <c r="M28" s="920" t="s">
        <v>610</v>
      </c>
      <c r="N28" s="920" t="s">
        <v>665</v>
      </c>
      <c r="O28" s="920" t="s">
        <v>666</v>
      </c>
      <c r="P28" s="920" t="s">
        <v>610</v>
      </c>
      <c r="Q28" s="922" t="s">
        <v>665</v>
      </c>
      <c r="R28" s="923" t="s">
        <v>666</v>
      </c>
      <c r="S28" s="833"/>
      <c r="T28" s="769"/>
      <c r="U28" s="924"/>
      <c r="V28" s="922" t="s">
        <v>610</v>
      </c>
      <c r="W28" s="920" t="s">
        <v>665</v>
      </c>
      <c r="X28" s="921" t="s">
        <v>666</v>
      </c>
      <c r="Y28" s="920" t="s">
        <v>610</v>
      </c>
      <c r="Z28" s="920" t="s">
        <v>665</v>
      </c>
      <c r="AA28" s="921" t="s">
        <v>666</v>
      </c>
      <c r="AB28" s="918" t="s">
        <v>610</v>
      </c>
      <c r="AC28" s="919" t="s">
        <v>665</v>
      </c>
      <c r="AD28" s="925" t="s">
        <v>666</v>
      </c>
      <c r="AE28" s="833"/>
    </row>
    <row r="29" spans="1:34" ht="15.2" customHeight="1">
      <c r="A29" s="791"/>
      <c r="B29" s="926"/>
      <c r="C29" s="910"/>
      <c r="D29" s="796" t="s">
        <v>548</v>
      </c>
      <c r="E29" s="795" t="s">
        <v>547</v>
      </c>
      <c r="F29" s="795" t="s">
        <v>548</v>
      </c>
      <c r="G29" s="802" t="s">
        <v>548</v>
      </c>
      <c r="H29" s="794" t="s">
        <v>547</v>
      </c>
      <c r="I29" s="795" t="s">
        <v>548</v>
      </c>
      <c r="J29" s="794" t="s">
        <v>548</v>
      </c>
      <c r="K29" s="794" t="s">
        <v>547</v>
      </c>
      <c r="L29" s="794" t="s">
        <v>548</v>
      </c>
      <c r="M29" s="794" t="s">
        <v>548</v>
      </c>
      <c r="N29" s="794" t="s">
        <v>547</v>
      </c>
      <c r="O29" s="794" t="s">
        <v>548</v>
      </c>
      <c r="P29" s="794" t="s">
        <v>548</v>
      </c>
      <c r="Q29" s="793" t="s">
        <v>547</v>
      </c>
      <c r="R29" s="798" t="s">
        <v>548</v>
      </c>
      <c r="S29" s="799"/>
      <c r="T29" s="800"/>
      <c r="U29" s="801"/>
      <c r="V29" s="797" t="s">
        <v>548</v>
      </c>
      <c r="W29" s="794" t="s">
        <v>547</v>
      </c>
      <c r="X29" s="795" t="s">
        <v>548</v>
      </c>
      <c r="Y29" s="794" t="s">
        <v>548</v>
      </c>
      <c r="Z29" s="794" t="s">
        <v>547</v>
      </c>
      <c r="AA29" s="795" t="s">
        <v>548</v>
      </c>
      <c r="AB29" s="796" t="s">
        <v>548</v>
      </c>
      <c r="AC29" s="795" t="s">
        <v>547</v>
      </c>
      <c r="AD29" s="798" t="s">
        <v>548</v>
      </c>
      <c r="AE29" s="833"/>
    </row>
    <row r="30" spans="1:34" s="817" customFormat="1" ht="29.25" customHeight="1" thickBot="1">
      <c r="A30" s="803" t="s">
        <v>68</v>
      </c>
      <c r="B30" s="927"/>
      <c r="C30" s="928"/>
      <c r="D30" s="806">
        <v>1272.8520956741891</v>
      </c>
      <c r="E30" s="929">
        <v>1.4210117202399821</v>
      </c>
      <c r="F30" s="808">
        <v>895.73652176438634</v>
      </c>
      <c r="G30" s="809">
        <v>1207.4862441629593</v>
      </c>
      <c r="H30" s="929">
        <v>1.3848240185406813</v>
      </c>
      <c r="I30" s="809">
        <v>871.94201428958502</v>
      </c>
      <c r="J30" s="810">
        <v>1261.9299856297423</v>
      </c>
      <c r="K30" s="930">
        <v>1.3635969794554443</v>
      </c>
      <c r="L30" s="807">
        <v>925.44205116507146</v>
      </c>
      <c r="M30" s="810">
        <v>1129.5055586512469</v>
      </c>
      <c r="N30" s="930">
        <v>1.3903441929194034</v>
      </c>
      <c r="O30" s="807">
        <v>812.39276173732537</v>
      </c>
      <c r="P30" s="810">
        <v>942.85454847222854</v>
      </c>
      <c r="Q30" s="931">
        <v>1.4361642901174165</v>
      </c>
      <c r="R30" s="808">
        <v>656.50883743610109</v>
      </c>
      <c r="S30" s="814" t="s">
        <v>68</v>
      </c>
      <c r="T30" s="814"/>
      <c r="U30" s="815"/>
      <c r="V30" s="806">
        <v>1687.2649508968682</v>
      </c>
      <c r="W30" s="929">
        <v>1.4620748562754202</v>
      </c>
      <c r="X30" s="807">
        <v>1154.0209064227472</v>
      </c>
      <c r="Y30" s="807">
        <v>1618.9841216999603</v>
      </c>
      <c r="Z30" s="929">
        <v>1.5037851641022109</v>
      </c>
      <c r="AA30" s="808">
        <v>1076.6059942255949</v>
      </c>
      <c r="AB30" s="809">
        <v>2348.313208964692</v>
      </c>
      <c r="AC30" s="929">
        <v>2.0164061816778265</v>
      </c>
      <c r="AD30" s="809">
        <v>1164.6032581643296</v>
      </c>
      <c r="AE30" s="933"/>
      <c r="AF30" s="818"/>
      <c r="AG30" s="818"/>
      <c r="AH30" s="818"/>
    </row>
    <row r="31" spans="1:34" ht="29.25" customHeight="1" thickBot="1">
      <c r="A31" s="819" t="s">
        <v>69</v>
      </c>
      <c r="B31" s="830"/>
      <c r="C31" s="934"/>
      <c r="D31" s="822">
        <v>2494.7944501624397</v>
      </c>
      <c r="E31" s="935">
        <v>1.4373853263248222</v>
      </c>
      <c r="F31" s="824">
        <v>1735.6476405260469</v>
      </c>
      <c r="G31" s="825">
        <v>2435.4167190476096</v>
      </c>
      <c r="H31" s="935">
        <v>1.3864173233889476</v>
      </c>
      <c r="I31" s="825">
        <v>1756.6260013936467</v>
      </c>
      <c r="J31" s="826">
        <v>2490.5823175576634</v>
      </c>
      <c r="K31" s="936">
        <v>1.3639371351393228</v>
      </c>
      <c r="L31" s="823">
        <v>1826.0242744276163</v>
      </c>
      <c r="M31" s="826">
        <v>2401.0374669522698</v>
      </c>
      <c r="N31" s="936">
        <v>1.4237289201028354</v>
      </c>
      <c r="O31" s="823">
        <v>1686.4428565367934</v>
      </c>
      <c r="P31" s="826">
        <v>1646.4229075950523</v>
      </c>
      <c r="Q31" s="937">
        <v>1.3430660510624628</v>
      </c>
      <c r="R31" s="824">
        <v>1225.8689036869125</v>
      </c>
      <c r="S31" s="830" t="s">
        <v>69</v>
      </c>
      <c r="T31" s="830"/>
      <c r="U31" s="831"/>
      <c r="V31" s="822">
        <v>3018.4993069243778</v>
      </c>
      <c r="W31" s="935">
        <v>1.4560865418871258</v>
      </c>
      <c r="X31" s="823">
        <v>2073.0219118791692</v>
      </c>
      <c r="Y31" s="823">
        <v>2924.1642725714023</v>
      </c>
      <c r="Z31" s="935">
        <v>1.4751526007598621</v>
      </c>
      <c r="AA31" s="824">
        <v>1982.279169670408</v>
      </c>
      <c r="AB31" s="825">
        <v>3051.2894868066578</v>
      </c>
      <c r="AC31" s="935">
        <v>1.9150634074665576</v>
      </c>
      <c r="AD31" s="825">
        <v>1593.309900293702</v>
      </c>
      <c r="AE31" s="833"/>
    </row>
    <row r="32" spans="1:34" ht="27.2" customHeight="1">
      <c r="A32" s="833" t="s">
        <v>70</v>
      </c>
      <c r="B32" s="845" t="s">
        <v>167</v>
      </c>
      <c r="C32" s="939"/>
      <c r="D32" s="836">
        <v>2790.410969540972</v>
      </c>
      <c r="E32" s="940">
        <v>1.3725470711887902</v>
      </c>
      <c r="F32" s="886">
        <v>2033.0165923738718</v>
      </c>
      <c r="G32" s="847">
        <v>2749.5024928582939</v>
      </c>
      <c r="H32" s="941">
        <v>1.3560248276082556</v>
      </c>
      <c r="I32" s="839">
        <v>2027.6195810572597</v>
      </c>
      <c r="J32" s="841">
        <v>2908.0715022569539</v>
      </c>
      <c r="K32" s="942">
        <v>1.344296123801207</v>
      </c>
      <c r="L32" s="886">
        <v>2163.2670441940486</v>
      </c>
      <c r="M32" s="841">
        <v>2637.9221809206083</v>
      </c>
      <c r="N32" s="942">
        <v>1.3738526142979079</v>
      </c>
      <c r="O32" s="886">
        <v>1920.0911025442774</v>
      </c>
      <c r="P32" s="841">
        <v>1729.5019846175346</v>
      </c>
      <c r="Q32" s="943">
        <v>1.3007152416476759</v>
      </c>
      <c r="R32" s="887">
        <v>1329.6545848318765</v>
      </c>
      <c r="S32" s="833" t="s">
        <v>70</v>
      </c>
      <c r="T32" s="845" t="s">
        <v>167</v>
      </c>
      <c r="U32" s="846"/>
      <c r="V32" s="973">
        <v>3612.3119042399053</v>
      </c>
      <c r="W32" s="941">
        <v>1.4410388149616806</v>
      </c>
      <c r="X32" s="840">
        <v>2506.7415719374376</v>
      </c>
      <c r="Y32" s="840">
        <v>3468.5972092502452</v>
      </c>
      <c r="Z32" s="941">
        <v>1.4569702877693103</v>
      </c>
      <c r="AA32" s="974">
        <v>2380.6917947248121</v>
      </c>
      <c r="AB32" s="839">
        <v>3304.3068119633776</v>
      </c>
      <c r="AC32" s="941">
        <v>1.5801009321987796</v>
      </c>
      <c r="AD32" s="839">
        <v>2091.1998370669212</v>
      </c>
      <c r="AE32" s="833"/>
    </row>
    <row r="33" spans="1:34" ht="27.2" customHeight="1">
      <c r="A33" s="833" t="s">
        <v>71</v>
      </c>
      <c r="B33" s="845" t="s">
        <v>100</v>
      </c>
      <c r="C33" s="939"/>
      <c r="D33" s="885">
        <v>3835.0419061719999</v>
      </c>
      <c r="E33" s="940">
        <v>1.3223011002546672</v>
      </c>
      <c r="F33" s="886">
        <v>2900.2788437772565</v>
      </c>
      <c r="G33" s="889">
        <v>3820.5578748605271</v>
      </c>
      <c r="H33" s="945">
        <v>1.3125647230954465</v>
      </c>
      <c r="I33" s="888">
        <v>2910.757700275863</v>
      </c>
      <c r="J33" s="841">
        <v>4090.7998201047203</v>
      </c>
      <c r="K33" s="942">
        <v>1.3085844592039342</v>
      </c>
      <c r="L33" s="886">
        <v>3126.1259380944525</v>
      </c>
      <c r="M33" s="841">
        <v>3553.4049365272372</v>
      </c>
      <c r="N33" s="942">
        <v>1.3233011220729529</v>
      </c>
      <c r="O33" s="886">
        <v>2685.2580091225373</v>
      </c>
      <c r="P33" s="841">
        <v>2291.5577308662305</v>
      </c>
      <c r="Q33" s="943">
        <v>1.2230263732828195</v>
      </c>
      <c r="R33" s="887">
        <v>1873.678099610627</v>
      </c>
      <c r="S33" s="833" t="s">
        <v>71</v>
      </c>
      <c r="T33" s="845" t="s">
        <v>100</v>
      </c>
      <c r="U33" s="846"/>
      <c r="V33" s="885">
        <v>4349.3109931482823</v>
      </c>
      <c r="W33" s="945">
        <v>1.4054439585623086</v>
      </c>
      <c r="X33" s="886">
        <v>3094.6171611121281</v>
      </c>
      <c r="Y33" s="886">
        <v>4458.7747710682916</v>
      </c>
      <c r="Z33" s="945">
        <v>1.3932599281500113</v>
      </c>
      <c r="AA33" s="887">
        <v>3200.2461859279274</v>
      </c>
      <c r="AB33" s="888">
        <v>4062.3782245058032</v>
      </c>
      <c r="AC33" s="945">
        <v>1.4751198901127955</v>
      </c>
      <c r="AD33" s="888">
        <v>2753.9308850314346</v>
      </c>
      <c r="AE33" s="833"/>
    </row>
    <row r="34" spans="1:34" ht="27.2" customHeight="1">
      <c r="A34" s="833" t="s">
        <v>73</v>
      </c>
      <c r="B34" s="845" t="s">
        <v>101</v>
      </c>
      <c r="C34" s="939"/>
      <c r="D34" s="885">
        <v>1947.8094408440152</v>
      </c>
      <c r="E34" s="940">
        <v>1.5115072047154661</v>
      </c>
      <c r="F34" s="886">
        <v>1288.6537588225926</v>
      </c>
      <c r="G34" s="889">
        <v>1827.2258419628242</v>
      </c>
      <c r="H34" s="945">
        <v>1.4290932304225239</v>
      </c>
      <c r="I34" s="888">
        <v>1278.5910695431598</v>
      </c>
      <c r="J34" s="841">
        <v>1831.6706019745498</v>
      </c>
      <c r="K34" s="942">
        <v>1.3901533490797637</v>
      </c>
      <c r="L34" s="886">
        <v>1317.6032724641898</v>
      </c>
      <c r="M34" s="841">
        <v>1830.3558427401463</v>
      </c>
      <c r="N34" s="942">
        <v>1.4987555274596043</v>
      </c>
      <c r="O34" s="886">
        <v>1221.2504369158896</v>
      </c>
      <c r="P34" s="841">
        <v>1288.2315908624807</v>
      </c>
      <c r="Q34" s="943">
        <v>1.4464783159338517</v>
      </c>
      <c r="R34" s="887">
        <v>890.59861919243076</v>
      </c>
      <c r="S34" s="833" t="s">
        <v>73</v>
      </c>
      <c r="T34" s="845" t="s">
        <v>101</v>
      </c>
      <c r="U34" s="846"/>
      <c r="V34" s="885">
        <v>2210.3433241871421</v>
      </c>
      <c r="W34" s="945">
        <v>1.4818928729663974</v>
      </c>
      <c r="X34" s="886">
        <v>1491.5675515481491</v>
      </c>
      <c r="Y34" s="886">
        <v>2190.562181692183</v>
      </c>
      <c r="Z34" s="945">
        <v>1.5054563597684083</v>
      </c>
      <c r="AA34" s="887">
        <v>1455.0818211888704</v>
      </c>
      <c r="AB34" s="888">
        <v>2818.3743940844633</v>
      </c>
      <c r="AC34" s="945">
        <v>2.106502862021943</v>
      </c>
      <c r="AD34" s="888">
        <v>1337.9399785762575</v>
      </c>
      <c r="AE34" s="833"/>
    </row>
    <row r="35" spans="1:34" ht="27.2" customHeight="1" thickBot="1">
      <c r="A35" s="833" t="s">
        <v>84</v>
      </c>
      <c r="B35" s="901" t="s">
        <v>102</v>
      </c>
      <c r="C35" s="946"/>
      <c r="D35" s="893">
        <v>1564.6928573390087</v>
      </c>
      <c r="E35" s="947">
        <v>1.5055279417822327</v>
      </c>
      <c r="F35" s="895">
        <v>1039.2984506728828</v>
      </c>
      <c r="G35" s="948">
        <v>1449.4906551306181</v>
      </c>
      <c r="H35" s="949">
        <v>1.4119782435239157</v>
      </c>
      <c r="I35" s="948">
        <v>1026.5672730998187</v>
      </c>
      <c r="J35" s="841">
        <v>1419.9872362340627</v>
      </c>
      <c r="K35" s="942">
        <v>1.3897101126514857</v>
      </c>
      <c r="L35" s="886">
        <v>1021.7866469466859</v>
      </c>
      <c r="M35" s="841">
        <v>1513.7035188337768</v>
      </c>
      <c r="N35" s="942">
        <v>1.4221002815287396</v>
      </c>
      <c r="O35" s="886">
        <v>1064.4140490616912</v>
      </c>
      <c r="P35" s="841">
        <v>1143.4741103771576</v>
      </c>
      <c r="Q35" s="943">
        <v>1.5815043682079692</v>
      </c>
      <c r="R35" s="887">
        <v>723.02937213689029</v>
      </c>
      <c r="S35" s="833" t="s">
        <v>84</v>
      </c>
      <c r="T35" s="861" t="s">
        <v>102</v>
      </c>
      <c r="U35" s="862"/>
      <c r="V35" s="975">
        <v>1454.0389990982867</v>
      </c>
      <c r="W35" s="949">
        <v>1.5172452660054103</v>
      </c>
      <c r="X35" s="976">
        <v>958.34143080008914</v>
      </c>
      <c r="Y35" s="976">
        <v>1599.9007067547213</v>
      </c>
      <c r="Z35" s="949">
        <v>1.6142200594755338</v>
      </c>
      <c r="AA35" s="977">
        <v>991.12924372562622</v>
      </c>
      <c r="AB35" s="948">
        <v>2621.6959176260198</v>
      </c>
      <c r="AC35" s="949">
        <v>2.3638649826757572</v>
      </c>
      <c r="AD35" s="948">
        <v>1109.0717688361426</v>
      </c>
      <c r="AE35" s="833"/>
    </row>
    <row r="36" spans="1:34" ht="29.25" customHeight="1" thickBot="1">
      <c r="A36" s="830" t="s">
        <v>86</v>
      </c>
      <c r="B36" s="950"/>
      <c r="C36" s="951"/>
      <c r="D36" s="822">
        <v>940.67253922542716</v>
      </c>
      <c r="E36" s="935">
        <v>1.4165606287570236</v>
      </c>
      <c r="F36" s="824">
        <v>664.05384995828263</v>
      </c>
      <c r="G36" s="938">
        <v>891.09820632369781</v>
      </c>
      <c r="H36" s="952">
        <v>1.3844134882989996</v>
      </c>
      <c r="I36" s="938">
        <v>643.66478212991979</v>
      </c>
      <c r="J36" s="826">
        <v>921.82314728721849</v>
      </c>
      <c r="K36" s="936">
        <v>1.3635028199677017</v>
      </c>
      <c r="L36" s="823">
        <v>676.06985023254617</v>
      </c>
      <c r="M36" s="826">
        <v>826.26884766458102</v>
      </c>
      <c r="N36" s="936">
        <v>1.3823825564066259</v>
      </c>
      <c r="O36" s="823">
        <v>597.71359515154006</v>
      </c>
      <c r="P36" s="826">
        <v>824.34400499576475</v>
      </c>
      <c r="Q36" s="937">
        <v>1.4518459545414106</v>
      </c>
      <c r="R36" s="824">
        <v>567.79026894499111</v>
      </c>
      <c r="S36" s="830" t="s">
        <v>86</v>
      </c>
      <c r="T36" s="830"/>
      <c r="U36" s="831"/>
      <c r="V36" s="822">
        <v>1157.9908869251331</v>
      </c>
      <c r="W36" s="952">
        <v>1.4644556988958666</v>
      </c>
      <c r="X36" s="823">
        <v>790.73125107041869</v>
      </c>
      <c r="Y36" s="823">
        <v>1140.4062134772207</v>
      </c>
      <c r="Z36" s="952">
        <v>1.5142840306857146</v>
      </c>
      <c r="AA36" s="824">
        <v>753.09928016662082</v>
      </c>
      <c r="AB36" s="825">
        <v>1953.4763433130784</v>
      </c>
      <c r="AC36" s="952">
        <v>2.0733268269218641</v>
      </c>
      <c r="AD36" s="938">
        <v>942.19411910725125</v>
      </c>
      <c r="AE36" s="833"/>
    </row>
    <row r="37" spans="1:34" ht="27.2" customHeight="1">
      <c r="A37" s="833"/>
      <c r="B37" s="953" t="s">
        <v>103</v>
      </c>
      <c r="C37" s="954"/>
      <c r="D37" s="885">
        <v>1141.2647385923235</v>
      </c>
      <c r="E37" s="955">
        <v>1.3193492677590435</v>
      </c>
      <c r="F37" s="838">
        <v>865.02093606403241</v>
      </c>
      <c r="G37" s="956">
        <v>1044.5760789255553</v>
      </c>
      <c r="H37" s="957">
        <v>1.2706658727213309</v>
      </c>
      <c r="I37" s="956">
        <v>822.06983074821335</v>
      </c>
      <c r="J37" s="877">
        <v>1051.6652815732061</v>
      </c>
      <c r="K37" s="958">
        <v>1.2475655342491196</v>
      </c>
      <c r="L37" s="837">
        <v>842.97397828177327</v>
      </c>
      <c r="M37" s="877">
        <v>1013.1899721546442</v>
      </c>
      <c r="N37" s="958">
        <v>1.3058917243757471</v>
      </c>
      <c r="O37" s="837">
        <v>775.86062706613563</v>
      </c>
      <c r="P37" s="877">
        <v>889.97734140249554</v>
      </c>
      <c r="Q37" s="959">
        <v>1.3725031559670804</v>
      </c>
      <c r="R37" s="838">
        <v>648.43373039489143</v>
      </c>
      <c r="S37" s="756"/>
      <c r="T37" s="881" t="s">
        <v>103</v>
      </c>
      <c r="U37" s="882"/>
      <c r="V37" s="836">
        <v>1211.5299446209019</v>
      </c>
      <c r="W37" s="957">
        <v>1.2943918109153374</v>
      </c>
      <c r="X37" s="837">
        <v>935.98393809688946</v>
      </c>
      <c r="Y37" s="837">
        <v>1185.2503826079394</v>
      </c>
      <c r="Z37" s="957">
        <v>1.3056876842024836</v>
      </c>
      <c r="AA37" s="838">
        <v>907.75948716395567</v>
      </c>
      <c r="AB37" s="956">
        <v>2613.9908754355224</v>
      </c>
      <c r="AC37" s="957">
        <v>2.0608768527871373</v>
      </c>
      <c r="AD37" s="956">
        <v>1268.387711716181</v>
      </c>
      <c r="AE37" s="833"/>
    </row>
    <row r="38" spans="1:34" ht="27.2" customHeight="1">
      <c r="A38" s="833" t="s">
        <v>88</v>
      </c>
      <c r="B38" s="961" t="s">
        <v>104</v>
      </c>
      <c r="C38" s="939"/>
      <c r="D38" s="885">
        <v>884.08195036002735</v>
      </c>
      <c r="E38" s="940">
        <v>1.4130345656692567</v>
      </c>
      <c r="F38" s="887">
        <v>625.66194192234707</v>
      </c>
      <c r="G38" s="888">
        <v>882.65734278661648</v>
      </c>
      <c r="H38" s="945">
        <v>1.4123786045510365</v>
      </c>
      <c r="I38" s="888">
        <v>624.94386416112093</v>
      </c>
      <c r="J38" s="841">
        <v>766.65862721982319</v>
      </c>
      <c r="K38" s="942">
        <v>1.2219248326513494</v>
      </c>
      <c r="L38" s="886">
        <v>627.41881229823002</v>
      </c>
      <c r="M38" s="841">
        <v>833.72013640346324</v>
      </c>
      <c r="N38" s="942">
        <v>1.2641412653999633</v>
      </c>
      <c r="O38" s="886">
        <v>659.51500771528208</v>
      </c>
      <c r="P38" s="841">
        <v>919.17293305251428</v>
      </c>
      <c r="Q38" s="943">
        <v>1.5062936145558776</v>
      </c>
      <c r="R38" s="887">
        <v>610.22162224562533</v>
      </c>
      <c r="S38" s="756" t="s">
        <v>88</v>
      </c>
      <c r="T38" s="845" t="s">
        <v>104</v>
      </c>
      <c r="U38" s="846"/>
      <c r="V38" s="885">
        <v>821.1906739061003</v>
      </c>
      <c r="W38" s="945">
        <v>1.2568402001490471</v>
      </c>
      <c r="X38" s="886">
        <v>653.37715471602223</v>
      </c>
      <c r="Y38" s="886">
        <v>883.94610778443109</v>
      </c>
      <c r="Z38" s="945">
        <v>1.2483077323613643</v>
      </c>
      <c r="AA38" s="887">
        <v>708.1155430418687</v>
      </c>
      <c r="AB38" s="888">
        <v>1027.2776611404715</v>
      </c>
      <c r="AC38" s="945">
        <v>1.4789690870918699</v>
      </c>
      <c r="AD38" s="888">
        <v>694.59035358232575</v>
      </c>
      <c r="AE38" s="833"/>
    </row>
    <row r="39" spans="1:34" ht="27.2" customHeight="1">
      <c r="A39" s="833"/>
      <c r="B39" s="961" t="s">
        <v>105</v>
      </c>
      <c r="C39" s="939"/>
      <c r="D39" s="885">
        <v>1205.8639947938768</v>
      </c>
      <c r="E39" s="940">
        <v>1.5446075819087857</v>
      </c>
      <c r="F39" s="887">
        <v>780.69278496205607</v>
      </c>
      <c r="G39" s="888">
        <v>1147.4978744256832</v>
      </c>
      <c r="H39" s="940">
        <v>1.4790959340473517</v>
      </c>
      <c r="I39" s="888">
        <v>775.81030953530239</v>
      </c>
      <c r="J39" s="841">
        <v>1143.6892443305148</v>
      </c>
      <c r="K39" s="942">
        <v>1.4485481275187446</v>
      </c>
      <c r="L39" s="886">
        <v>789.54176433859288</v>
      </c>
      <c r="M39" s="841">
        <v>1161.3617404476067</v>
      </c>
      <c r="N39" s="942">
        <v>1.4933827843619478</v>
      </c>
      <c r="O39" s="886">
        <v>777.671841813686</v>
      </c>
      <c r="P39" s="841">
        <v>937.96452383407222</v>
      </c>
      <c r="Q39" s="943">
        <v>1.5856187923153591</v>
      </c>
      <c r="R39" s="887">
        <v>591.54478262989915</v>
      </c>
      <c r="S39" s="756"/>
      <c r="T39" s="845" t="s">
        <v>105</v>
      </c>
      <c r="U39" s="846"/>
      <c r="V39" s="885">
        <v>1258.6716710291591</v>
      </c>
      <c r="W39" s="940">
        <v>1.6167369667061235</v>
      </c>
      <c r="X39" s="886">
        <v>778.52594265443656</v>
      </c>
      <c r="Y39" s="886">
        <v>1197.2351896562045</v>
      </c>
      <c r="Z39" s="940">
        <v>1.6876242924889093</v>
      </c>
      <c r="AA39" s="887">
        <v>709.42045275404359</v>
      </c>
      <c r="AB39" s="888">
        <v>2086.8619237030125</v>
      </c>
      <c r="AC39" s="940">
        <v>2.5334625155801964</v>
      </c>
      <c r="AD39" s="888">
        <v>823.71928176134611</v>
      </c>
      <c r="AE39" s="833"/>
    </row>
    <row r="40" spans="1:34" ht="27.2" customHeight="1">
      <c r="A40" s="833" t="s">
        <v>91</v>
      </c>
      <c r="B40" s="961" t="s">
        <v>106</v>
      </c>
      <c r="C40" s="939"/>
      <c r="D40" s="885">
        <v>1056.9406490085698</v>
      </c>
      <c r="E40" s="940">
        <v>2.2883502757830412</v>
      </c>
      <c r="F40" s="887">
        <v>461.87887413647798</v>
      </c>
      <c r="G40" s="888">
        <v>1031.0203482402426</v>
      </c>
      <c r="H40" s="940">
        <v>2.2191351245152466</v>
      </c>
      <c r="I40" s="888">
        <v>464.60458259181547</v>
      </c>
      <c r="J40" s="841">
        <v>988.13334164149887</v>
      </c>
      <c r="K40" s="942">
        <v>2.2007728360075749</v>
      </c>
      <c r="L40" s="886">
        <v>448.99379230528535</v>
      </c>
      <c r="M40" s="841">
        <v>1084.0992060461822</v>
      </c>
      <c r="N40" s="942">
        <v>2.2011868503485772</v>
      </c>
      <c r="O40" s="886">
        <v>492.50667015138021</v>
      </c>
      <c r="P40" s="841">
        <v>1159.3146662877632</v>
      </c>
      <c r="Q40" s="943">
        <v>1.5817675850038848</v>
      </c>
      <c r="R40" s="887">
        <v>732.92352004097734</v>
      </c>
      <c r="S40" s="756" t="s">
        <v>91</v>
      </c>
      <c r="T40" s="845" t="s">
        <v>106</v>
      </c>
      <c r="U40" s="846"/>
      <c r="V40" s="885">
        <v>1102.9885095289919</v>
      </c>
      <c r="W40" s="940">
        <v>2.6766385732243343</v>
      </c>
      <c r="X40" s="886">
        <v>412.07973335014339</v>
      </c>
      <c r="Y40" s="886">
        <v>1128.5741512999737</v>
      </c>
      <c r="Z40" s="940">
        <v>2.7538512846879648</v>
      </c>
      <c r="AA40" s="887">
        <v>409.8166656910999</v>
      </c>
      <c r="AB40" s="888">
        <v>1465.5656989863348</v>
      </c>
      <c r="AC40" s="940">
        <v>3.3795044602507174</v>
      </c>
      <c r="AD40" s="888">
        <v>433.66289828113088</v>
      </c>
      <c r="AE40" s="833"/>
    </row>
    <row r="41" spans="1:34" ht="27.2" customHeight="1">
      <c r="A41" s="833"/>
      <c r="B41" s="961" t="s">
        <v>107</v>
      </c>
      <c r="C41" s="939"/>
      <c r="D41" s="885">
        <v>501.90854378535687</v>
      </c>
      <c r="E41" s="940">
        <v>1.2814005203797005</v>
      </c>
      <c r="F41" s="887">
        <v>391.68748240919473</v>
      </c>
      <c r="G41" s="888">
        <v>500.05482636563733</v>
      </c>
      <c r="H41" s="940">
        <v>1.2789483315999417</v>
      </c>
      <c r="I41" s="888">
        <v>390.98907595436447</v>
      </c>
      <c r="J41" s="841">
        <v>510.49667404079884</v>
      </c>
      <c r="K41" s="942">
        <v>1.2551454503115032</v>
      </c>
      <c r="L41" s="886">
        <v>406.72312034760859</v>
      </c>
      <c r="M41" s="841">
        <v>483.85075034663163</v>
      </c>
      <c r="N41" s="942">
        <v>1.3122284011400054</v>
      </c>
      <c r="O41" s="886">
        <v>368.72449180819723</v>
      </c>
      <c r="P41" s="841">
        <v>505.84748477545907</v>
      </c>
      <c r="Q41" s="943">
        <v>1.256770276935367</v>
      </c>
      <c r="R41" s="887">
        <v>402.4979696440368</v>
      </c>
      <c r="S41" s="756"/>
      <c r="T41" s="845" t="s">
        <v>107</v>
      </c>
      <c r="U41" s="846"/>
      <c r="V41" s="885">
        <v>534.45651052880601</v>
      </c>
      <c r="W41" s="940">
        <v>1.335098323790689</v>
      </c>
      <c r="X41" s="886">
        <v>400.31247212665647</v>
      </c>
      <c r="Y41" s="886">
        <v>535.35954598411797</v>
      </c>
      <c r="Z41" s="940">
        <v>1.3473378744451672</v>
      </c>
      <c r="AA41" s="887">
        <v>397.34617139340696</v>
      </c>
      <c r="AB41" s="888">
        <v>603.41236452518683</v>
      </c>
      <c r="AC41" s="940">
        <v>1.4156747779731356</v>
      </c>
      <c r="AD41" s="888">
        <v>426.23657206714563</v>
      </c>
      <c r="AE41" s="833"/>
    </row>
    <row r="42" spans="1:34" ht="27.2" customHeight="1">
      <c r="A42" s="833" t="s">
        <v>47</v>
      </c>
      <c r="B42" s="961" t="s">
        <v>719</v>
      </c>
      <c r="C42" s="939"/>
      <c r="D42" s="885">
        <v>951.14455867250433</v>
      </c>
      <c r="E42" s="940">
        <v>1.4584649587632379</v>
      </c>
      <c r="F42" s="887">
        <v>652.15454986252416</v>
      </c>
      <c r="G42" s="888">
        <v>950.41561035184338</v>
      </c>
      <c r="H42" s="940">
        <v>1.4575013634663372</v>
      </c>
      <c r="I42" s="888">
        <v>652.08557204467718</v>
      </c>
      <c r="J42" s="841">
        <v>973.75618406366084</v>
      </c>
      <c r="K42" s="942">
        <v>1.4582761976050207</v>
      </c>
      <c r="L42" s="886">
        <v>667.74468764071958</v>
      </c>
      <c r="M42" s="841">
        <v>933.10562540551587</v>
      </c>
      <c r="N42" s="942">
        <v>1.4676049452942379</v>
      </c>
      <c r="O42" s="886">
        <v>635.801636126566</v>
      </c>
      <c r="P42" s="841">
        <v>696.2330527401532</v>
      </c>
      <c r="Q42" s="943">
        <v>1.3422014013115446</v>
      </c>
      <c r="R42" s="887">
        <v>518.72472496290231</v>
      </c>
      <c r="S42" s="756" t="s">
        <v>47</v>
      </c>
      <c r="T42" s="845" t="s">
        <v>108</v>
      </c>
      <c r="U42" s="846"/>
      <c r="V42" s="885">
        <v>815.78996553552497</v>
      </c>
      <c r="W42" s="940">
        <v>1.3728128313891834</v>
      </c>
      <c r="X42" s="886">
        <v>594.24704291990543</v>
      </c>
      <c r="Y42" s="886">
        <v>788.97795275590556</v>
      </c>
      <c r="Z42" s="940">
        <v>1.3079666512274202</v>
      </c>
      <c r="AA42" s="887">
        <v>603.20953291547153</v>
      </c>
      <c r="AB42" s="888">
        <v>1023.8688095238095</v>
      </c>
      <c r="AC42" s="940">
        <v>1.5545989974937344</v>
      </c>
      <c r="AD42" s="888">
        <v>658.60637448914611</v>
      </c>
      <c r="AE42" s="833"/>
    </row>
    <row r="43" spans="1:34" ht="27.2" customHeight="1">
      <c r="A43" s="833"/>
      <c r="B43" s="961" t="s">
        <v>109</v>
      </c>
      <c r="C43" s="939"/>
      <c r="D43" s="885">
        <v>760.07163063420944</v>
      </c>
      <c r="E43" s="940">
        <v>1.1402792941822979</v>
      </c>
      <c r="F43" s="887">
        <v>666.56619524014252</v>
      </c>
      <c r="G43" s="888">
        <v>744.46882385212541</v>
      </c>
      <c r="H43" s="940">
        <v>1.1363538504563329</v>
      </c>
      <c r="I43" s="888">
        <v>655.13820677702142</v>
      </c>
      <c r="J43" s="841">
        <v>773.41134620718174</v>
      </c>
      <c r="K43" s="942">
        <v>1.1258347444940433</v>
      </c>
      <c r="L43" s="886">
        <v>686.96702601300274</v>
      </c>
      <c r="M43" s="841">
        <v>651.40868296662791</v>
      </c>
      <c r="N43" s="942">
        <v>1.1332552892754868</v>
      </c>
      <c r="O43" s="886">
        <v>574.81195025622753</v>
      </c>
      <c r="P43" s="841">
        <v>656.90378425462734</v>
      </c>
      <c r="Q43" s="943">
        <v>1.1741559938620891</v>
      </c>
      <c r="R43" s="887">
        <v>559.4689186859307</v>
      </c>
      <c r="S43" s="756"/>
      <c r="T43" s="845" t="s">
        <v>109</v>
      </c>
      <c r="U43" s="846"/>
      <c r="V43" s="885">
        <v>1334.3860607396641</v>
      </c>
      <c r="W43" s="940">
        <v>1.2402615958654137</v>
      </c>
      <c r="X43" s="886">
        <v>1075.8908162504006</v>
      </c>
      <c r="Y43" s="886">
        <v>1284.9375481846091</v>
      </c>
      <c r="Z43" s="940">
        <v>1.2371648366019035</v>
      </c>
      <c r="AA43" s="887">
        <v>1038.6146697427337</v>
      </c>
      <c r="AB43" s="888">
        <v>1139.4807658178054</v>
      </c>
      <c r="AC43" s="940">
        <v>1.2357332230863225</v>
      </c>
      <c r="AD43" s="888">
        <v>922.10903173087775</v>
      </c>
      <c r="AE43" s="833"/>
    </row>
    <row r="44" spans="1:34" ht="27.2" customHeight="1">
      <c r="A44" s="833" t="s">
        <v>98</v>
      </c>
      <c r="B44" s="961" t="s">
        <v>720</v>
      </c>
      <c r="C44" s="939"/>
      <c r="D44" s="885">
        <v>672.47145517264892</v>
      </c>
      <c r="E44" s="940">
        <v>1.3677662604926513</v>
      </c>
      <c r="F44" s="887">
        <v>491.65670670252791</v>
      </c>
      <c r="G44" s="888">
        <v>668.90769523850054</v>
      </c>
      <c r="H44" s="940">
        <v>1.3599272781214335</v>
      </c>
      <c r="I44" s="888">
        <v>491.87019482579348</v>
      </c>
      <c r="J44" s="841">
        <v>671.29890116580657</v>
      </c>
      <c r="K44" s="942">
        <v>1.2986872801050602</v>
      </c>
      <c r="L44" s="886">
        <v>516.9057335431055</v>
      </c>
      <c r="M44" s="841">
        <v>603.42148406973899</v>
      </c>
      <c r="N44" s="942">
        <v>1.2974248177238488</v>
      </c>
      <c r="O44" s="886">
        <v>465.09167685597225</v>
      </c>
      <c r="P44" s="841">
        <v>796.65138414804892</v>
      </c>
      <c r="Q44" s="943">
        <v>1.6145442383605264</v>
      </c>
      <c r="R44" s="887">
        <v>493.42183708574066</v>
      </c>
      <c r="S44" s="756" t="s">
        <v>98</v>
      </c>
      <c r="T44" s="845" t="s">
        <v>110</v>
      </c>
      <c r="U44" s="846"/>
      <c r="V44" s="885">
        <v>715.53135389908437</v>
      </c>
      <c r="W44" s="940">
        <v>1.4972499286447123</v>
      </c>
      <c r="X44" s="886">
        <v>477.89706996130718</v>
      </c>
      <c r="Y44" s="886">
        <v>701.75542799854531</v>
      </c>
      <c r="Z44" s="940">
        <v>1.5476430347647459</v>
      </c>
      <c r="AA44" s="887">
        <v>453.43494089721912</v>
      </c>
      <c r="AB44" s="888">
        <v>855.38580837971369</v>
      </c>
      <c r="AC44" s="940">
        <v>1.7701116532037262</v>
      </c>
      <c r="AD44" s="888">
        <v>483.23833518159739</v>
      </c>
      <c r="AE44" s="833"/>
    </row>
    <row r="45" spans="1:34" ht="27.2" customHeight="1" thickBot="1">
      <c r="A45" s="962"/>
      <c r="B45" s="963" t="s">
        <v>111</v>
      </c>
      <c r="C45" s="946"/>
      <c r="D45" s="893">
        <v>1100.2771944873775</v>
      </c>
      <c r="E45" s="947">
        <v>1.4034083059385101</v>
      </c>
      <c r="F45" s="895">
        <v>784.00362163424859</v>
      </c>
      <c r="G45" s="896">
        <v>1034.9773562222249</v>
      </c>
      <c r="H45" s="947">
        <v>1.3533290149279338</v>
      </c>
      <c r="I45" s="896">
        <v>764.76403358376115</v>
      </c>
      <c r="J45" s="897">
        <v>1034.5040664450823</v>
      </c>
      <c r="K45" s="964">
        <v>1.3457547606142595</v>
      </c>
      <c r="L45" s="894">
        <v>768.71663153016891</v>
      </c>
      <c r="M45" s="897">
        <v>1005.8423064946173</v>
      </c>
      <c r="N45" s="964">
        <v>1.3721797795561275</v>
      </c>
      <c r="O45" s="894">
        <v>733.02516294183192</v>
      </c>
      <c r="P45" s="897">
        <v>1029.2445868784598</v>
      </c>
      <c r="Q45" s="965">
        <v>1.3853802901125443</v>
      </c>
      <c r="R45" s="895">
        <v>742.93289302884989</v>
      </c>
      <c r="S45" s="890"/>
      <c r="T45" s="901" t="s">
        <v>111</v>
      </c>
      <c r="U45" s="902"/>
      <c r="V45" s="893">
        <v>1261.5657366864584</v>
      </c>
      <c r="W45" s="947">
        <v>1.307540455794737</v>
      </c>
      <c r="X45" s="894">
        <v>964.83877886567211</v>
      </c>
      <c r="Y45" s="894">
        <v>1225.7651097500568</v>
      </c>
      <c r="Z45" s="947">
        <v>1.3357064811179806</v>
      </c>
      <c r="AA45" s="895">
        <v>917.69047098139151</v>
      </c>
      <c r="AB45" s="896">
        <v>1783.180607512269</v>
      </c>
      <c r="AC45" s="947">
        <v>1.9271357708385235</v>
      </c>
      <c r="AD45" s="896">
        <v>925.30097489518471</v>
      </c>
      <c r="AE45" s="833"/>
    </row>
    <row r="46" spans="1:34" s="967" customFormat="1" ht="14.25">
      <c r="B46" s="753"/>
      <c r="T46" s="753"/>
      <c r="AF46" s="969"/>
      <c r="AG46" s="969"/>
      <c r="AH46" s="969"/>
    </row>
    <row r="47" spans="1:34" s="967" customFormat="1" ht="14.25">
      <c r="B47" s="968"/>
      <c r="T47" s="968"/>
      <c r="AF47" s="969"/>
      <c r="AG47" s="969"/>
      <c r="AH47" s="969"/>
    </row>
    <row r="48" spans="1:34" s="967" customFormat="1" ht="14.25">
      <c r="B48" s="970"/>
      <c r="T48" s="970"/>
      <c r="AF48" s="969"/>
      <c r="AG48" s="969"/>
      <c r="AH48" s="969"/>
    </row>
    <row r="49" spans="2:34" s="967" customFormat="1" ht="14.25">
      <c r="B49" s="968"/>
      <c r="T49" s="968"/>
      <c r="AF49" s="969"/>
      <c r="AG49" s="969"/>
      <c r="AH49" s="969"/>
    </row>
    <row r="50" spans="2:34" s="967" customFormat="1" ht="14.25">
      <c r="B50" s="968"/>
      <c r="E50" s="969"/>
      <c r="T50" s="968"/>
      <c r="AC50" s="969"/>
      <c r="AF50" s="969"/>
      <c r="AG50" s="969"/>
      <c r="AH50" s="969"/>
    </row>
    <row r="51" spans="2:34" s="967" customFormat="1" ht="14.25">
      <c r="B51" s="968"/>
      <c r="E51" s="969"/>
      <c r="T51" s="753"/>
      <c r="AC51" s="969"/>
      <c r="AF51" s="969"/>
      <c r="AG51" s="969"/>
      <c r="AH51" s="969"/>
    </row>
    <row r="52" spans="2:34" s="967" customFormat="1" ht="14.25">
      <c r="B52" s="753"/>
      <c r="E52" s="969"/>
      <c r="T52" s="753"/>
      <c r="AC52" s="969"/>
      <c r="AF52" s="969"/>
      <c r="AG52" s="969"/>
      <c r="AH52" s="969"/>
    </row>
    <row r="53" spans="2:34" ht="21">
      <c r="B53" s="968"/>
      <c r="C53" s="971"/>
      <c r="T53" s="968"/>
      <c r="U53" s="971"/>
    </row>
  </sheetData>
  <mergeCells count="10">
    <mergeCell ref="D26:F27"/>
    <mergeCell ref="V27:X27"/>
    <mergeCell ref="Y27:AA27"/>
    <mergeCell ref="D1:R1"/>
    <mergeCell ref="V1:AD1"/>
    <mergeCell ref="D3:F4"/>
    <mergeCell ref="V4:X4"/>
    <mergeCell ref="Y4:AA4"/>
    <mergeCell ref="D24:R24"/>
    <mergeCell ref="V24:AD24"/>
  </mergeCells>
  <phoneticPr fontId="2"/>
  <printOptions horizontalCentered="1"/>
  <pageMargins left="0.47244094488188981" right="0.55118110236220474" top="0.59055118110236227" bottom="0.27559055118110237" header="0.51181102362204722" footer="0.27559055118110237"/>
  <pageSetup paperSize="9" scale="47" orientation="landscape" r:id="rId1"/>
  <headerFooter alignWithMargins="0"/>
  <colBreaks count="1" manualBreakCount="1">
    <brk id="18" max="49" man="1"/>
  </colBreak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16024D-C0C5-4DF8-9288-99517E8CADF5}">
  <sheetPr codeName="Sheet1">
    <pageSetUpPr fitToPage="1"/>
  </sheetPr>
  <dimension ref="A1:M123"/>
  <sheetViews>
    <sheetView zoomScale="80" zoomScaleNormal="80" workbookViewId="0">
      <pane xSplit="2" ySplit="9" topLeftCell="C10" activePane="bottomRight" state="frozen"/>
      <selection pane="topRight"/>
      <selection pane="bottomLeft"/>
      <selection pane="bottomRight"/>
    </sheetView>
  </sheetViews>
  <sheetFormatPr defaultRowHeight="12"/>
  <cols>
    <col min="1" max="1" width="19.875" style="82" customWidth="1"/>
    <col min="2" max="2" width="17.25" style="117" bestFit="1" customWidth="1"/>
    <col min="3" max="3" width="13.5" style="118" customWidth="1"/>
    <col min="4" max="4" width="19.375" style="118" customWidth="1"/>
    <col min="5" max="5" width="13.5" style="118" customWidth="1"/>
    <col min="6" max="6" width="13.375" style="118" customWidth="1"/>
    <col min="7" max="7" width="19.5" style="118" customWidth="1"/>
    <col min="8" max="8" width="19.375" style="118" customWidth="1"/>
    <col min="9" max="10" width="13.375" style="118" customWidth="1"/>
    <col min="11" max="12" width="19.375" style="118" customWidth="1"/>
    <col min="13" max="16384" width="9" style="118"/>
  </cols>
  <sheetData>
    <row r="1" spans="1:13" ht="17.25">
      <c r="A1" s="101"/>
    </row>
    <row r="2" spans="1:13" ht="18.75">
      <c r="A2" s="101" t="s">
        <v>283</v>
      </c>
      <c r="B2" s="695" t="s">
        <v>358</v>
      </c>
      <c r="C2" s="695"/>
      <c r="D2" s="695"/>
      <c r="E2" s="695"/>
      <c r="F2" s="695"/>
      <c r="G2" s="695"/>
      <c r="H2" s="695"/>
      <c r="I2" s="695"/>
      <c r="J2" s="695"/>
      <c r="K2" s="695"/>
      <c r="L2" s="695"/>
      <c r="M2" s="525"/>
    </row>
    <row r="3" spans="1:13" s="121" customFormat="1" ht="13.5">
      <c r="A3" s="119"/>
      <c r="B3" s="120"/>
      <c r="L3" s="8" t="s">
        <v>704</v>
      </c>
    </row>
    <row r="4" spans="1:13" s="391" customFormat="1">
      <c r="A4" s="696" t="s">
        <v>112</v>
      </c>
      <c r="B4" s="697"/>
      <c r="C4" s="700" t="s">
        <v>521</v>
      </c>
      <c r="D4" s="701"/>
      <c r="E4" s="700" t="s">
        <v>197</v>
      </c>
      <c r="F4" s="549"/>
      <c r="G4" s="549"/>
      <c r="H4" s="550"/>
      <c r="I4" s="702" t="s">
        <v>240</v>
      </c>
      <c r="J4" s="703"/>
      <c r="K4" s="703"/>
      <c r="L4" s="703"/>
    </row>
    <row r="5" spans="1:13" s="391" customFormat="1">
      <c r="A5" s="698"/>
      <c r="B5" s="699"/>
      <c r="C5" s="392" t="s">
        <v>522</v>
      </c>
      <c r="D5" s="392" t="s">
        <v>523</v>
      </c>
      <c r="E5" s="392" t="s">
        <v>522</v>
      </c>
      <c r="F5" s="392" t="s">
        <v>545</v>
      </c>
      <c r="G5" s="392" t="s">
        <v>546</v>
      </c>
      <c r="H5" s="392" t="s">
        <v>523</v>
      </c>
      <c r="I5" s="392" t="s">
        <v>522</v>
      </c>
      <c r="J5" s="392" t="s">
        <v>212</v>
      </c>
      <c r="K5" s="392" t="s">
        <v>552</v>
      </c>
      <c r="L5" s="392" t="s">
        <v>523</v>
      </c>
    </row>
    <row r="6" spans="1:13" s="125" customFormat="1" ht="13.5" customHeight="1">
      <c r="A6" s="122"/>
      <c r="B6" s="123"/>
      <c r="C6" s="124" t="s">
        <v>524</v>
      </c>
      <c r="D6" s="124" t="s">
        <v>615</v>
      </c>
      <c r="E6" s="124" t="s">
        <v>524</v>
      </c>
      <c r="F6" s="124" t="s">
        <v>547</v>
      </c>
      <c r="G6" s="124" t="s">
        <v>548</v>
      </c>
      <c r="H6" s="124" t="s">
        <v>615</v>
      </c>
      <c r="I6" s="124" t="s">
        <v>524</v>
      </c>
      <c r="J6" s="124" t="s">
        <v>213</v>
      </c>
      <c r="K6" s="124" t="s">
        <v>615</v>
      </c>
      <c r="L6" s="124" t="s">
        <v>615</v>
      </c>
    </row>
    <row r="7" spans="1:13" s="399" customFormat="1" ht="17.25" customHeight="1">
      <c r="A7" s="693" t="s">
        <v>705</v>
      </c>
      <c r="B7" s="694" t="s">
        <v>713</v>
      </c>
      <c r="C7" s="398">
        <v>5785271</v>
      </c>
      <c r="D7" s="398">
        <v>2677008389332</v>
      </c>
      <c r="E7" s="398">
        <v>5785271</v>
      </c>
      <c r="F7" s="398">
        <v>48332704</v>
      </c>
      <c r="G7" s="398">
        <v>340292556764</v>
      </c>
      <c r="H7" s="398">
        <v>2646831588178.5</v>
      </c>
      <c r="I7" s="398">
        <v>4888779</v>
      </c>
      <c r="J7" s="398">
        <v>97749017</v>
      </c>
      <c r="K7" s="398">
        <v>65686999779</v>
      </c>
      <c r="L7" s="398">
        <v>30176801153.5</v>
      </c>
    </row>
    <row r="8" spans="1:13" s="399" customFormat="1" ht="17.25" customHeight="1">
      <c r="A8" s="693" t="s">
        <v>706</v>
      </c>
      <c r="B8" s="694" t="s">
        <v>714</v>
      </c>
      <c r="C8" s="509">
        <v>5856322</v>
      </c>
      <c r="D8" s="509">
        <v>2729062517238.5</v>
      </c>
      <c r="E8" s="509">
        <v>5856322</v>
      </c>
      <c r="F8" s="509">
        <v>48448650</v>
      </c>
      <c r="G8" s="509">
        <v>348894271648</v>
      </c>
      <c r="H8" s="509">
        <v>2699154978267.5</v>
      </c>
      <c r="I8" s="509">
        <v>4885815</v>
      </c>
      <c r="J8" s="509">
        <v>96905084</v>
      </c>
      <c r="K8" s="509">
        <v>65156429292</v>
      </c>
      <c r="L8" s="509">
        <v>29907538971</v>
      </c>
    </row>
    <row r="9" spans="1:13" s="399" customFormat="1" ht="17.25" customHeight="1">
      <c r="A9" s="704" t="s">
        <v>707</v>
      </c>
      <c r="B9" s="705" t="s">
        <v>715</v>
      </c>
      <c r="C9" s="506">
        <v>5405569</v>
      </c>
      <c r="D9" s="506">
        <v>2591005304788.5</v>
      </c>
      <c r="E9" s="506">
        <v>5405569</v>
      </c>
      <c r="F9" s="506">
        <v>43397908</v>
      </c>
      <c r="G9" s="506">
        <v>329081233583</v>
      </c>
      <c r="H9" s="506">
        <v>2563603194535.5</v>
      </c>
      <c r="I9" s="506">
        <v>4277824</v>
      </c>
      <c r="J9" s="506">
        <v>87993409</v>
      </c>
      <c r="K9" s="506">
        <v>59238218993</v>
      </c>
      <c r="L9" s="506">
        <v>27402110253</v>
      </c>
    </row>
    <row r="10" spans="1:13" s="400" customFormat="1" ht="19.5" customHeight="1">
      <c r="A10" s="373"/>
      <c r="B10" s="516" t="s">
        <v>528</v>
      </c>
      <c r="C10" s="508">
        <v>3812815</v>
      </c>
      <c r="D10" s="508">
        <v>2152408525399.5</v>
      </c>
      <c r="E10" s="508">
        <v>3812815</v>
      </c>
      <c r="F10" s="508">
        <v>30856525</v>
      </c>
      <c r="G10" s="508">
        <v>242462093388</v>
      </c>
      <c r="H10" s="508">
        <v>2137142434707.5</v>
      </c>
      <c r="I10" s="508">
        <v>3585744</v>
      </c>
      <c r="J10" s="508">
        <v>68125008</v>
      </c>
      <c r="K10" s="508">
        <v>45781687749</v>
      </c>
      <c r="L10" s="508">
        <v>15266090692</v>
      </c>
    </row>
    <row r="11" spans="1:13" s="402" customFormat="1" ht="19.5" customHeight="1">
      <c r="A11" s="393"/>
      <c r="B11" s="355" t="s">
        <v>419</v>
      </c>
      <c r="C11" s="401">
        <v>1819157</v>
      </c>
      <c r="D11" s="401">
        <v>1010288297201</v>
      </c>
      <c r="E11" s="401">
        <v>1819157</v>
      </c>
      <c r="F11" s="401">
        <v>14530497</v>
      </c>
      <c r="G11" s="401">
        <v>114514184023</v>
      </c>
      <c r="H11" s="401">
        <v>1003021490657</v>
      </c>
      <c r="I11" s="401">
        <v>1747074</v>
      </c>
      <c r="J11" s="401">
        <v>32544082</v>
      </c>
      <c r="K11" s="401">
        <v>21937163680</v>
      </c>
      <c r="L11" s="401">
        <v>7266806544</v>
      </c>
    </row>
    <row r="12" spans="1:13" s="402" customFormat="1" ht="19.5" customHeight="1">
      <c r="A12" s="483"/>
      <c r="B12" s="473" t="s">
        <v>420</v>
      </c>
      <c r="C12" s="401">
        <v>869445</v>
      </c>
      <c r="D12" s="401">
        <v>444019718622</v>
      </c>
      <c r="E12" s="401">
        <v>869445</v>
      </c>
      <c r="F12" s="401">
        <v>6817466</v>
      </c>
      <c r="G12" s="401">
        <v>51259988398</v>
      </c>
      <c r="H12" s="401">
        <v>440567993221</v>
      </c>
      <c r="I12" s="401">
        <v>824843</v>
      </c>
      <c r="J12" s="401">
        <v>15231326</v>
      </c>
      <c r="K12" s="401">
        <v>10174642696</v>
      </c>
      <c r="L12" s="401">
        <v>3451725401</v>
      </c>
    </row>
    <row r="13" spans="1:13" s="402" customFormat="1" ht="19.5" customHeight="1">
      <c r="A13" s="393" t="s">
        <v>527</v>
      </c>
      <c r="B13" s="24" t="s">
        <v>421</v>
      </c>
      <c r="C13" s="401">
        <v>490272</v>
      </c>
      <c r="D13" s="401">
        <v>274589450078</v>
      </c>
      <c r="E13" s="401">
        <v>490272</v>
      </c>
      <c r="F13" s="401">
        <v>3538427</v>
      </c>
      <c r="G13" s="401">
        <v>30419663000</v>
      </c>
      <c r="H13" s="401">
        <v>273218337582</v>
      </c>
      <c r="I13" s="401">
        <v>401007</v>
      </c>
      <c r="J13" s="401">
        <v>6465626</v>
      </c>
      <c r="K13" s="401">
        <v>4216622986</v>
      </c>
      <c r="L13" s="401">
        <v>1371112496</v>
      </c>
    </row>
    <row r="14" spans="1:13" s="402" customFormat="1" ht="19.5" customHeight="1">
      <c r="A14" s="483"/>
      <c r="B14" s="473" t="s">
        <v>422</v>
      </c>
      <c r="C14" s="401">
        <v>246581</v>
      </c>
      <c r="D14" s="401">
        <v>161508248936</v>
      </c>
      <c r="E14" s="401">
        <v>246581</v>
      </c>
      <c r="F14" s="401">
        <v>2192259</v>
      </c>
      <c r="G14" s="401">
        <v>17840880331</v>
      </c>
      <c r="H14" s="401">
        <v>160367274202</v>
      </c>
      <c r="I14" s="401">
        <v>238631</v>
      </c>
      <c r="J14" s="401">
        <v>5010232</v>
      </c>
      <c r="K14" s="401">
        <v>3410884172</v>
      </c>
      <c r="L14" s="401">
        <v>1140974734</v>
      </c>
    </row>
    <row r="15" spans="1:13" s="402" customFormat="1" ht="19.5" customHeight="1">
      <c r="A15" s="356"/>
      <c r="B15" s="473" t="s">
        <v>423</v>
      </c>
      <c r="C15" s="401">
        <v>99340</v>
      </c>
      <c r="D15" s="401">
        <v>66978490282</v>
      </c>
      <c r="E15" s="401">
        <v>99340</v>
      </c>
      <c r="F15" s="401">
        <v>1004611</v>
      </c>
      <c r="G15" s="401">
        <v>7363946669</v>
      </c>
      <c r="H15" s="401">
        <v>66430906217</v>
      </c>
      <c r="I15" s="401">
        <v>95823</v>
      </c>
      <c r="J15" s="401">
        <v>2389014</v>
      </c>
      <c r="K15" s="401">
        <v>1622802451</v>
      </c>
      <c r="L15" s="401">
        <v>547584065</v>
      </c>
    </row>
    <row r="16" spans="1:13" s="402" customFormat="1" ht="19.5" customHeight="1">
      <c r="A16" s="356"/>
      <c r="B16" s="24" t="s">
        <v>237</v>
      </c>
      <c r="C16" s="401">
        <v>68305</v>
      </c>
      <c r="D16" s="401">
        <v>42767427749</v>
      </c>
      <c r="E16" s="401">
        <v>68305</v>
      </c>
      <c r="F16" s="401">
        <v>605429</v>
      </c>
      <c r="G16" s="401">
        <v>4912664691</v>
      </c>
      <c r="H16" s="401">
        <v>42454351302</v>
      </c>
      <c r="I16" s="401">
        <v>66075</v>
      </c>
      <c r="J16" s="401">
        <v>1385966</v>
      </c>
      <c r="K16" s="401">
        <v>943668387</v>
      </c>
      <c r="L16" s="401">
        <v>313076447</v>
      </c>
    </row>
    <row r="17" spans="1:12" s="402" customFormat="1" ht="19.5" customHeight="1">
      <c r="A17" s="356"/>
      <c r="B17" s="517" t="s">
        <v>406</v>
      </c>
      <c r="C17" s="403">
        <v>219715</v>
      </c>
      <c r="D17" s="403">
        <v>152256892531.5</v>
      </c>
      <c r="E17" s="403">
        <v>219715</v>
      </c>
      <c r="F17" s="403">
        <v>2167836</v>
      </c>
      <c r="G17" s="403">
        <v>16150766276</v>
      </c>
      <c r="H17" s="403">
        <v>151082081526.5</v>
      </c>
      <c r="I17" s="403">
        <v>212291</v>
      </c>
      <c r="J17" s="403">
        <v>5098762</v>
      </c>
      <c r="K17" s="403">
        <v>3475903377</v>
      </c>
      <c r="L17" s="403">
        <v>1174811005</v>
      </c>
    </row>
    <row r="18" spans="1:12" s="404" customFormat="1" ht="19.5" customHeight="1">
      <c r="A18" s="373"/>
      <c r="B18" s="516" t="s">
        <v>528</v>
      </c>
      <c r="C18" s="508">
        <v>2158796</v>
      </c>
      <c r="D18" s="508">
        <v>1256292036814.5</v>
      </c>
      <c r="E18" s="508">
        <v>2158796</v>
      </c>
      <c r="F18" s="508">
        <v>18051561</v>
      </c>
      <c r="G18" s="508">
        <v>139752045848</v>
      </c>
      <c r="H18" s="508">
        <v>1247171972284.5</v>
      </c>
      <c r="I18" s="508">
        <v>2038259</v>
      </c>
      <c r="J18" s="508">
        <v>40327719</v>
      </c>
      <c r="K18" s="508">
        <v>27183301641</v>
      </c>
      <c r="L18" s="508">
        <v>9120064530</v>
      </c>
    </row>
    <row r="19" spans="1:12" s="404" customFormat="1" ht="19.5" customHeight="1">
      <c r="A19" s="356"/>
      <c r="B19" s="355" t="s">
        <v>419</v>
      </c>
      <c r="C19" s="401">
        <v>1006539</v>
      </c>
      <c r="D19" s="401">
        <v>573112838241</v>
      </c>
      <c r="E19" s="401">
        <v>1006539</v>
      </c>
      <c r="F19" s="401">
        <v>8243026</v>
      </c>
      <c r="G19" s="401">
        <v>64070652944</v>
      </c>
      <c r="H19" s="401">
        <v>568930159524</v>
      </c>
      <c r="I19" s="401">
        <v>966683</v>
      </c>
      <c r="J19" s="401">
        <v>18591268</v>
      </c>
      <c r="K19" s="401">
        <v>12553542385</v>
      </c>
      <c r="L19" s="401">
        <v>4182678717</v>
      </c>
    </row>
    <row r="20" spans="1:12" s="404" customFormat="1" ht="19.5" customHeight="1">
      <c r="A20" s="484"/>
      <c r="B20" s="473" t="s">
        <v>420</v>
      </c>
      <c r="C20" s="401">
        <v>446155</v>
      </c>
      <c r="D20" s="401">
        <v>234474684142</v>
      </c>
      <c r="E20" s="401">
        <v>446155</v>
      </c>
      <c r="F20" s="401">
        <v>3602869</v>
      </c>
      <c r="G20" s="401">
        <v>26621341762</v>
      </c>
      <c r="H20" s="401">
        <v>232615830086</v>
      </c>
      <c r="I20" s="401">
        <v>423118</v>
      </c>
      <c r="J20" s="401">
        <v>8111564</v>
      </c>
      <c r="K20" s="401">
        <v>5432158329</v>
      </c>
      <c r="L20" s="401">
        <v>1858854056</v>
      </c>
    </row>
    <row r="21" spans="1:12" s="404" customFormat="1" ht="19.5" customHeight="1">
      <c r="A21" s="356" t="s">
        <v>442</v>
      </c>
      <c r="B21" s="24" t="s">
        <v>421</v>
      </c>
      <c r="C21" s="401">
        <v>227837</v>
      </c>
      <c r="D21" s="401">
        <v>127793625928</v>
      </c>
      <c r="E21" s="401">
        <v>227837</v>
      </c>
      <c r="F21" s="401">
        <v>1657470</v>
      </c>
      <c r="G21" s="401">
        <v>14143024327</v>
      </c>
      <c r="H21" s="401">
        <v>127149192423</v>
      </c>
      <c r="I21" s="401">
        <v>186053</v>
      </c>
      <c r="J21" s="401">
        <v>3025240</v>
      </c>
      <c r="K21" s="401">
        <v>1974010775</v>
      </c>
      <c r="L21" s="401">
        <v>644433505</v>
      </c>
    </row>
    <row r="22" spans="1:12" s="404" customFormat="1" ht="19.5" customHeight="1">
      <c r="A22" s="356"/>
      <c r="B22" s="473" t="s">
        <v>422</v>
      </c>
      <c r="C22" s="401">
        <v>183902</v>
      </c>
      <c r="D22" s="401">
        <v>121475526039</v>
      </c>
      <c r="E22" s="401">
        <v>183902</v>
      </c>
      <c r="F22" s="401">
        <v>1657286</v>
      </c>
      <c r="G22" s="401">
        <v>13340719863</v>
      </c>
      <c r="H22" s="401">
        <v>120608203010</v>
      </c>
      <c r="I22" s="401">
        <v>177947</v>
      </c>
      <c r="J22" s="401">
        <v>3798815</v>
      </c>
      <c r="K22" s="401">
        <v>2587963517</v>
      </c>
      <c r="L22" s="401">
        <v>867323029</v>
      </c>
    </row>
    <row r="23" spans="1:12" s="404" customFormat="1" ht="19.5" customHeight="1">
      <c r="A23" s="356"/>
      <c r="B23" s="473" t="s">
        <v>423</v>
      </c>
      <c r="C23" s="401">
        <v>72537</v>
      </c>
      <c r="D23" s="401">
        <v>49012389681</v>
      </c>
      <c r="E23" s="401">
        <v>72537</v>
      </c>
      <c r="F23" s="401">
        <v>742602</v>
      </c>
      <c r="G23" s="401">
        <v>5356973201</v>
      </c>
      <c r="H23" s="401">
        <v>48603696719</v>
      </c>
      <c r="I23" s="401">
        <v>69998</v>
      </c>
      <c r="J23" s="401">
        <v>1771098</v>
      </c>
      <c r="K23" s="401">
        <v>1204734062</v>
      </c>
      <c r="L23" s="401">
        <v>408692962</v>
      </c>
    </row>
    <row r="24" spans="1:12" s="404" customFormat="1" ht="19.5" customHeight="1">
      <c r="A24" s="356"/>
      <c r="B24" s="24" t="s">
        <v>237</v>
      </c>
      <c r="C24" s="401">
        <v>48315</v>
      </c>
      <c r="D24" s="401">
        <v>30231009671</v>
      </c>
      <c r="E24" s="401">
        <v>48315</v>
      </c>
      <c r="F24" s="401">
        <v>431711</v>
      </c>
      <c r="G24" s="401">
        <v>3470520473</v>
      </c>
      <c r="H24" s="401">
        <v>30006720456</v>
      </c>
      <c r="I24" s="401">
        <v>46725</v>
      </c>
      <c r="J24" s="401">
        <v>990957</v>
      </c>
      <c r="K24" s="401">
        <v>675947905</v>
      </c>
      <c r="L24" s="401">
        <v>224289215</v>
      </c>
    </row>
    <row r="25" spans="1:12" s="404" customFormat="1" ht="19.5" customHeight="1">
      <c r="A25" s="519"/>
      <c r="B25" s="517" t="s">
        <v>406</v>
      </c>
      <c r="C25" s="403">
        <v>173511</v>
      </c>
      <c r="D25" s="403">
        <v>120191963112.5</v>
      </c>
      <c r="E25" s="403">
        <v>173511</v>
      </c>
      <c r="F25" s="403">
        <v>1716597</v>
      </c>
      <c r="G25" s="403">
        <v>12748813278</v>
      </c>
      <c r="H25" s="403">
        <v>119258170066.5</v>
      </c>
      <c r="I25" s="403">
        <v>167735</v>
      </c>
      <c r="J25" s="403">
        <v>4038777</v>
      </c>
      <c r="K25" s="403">
        <v>2754944668</v>
      </c>
      <c r="L25" s="403">
        <v>933793046</v>
      </c>
    </row>
    <row r="26" spans="1:12" s="404" customFormat="1" ht="19.5" customHeight="1">
      <c r="A26" s="356"/>
      <c r="B26" s="516" t="s">
        <v>528</v>
      </c>
      <c r="C26" s="508">
        <v>7733</v>
      </c>
      <c r="D26" s="508">
        <v>4660942681</v>
      </c>
      <c r="E26" s="508">
        <v>7733</v>
      </c>
      <c r="F26" s="508">
        <v>70518</v>
      </c>
      <c r="G26" s="508">
        <v>512559446</v>
      </c>
      <c r="H26" s="508">
        <v>4613003355</v>
      </c>
      <c r="I26" s="508">
        <v>7296</v>
      </c>
      <c r="J26" s="508">
        <v>161128</v>
      </c>
      <c r="K26" s="508">
        <v>109218486</v>
      </c>
      <c r="L26" s="508">
        <v>47939326</v>
      </c>
    </row>
    <row r="27" spans="1:12" s="404" customFormat="1" ht="19.5" customHeight="1">
      <c r="A27" s="356"/>
      <c r="B27" s="355" t="s">
        <v>419</v>
      </c>
      <c r="C27" s="401">
        <v>2624</v>
      </c>
      <c r="D27" s="401">
        <v>1628465494</v>
      </c>
      <c r="E27" s="401">
        <v>2624</v>
      </c>
      <c r="F27" s="401">
        <v>24509</v>
      </c>
      <c r="G27" s="401">
        <v>176527300</v>
      </c>
      <c r="H27" s="401">
        <v>1608172102</v>
      </c>
      <c r="I27" s="401">
        <v>2518</v>
      </c>
      <c r="J27" s="401">
        <v>57056</v>
      </c>
      <c r="K27" s="401">
        <v>38927062</v>
      </c>
      <c r="L27" s="401">
        <v>20293392</v>
      </c>
    </row>
    <row r="28" spans="1:12" s="404" customFormat="1" ht="19.5" customHeight="1">
      <c r="A28" s="484"/>
      <c r="B28" s="473" t="s">
        <v>420</v>
      </c>
      <c r="C28" s="401">
        <v>2073</v>
      </c>
      <c r="D28" s="401">
        <v>1101293059</v>
      </c>
      <c r="E28" s="401">
        <v>2073</v>
      </c>
      <c r="F28" s="401">
        <v>17704</v>
      </c>
      <c r="G28" s="401">
        <v>126505705</v>
      </c>
      <c r="H28" s="401">
        <v>1091943731</v>
      </c>
      <c r="I28" s="401">
        <v>1981</v>
      </c>
      <c r="J28" s="401">
        <v>40445</v>
      </c>
      <c r="K28" s="401">
        <v>27101728</v>
      </c>
      <c r="L28" s="401">
        <v>9349328</v>
      </c>
    </row>
    <row r="29" spans="1:12" s="404" customFormat="1" ht="19.5" customHeight="1">
      <c r="A29" s="356" t="s">
        <v>529</v>
      </c>
      <c r="B29" s="24" t="s">
        <v>421</v>
      </c>
      <c r="C29" s="401">
        <v>843</v>
      </c>
      <c r="D29" s="401">
        <v>440434742</v>
      </c>
      <c r="E29" s="401">
        <v>843</v>
      </c>
      <c r="F29" s="401">
        <v>6009</v>
      </c>
      <c r="G29" s="401">
        <v>49238543</v>
      </c>
      <c r="H29" s="401">
        <v>438207512</v>
      </c>
      <c r="I29" s="401">
        <v>674</v>
      </c>
      <c r="J29" s="401">
        <v>10533</v>
      </c>
      <c r="K29" s="401">
        <v>6872210</v>
      </c>
      <c r="L29" s="401">
        <v>2227230</v>
      </c>
    </row>
    <row r="30" spans="1:12" s="404" customFormat="1" ht="19.5" customHeight="1">
      <c r="A30" s="356"/>
      <c r="B30" s="473" t="s">
        <v>422</v>
      </c>
      <c r="C30" s="401">
        <v>834</v>
      </c>
      <c r="D30" s="401">
        <v>551760979</v>
      </c>
      <c r="E30" s="401">
        <v>834</v>
      </c>
      <c r="F30" s="401">
        <v>7992</v>
      </c>
      <c r="G30" s="401">
        <v>59282578</v>
      </c>
      <c r="H30" s="401">
        <v>545551352</v>
      </c>
      <c r="I30" s="401">
        <v>803</v>
      </c>
      <c r="J30" s="401">
        <v>18411</v>
      </c>
      <c r="K30" s="401">
        <v>12622367</v>
      </c>
      <c r="L30" s="401">
        <v>6209627</v>
      </c>
    </row>
    <row r="31" spans="1:12" s="404" customFormat="1" ht="19.5" customHeight="1">
      <c r="A31" s="356"/>
      <c r="B31" s="473" t="s">
        <v>423</v>
      </c>
      <c r="C31" s="401">
        <v>343</v>
      </c>
      <c r="D31" s="401">
        <v>228812365</v>
      </c>
      <c r="E31" s="401">
        <v>343</v>
      </c>
      <c r="F31" s="401">
        <v>3654</v>
      </c>
      <c r="G31" s="401">
        <v>25463113</v>
      </c>
      <c r="H31" s="401">
        <v>226850482</v>
      </c>
      <c r="I31" s="401">
        <v>331</v>
      </c>
      <c r="J31" s="401">
        <v>8830</v>
      </c>
      <c r="K31" s="401">
        <v>5983203</v>
      </c>
      <c r="L31" s="401">
        <v>1961883</v>
      </c>
    </row>
    <row r="32" spans="1:12" s="404" customFormat="1" ht="19.5" customHeight="1">
      <c r="A32" s="356"/>
      <c r="B32" s="24" t="s">
        <v>237</v>
      </c>
      <c r="C32" s="401">
        <v>373</v>
      </c>
      <c r="D32" s="401">
        <v>268334303</v>
      </c>
      <c r="E32" s="401">
        <v>373</v>
      </c>
      <c r="F32" s="401">
        <v>3976</v>
      </c>
      <c r="G32" s="401">
        <v>29153985</v>
      </c>
      <c r="H32" s="401">
        <v>265285644</v>
      </c>
      <c r="I32" s="401">
        <v>366</v>
      </c>
      <c r="J32" s="401">
        <v>9533</v>
      </c>
      <c r="K32" s="401">
        <v>6544179</v>
      </c>
      <c r="L32" s="401">
        <v>3048659</v>
      </c>
    </row>
    <row r="33" spans="1:12" s="404" customFormat="1" ht="19.5" customHeight="1">
      <c r="A33" s="356"/>
      <c r="B33" s="517" t="s">
        <v>406</v>
      </c>
      <c r="C33" s="403">
        <v>643</v>
      </c>
      <c r="D33" s="403">
        <v>441841739</v>
      </c>
      <c r="E33" s="403">
        <v>643</v>
      </c>
      <c r="F33" s="403">
        <v>6674</v>
      </c>
      <c r="G33" s="403">
        <v>46388222</v>
      </c>
      <c r="H33" s="403">
        <v>436992532</v>
      </c>
      <c r="I33" s="403">
        <v>623</v>
      </c>
      <c r="J33" s="403">
        <v>16320</v>
      </c>
      <c r="K33" s="403">
        <v>11167737</v>
      </c>
      <c r="L33" s="403">
        <v>4849207</v>
      </c>
    </row>
    <row r="34" spans="1:12" s="404" customFormat="1" ht="19.5" customHeight="1">
      <c r="A34" s="373"/>
      <c r="B34" s="516" t="s">
        <v>528</v>
      </c>
      <c r="C34" s="508">
        <v>387514</v>
      </c>
      <c r="D34" s="508">
        <v>201416686791</v>
      </c>
      <c r="E34" s="508">
        <v>387514</v>
      </c>
      <c r="F34" s="508">
        <v>2947243</v>
      </c>
      <c r="G34" s="508">
        <v>23201428949</v>
      </c>
      <c r="H34" s="508">
        <v>200021809673</v>
      </c>
      <c r="I34" s="508">
        <v>359882</v>
      </c>
      <c r="J34" s="508">
        <v>6356379</v>
      </c>
      <c r="K34" s="508">
        <v>4242329354</v>
      </c>
      <c r="L34" s="508">
        <v>1394877118</v>
      </c>
    </row>
    <row r="35" spans="1:12" s="404" customFormat="1" ht="19.5" customHeight="1">
      <c r="A35" s="356"/>
      <c r="B35" s="355" t="s">
        <v>419</v>
      </c>
      <c r="C35" s="401">
        <v>191835</v>
      </c>
      <c r="D35" s="401">
        <v>98924596451</v>
      </c>
      <c r="E35" s="401">
        <v>191835</v>
      </c>
      <c r="F35" s="401">
        <v>1466589</v>
      </c>
      <c r="G35" s="401">
        <v>11502737961</v>
      </c>
      <c r="H35" s="401">
        <v>98206995762</v>
      </c>
      <c r="I35" s="401">
        <v>184513</v>
      </c>
      <c r="J35" s="401">
        <v>3276649</v>
      </c>
      <c r="K35" s="401">
        <v>2200334825</v>
      </c>
      <c r="L35" s="401">
        <v>717600689</v>
      </c>
    </row>
    <row r="36" spans="1:12" s="404" customFormat="1" ht="19.5" customHeight="1">
      <c r="A36" s="484"/>
      <c r="B36" s="473" t="s">
        <v>420</v>
      </c>
      <c r="C36" s="401">
        <v>101115</v>
      </c>
      <c r="D36" s="401">
        <v>48764637771</v>
      </c>
      <c r="E36" s="401">
        <v>101115</v>
      </c>
      <c r="F36" s="401">
        <v>767913</v>
      </c>
      <c r="G36" s="401">
        <v>5738500439</v>
      </c>
      <c r="H36" s="401">
        <v>48381475752</v>
      </c>
      <c r="I36" s="401">
        <v>96012</v>
      </c>
      <c r="J36" s="401">
        <v>1715210</v>
      </c>
      <c r="K36" s="401">
        <v>1140928979</v>
      </c>
      <c r="L36" s="401">
        <v>383162019</v>
      </c>
    </row>
    <row r="37" spans="1:12" s="404" customFormat="1" ht="19.5" customHeight="1">
      <c r="A37" s="356" t="s">
        <v>459</v>
      </c>
      <c r="B37" s="24" t="s">
        <v>421</v>
      </c>
      <c r="C37" s="401">
        <v>76853</v>
      </c>
      <c r="D37" s="401">
        <v>42118743100</v>
      </c>
      <c r="E37" s="401">
        <v>76853</v>
      </c>
      <c r="F37" s="401">
        <v>546253</v>
      </c>
      <c r="G37" s="401">
        <v>4669082461</v>
      </c>
      <c r="H37" s="401">
        <v>41912294474</v>
      </c>
      <c r="I37" s="401">
        <v>62257</v>
      </c>
      <c r="J37" s="401">
        <v>975098</v>
      </c>
      <c r="K37" s="401">
        <v>636417166</v>
      </c>
      <c r="L37" s="401">
        <v>206448626</v>
      </c>
    </row>
    <row r="38" spans="1:12" s="404" customFormat="1" ht="19.5" customHeight="1">
      <c r="A38" s="356"/>
      <c r="B38" s="473" t="s">
        <v>422</v>
      </c>
      <c r="C38" s="401">
        <v>5820</v>
      </c>
      <c r="D38" s="401">
        <v>3455607017</v>
      </c>
      <c r="E38" s="401">
        <v>5820</v>
      </c>
      <c r="F38" s="401">
        <v>46806</v>
      </c>
      <c r="G38" s="401">
        <v>399885874</v>
      </c>
      <c r="H38" s="401">
        <v>3432375720</v>
      </c>
      <c r="I38" s="401">
        <v>5628</v>
      </c>
      <c r="J38" s="401">
        <v>104001</v>
      </c>
      <c r="K38" s="401">
        <v>70558087</v>
      </c>
      <c r="L38" s="401">
        <v>23231297</v>
      </c>
    </row>
    <row r="39" spans="1:12" s="404" customFormat="1" ht="19.5" customHeight="1">
      <c r="A39" s="356"/>
      <c r="B39" s="473" t="s">
        <v>423</v>
      </c>
      <c r="C39" s="401">
        <v>3875</v>
      </c>
      <c r="D39" s="401">
        <v>2672297602</v>
      </c>
      <c r="E39" s="401">
        <v>3875</v>
      </c>
      <c r="F39" s="401">
        <v>39178</v>
      </c>
      <c r="G39" s="401">
        <v>298822385</v>
      </c>
      <c r="H39" s="401">
        <v>2651324555</v>
      </c>
      <c r="I39" s="401">
        <v>3734</v>
      </c>
      <c r="J39" s="401">
        <v>92859</v>
      </c>
      <c r="K39" s="401">
        <v>62919797</v>
      </c>
      <c r="L39" s="401">
        <v>20973047</v>
      </c>
    </row>
    <row r="40" spans="1:12" s="404" customFormat="1" ht="19.5" customHeight="1">
      <c r="A40" s="356"/>
      <c r="B40" s="24" t="s">
        <v>237</v>
      </c>
      <c r="C40" s="401">
        <v>1759</v>
      </c>
      <c r="D40" s="401">
        <v>1090226134</v>
      </c>
      <c r="E40" s="401">
        <v>1759</v>
      </c>
      <c r="F40" s="401">
        <v>14661</v>
      </c>
      <c r="G40" s="401">
        <v>127196050</v>
      </c>
      <c r="H40" s="401">
        <v>1082914332</v>
      </c>
      <c r="I40" s="401">
        <v>1693</v>
      </c>
      <c r="J40" s="401">
        <v>33343</v>
      </c>
      <c r="K40" s="401">
        <v>22554512</v>
      </c>
      <c r="L40" s="401">
        <v>7311802</v>
      </c>
    </row>
    <row r="41" spans="1:12" s="404" customFormat="1" ht="19.5" customHeight="1">
      <c r="A41" s="519"/>
      <c r="B41" s="517" t="s">
        <v>406</v>
      </c>
      <c r="C41" s="403">
        <v>6257</v>
      </c>
      <c r="D41" s="403">
        <v>4390578716</v>
      </c>
      <c r="E41" s="403">
        <v>6257</v>
      </c>
      <c r="F41" s="403">
        <v>65843</v>
      </c>
      <c r="G41" s="403">
        <v>465203779</v>
      </c>
      <c r="H41" s="403">
        <v>4354429078</v>
      </c>
      <c r="I41" s="403">
        <v>6045</v>
      </c>
      <c r="J41" s="403">
        <v>159219</v>
      </c>
      <c r="K41" s="403">
        <v>108615988</v>
      </c>
      <c r="L41" s="403">
        <v>36149638</v>
      </c>
    </row>
    <row r="42" spans="1:12" s="404" customFormat="1" ht="19.5" customHeight="1">
      <c r="A42" s="356"/>
      <c r="B42" s="516" t="s">
        <v>528</v>
      </c>
      <c r="C42" s="508">
        <v>1258772</v>
      </c>
      <c r="D42" s="508">
        <v>690038859113</v>
      </c>
      <c r="E42" s="508">
        <v>1258772</v>
      </c>
      <c r="F42" s="508">
        <v>9787203</v>
      </c>
      <c r="G42" s="508">
        <v>78996059145</v>
      </c>
      <c r="H42" s="508">
        <v>685335649395</v>
      </c>
      <c r="I42" s="508">
        <v>1180307</v>
      </c>
      <c r="J42" s="508">
        <v>21279782</v>
      </c>
      <c r="K42" s="508">
        <v>14246838268</v>
      </c>
      <c r="L42" s="508">
        <v>4703209718</v>
      </c>
    </row>
    <row r="43" spans="1:12" s="404" customFormat="1" ht="19.5" customHeight="1">
      <c r="A43" s="356"/>
      <c r="B43" s="355" t="s">
        <v>419</v>
      </c>
      <c r="C43" s="401">
        <v>618159</v>
      </c>
      <c r="D43" s="401">
        <v>336622397015</v>
      </c>
      <c r="E43" s="401">
        <v>618159</v>
      </c>
      <c r="F43" s="401">
        <v>4796373</v>
      </c>
      <c r="G43" s="401">
        <v>38764265818</v>
      </c>
      <c r="H43" s="401">
        <v>334276163269</v>
      </c>
      <c r="I43" s="401">
        <v>593360</v>
      </c>
      <c r="J43" s="401">
        <v>10619109</v>
      </c>
      <c r="K43" s="401">
        <v>7144359408</v>
      </c>
      <c r="L43" s="401">
        <v>2346233746</v>
      </c>
    </row>
    <row r="44" spans="1:12" s="404" customFormat="1" ht="19.5" customHeight="1">
      <c r="A44" s="484"/>
      <c r="B44" s="473" t="s">
        <v>420</v>
      </c>
      <c r="C44" s="401">
        <v>320102</v>
      </c>
      <c r="D44" s="401">
        <v>159679103650</v>
      </c>
      <c r="E44" s="401">
        <v>320102</v>
      </c>
      <c r="F44" s="401">
        <v>2428980</v>
      </c>
      <c r="G44" s="401">
        <v>18773640492</v>
      </c>
      <c r="H44" s="401">
        <v>158478743652</v>
      </c>
      <c r="I44" s="401">
        <v>303732</v>
      </c>
      <c r="J44" s="401">
        <v>5364107</v>
      </c>
      <c r="K44" s="401">
        <v>3574453660</v>
      </c>
      <c r="L44" s="401">
        <v>1200359998</v>
      </c>
    </row>
    <row r="45" spans="1:12" s="404" customFormat="1" ht="19.5" customHeight="1">
      <c r="A45" s="356" t="s">
        <v>460</v>
      </c>
      <c r="B45" s="24" t="s">
        <v>421</v>
      </c>
      <c r="C45" s="401">
        <v>184739</v>
      </c>
      <c r="D45" s="401">
        <v>104236646308</v>
      </c>
      <c r="E45" s="401">
        <v>184739</v>
      </c>
      <c r="F45" s="401">
        <v>1328695</v>
      </c>
      <c r="G45" s="401">
        <v>11558317669</v>
      </c>
      <c r="H45" s="401">
        <v>103718643173</v>
      </c>
      <c r="I45" s="401">
        <v>152023</v>
      </c>
      <c r="J45" s="401">
        <v>2454755</v>
      </c>
      <c r="K45" s="401">
        <v>1599322835</v>
      </c>
      <c r="L45" s="401">
        <v>518003135</v>
      </c>
    </row>
    <row r="46" spans="1:12" s="404" customFormat="1" ht="19.5" customHeight="1">
      <c r="A46" s="356"/>
      <c r="B46" s="473" t="s">
        <v>422</v>
      </c>
      <c r="C46" s="401">
        <v>56025</v>
      </c>
      <c r="D46" s="401">
        <v>36025354901</v>
      </c>
      <c r="E46" s="401">
        <v>56025</v>
      </c>
      <c r="F46" s="401">
        <v>480175</v>
      </c>
      <c r="G46" s="401">
        <v>4040992016</v>
      </c>
      <c r="H46" s="401">
        <v>35781144120</v>
      </c>
      <c r="I46" s="401">
        <v>54253</v>
      </c>
      <c r="J46" s="401">
        <v>1089005</v>
      </c>
      <c r="K46" s="401">
        <v>739740201</v>
      </c>
      <c r="L46" s="401">
        <v>244210781</v>
      </c>
    </row>
    <row r="47" spans="1:12" s="404" customFormat="1" ht="19.5" customHeight="1">
      <c r="A47" s="356"/>
      <c r="B47" s="473" t="s">
        <v>423</v>
      </c>
      <c r="C47" s="401">
        <v>22585</v>
      </c>
      <c r="D47" s="401">
        <v>15064990634</v>
      </c>
      <c r="E47" s="401">
        <v>22585</v>
      </c>
      <c r="F47" s="401">
        <v>219177</v>
      </c>
      <c r="G47" s="401">
        <v>1682687970</v>
      </c>
      <c r="H47" s="401">
        <v>14949034461</v>
      </c>
      <c r="I47" s="401">
        <v>21760</v>
      </c>
      <c r="J47" s="401">
        <v>516227</v>
      </c>
      <c r="K47" s="401">
        <v>349165389</v>
      </c>
      <c r="L47" s="401">
        <v>115956173</v>
      </c>
    </row>
    <row r="48" spans="1:12" s="404" customFormat="1" ht="19.5" customHeight="1">
      <c r="A48" s="356"/>
      <c r="B48" s="24" t="s">
        <v>237</v>
      </c>
      <c r="C48" s="401">
        <v>17858</v>
      </c>
      <c r="D48" s="401">
        <v>11177857641</v>
      </c>
      <c r="E48" s="401">
        <v>17858</v>
      </c>
      <c r="F48" s="401">
        <v>155081</v>
      </c>
      <c r="G48" s="401">
        <v>1285794183</v>
      </c>
      <c r="H48" s="401">
        <v>11099430870</v>
      </c>
      <c r="I48" s="401">
        <v>17291</v>
      </c>
      <c r="J48" s="401">
        <v>352133</v>
      </c>
      <c r="K48" s="401">
        <v>238621791</v>
      </c>
      <c r="L48" s="401">
        <v>78426771</v>
      </c>
    </row>
    <row r="49" spans="1:13" s="404" customFormat="1" ht="19.5" customHeight="1">
      <c r="A49" s="519"/>
      <c r="B49" s="517" t="s">
        <v>406</v>
      </c>
      <c r="C49" s="403">
        <v>39304</v>
      </c>
      <c r="D49" s="403">
        <v>27232508964</v>
      </c>
      <c r="E49" s="403">
        <v>39304</v>
      </c>
      <c r="F49" s="403">
        <v>378722</v>
      </c>
      <c r="G49" s="403">
        <v>2890360997</v>
      </c>
      <c r="H49" s="403">
        <v>27032489850</v>
      </c>
      <c r="I49" s="403">
        <v>37888</v>
      </c>
      <c r="J49" s="403">
        <v>884446</v>
      </c>
      <c r="K49" s="403">
        <v>601174984</v>
      </c>
      <c r="L49" s="403">
        <v>200019114</v>
      </c>
    </row>
    <row r="50" spans="1:13" s="404" customFormat="1">
      <c r="A50" s="82" t="s">
        <v>458</v>
      </c>
      <c r="B50" s="405"/>
    </row>
    <row r="51" spans="1:13" s="404" customFormat="1">
      <c r="A51" s="82" t="s">
        <v>228</v>
      </c>
      <c r="B51" s="405"/>
    </row>
    <row r="52" spans="1:13" s="404" customFormat="1">
      <c r="A52" s="82" t="s">
        <v>242</v>
      </c>
      <c r="B52" s="405"/>
    </row>
    <row r="53" spans="1:13" s="404" customFormat="1">
      <c r="A53" s="82"/>
      <c r="B53" s="405"/>
    </row>
    <row r="54" spans="1:13" s="404" customFormat="1" ht="23.25" customHeight="1">
      <c r="A54" s="478"/>
      <c r="B54" s="474"/>
      <c r="C54" s="479"/>
      <c r="D54" s="479"/>
      <c r="E54" s="82"/>
      <c r="F54" s="82"/>
      <c r="G54" s="82"/>
      <c r="H54" s="82"/>
      <c r="I54" s="82"/>
      <c r="J54" s="82"/>
      <c r="K54" s="82"/>
      <c r="L54" s="82"/>
    </row>
    <row r="55" spans="1:13" ht="18.75">
      <c r="A55" s="101" t="s">
        <v>283</v>
      </c>
      <c r="B55" s="695" t="s">
        <v>359</v>
      </c>
      <c r="C55" s="695"/>
      <c r="D55" s="695"/>
      <c r="E55" s="695"/>
      <c r="F55" s="695"/>
      <c r="G55" s="695"/>
      <c r="H55" s="695"/>
      <c r="I55" s="695"/>
      <c r="J55" s="695"/>
      <c r="K55" s="695"/>
      <c r="L55" s="695"/>
      <c r="M55" s="525"/>
    </row>
    <row r="56" spans="1:13" s="121" customFormat="1" ht="13.5">
      <c r="A56" s="119"/>
      <c r="B56" s="120"/>
      <c r="L56" s="8" t="s">
        <v>704</v>
      </c>
    </row>
    <row r="57" spans="1:13" s="391" customFormat="1">
      <c r="A57" s="696" t="s">
        <v>112</v>
      </c>
      <c r="B57" s="697"/>
      <c r="C57" s="700" t="s">
        <v>521</v>
      </c>
      <c r="D57" s="701"/>
      <c r="E57" s="700" t="s">
        <v>197</v>
      </c>
      <c r="F57" s="549"/>
      <c r="G57" s="549"/>
      <c r="H57" s="550"/>
      <c r="I57" s="702" t="s">
        <v>240</v>
      </c>
      <c r="J57" s="703"/>
      <c r="K57" s="703"/>
      <c r="L57" s="703"/>
    </row>
    <row r="58" spans="1:13" s="391" customFormat="1">
      <c r="A58" s="698"/>
      <c r="B58" s="699"/>
      <c r="C58" s="392" t="s">
        <v>522</v>
      </c>
      <c r="D58" s="392" t="s">
        <v>523</v>
      </c>
      <c r="E58" s="392" t="s">
        <v>522</v>
      </c>
      <c r="F58" s="392" t="s">
        <v>545</v>
      </c>
      <c r="G58" s="392" t="s">
        <v>546</v>
      </c>
      <c r="H58" s="392" t="s">
        <v>523</v>
      </c>
      <c r="I58" s="392" t="s">
        <v>522</v>
      </c>
      <c r="J58" s="392" t="s">
        <v>212</v>
      </c>
      <c r="K58" s="392" t="s">
        <v>552</v>
      </c>
      <c r="L58" s="392" t="s">
        <v>523</v>
      </c>
    </row>
    <row r="59" spans="1:13" s="125" customFormat="1" ht="11.25">
      <c r="A59" s="122"/>
      <c r="B59" s="123"/>
      <c r="C59" s="124" t="s">
        <v>524</v>
      </c>
      <c r="D59" s="124" t="s">
        <v>615</v>
      </c>
      <c r="E59" s="124" t="s">
        <v>524</v>
      </c>
      <c r="F59" s="124" t="s">
        <v>547</v>
      </c>
      <c r="G59" s="124" t="s">
        <v>548</v>
      </c>
      <c r="H59" s="124" t="s">
        <v>615</v>
      </c>
      <c r="I59" s="124" t="s">
        <v>524</v>
      </c>
      <c r="J59" s="124" t="s">
        <v>213</v>
      </c>
      <c r="K59" s="124" t="s">
        <v>615</v>
      </c>
      <c r="L59" s="124" t="s">
        <v>615</v>
      </c>
    </row>
    <row r="60" spans="1:13" s="404" customFormat="1" ht="21" hidden="1" customHeight="1">
      <c r="A60" s="356"/>
      <c r="B60" s="518" t="s">
        <v>528</v>
      </c>
      <c r="C60" s="401">
        <v>0</v>
      </c>
      <c r="D60" s="401">
        <v>0</v>
      </c>
      <c r="E60" s="401">
        <v>0</v>
      </c>
      <c r="F60" s="401">
        <v>0</v>
      </c>
      <c r="G60" s="401">
        <v>0</v>
      </c>
      <c r="H60" s="401">
        <v>0</v>
      </c>
      <c r="I60" s="401">
        <v>0</v>
      </c>
      <c r="J60" s="401">
        <v>0</v>
      </c>
      <c r="K60" s="401">
        <v>0</v>
      </c>
      <c r="L60" s="401">
        <v>0</v>
      </c>
    </row>
    <row r="61" spans="1:13" s="404" customFormat="1" ht="21" hidden="1" customHeight="1">
      <c r="A61" s="356" t="s">
        <v>462</v>
      </c>
      <c r="B61" s="518" t="s">
        <v>238</v>
      </c>
      <c r="C61" s="401">
        <v>0</v>
      </c>
      <c r="D61" s="401">
        <v>0</v>
      </c>
      <c r="E61" s="401">
        <v>0</v>
      </c>
      <c r="F61" s="401">
        <v>0</v>
      </c>
      <c r="G61" s="401">
        <v>0</v>
      </c>
      <c r="H61" s="401">
        <v>0</v>
      </c>
      <c r="I61" s="401">
        <v>0</v>
      </c>
      <c r="J61" s="401">
        <v>0</v>
      </c>
      <c r="K61" s="401">
        <v>0</v>
      </c>
      <c r="L61" s="401">
        <v>0</v>
      </c>
    </row>
    <row r="62" spans="1:13" s="404" customFormat="1" ht="21" hidden="1" customHeight="1">
      <c r="A62" s="520"/>
      <c r="B62" s="518" t="s">
        <v>120</v>
      </c>
      <c r="C62" s="401">
        <v>0</v>
      </c>
      <c r="D62" s="401">
        <v>0</v>
      </c>
      <c r="E62" s="401">
        <v>0</v>
      </c>
      <c r="F62" s="401">
        <v>0</v>
      </c>
      <c r="G62" s="401">
        <v>0</v>
      </c>
      <c r="H62" s="401">
        <v>0</v>
      </c>
      <c r="I62" s="401">
        <v>0</v>
      </c>
      <c r="J62" s="401">
        <v>0</v>
      </c>
      <c r="K62" s="401">
        <v>0</v>
      </c>
      <c r="L62" s="401">
        <v>0</v>
      </c>
    </row>
    <row r="63" spans="1:13" s="404" customFormat="1" ht="21" customHeight="1">
      <c r="A63" s="708" t="s">
        <v>50</v>
      </c>
      <c r="B63" s="699"/>
      <c r="C63" s="403">
        <v>5757</v>
      </c>
      <c r="D63" s="403">
        <v>2914411318</v>
      </c>
      <c r="E63" s="403">
        <v>5757</v>
      </c>
      <c r="F63" s="403">
        <v>43812</v>
      </c>
      <c r="G63" s="403">
        <v>336156435</v>
      </c>
      <c r="H63" s="403">
        <v>2893319295</v>
      </c>
      <c r="I63" s="403">
        <v>5556</v>
      </c>
      <c r="J63" s="403">
        <v>99045</v>
      </c>
      <c r="K63" s="403">
        <v>66096563</v>
      </c>
      <c r="L63" s="403">
        <v>21092023</v>
      </c>
    </row>
    <row r="64" spans="1:13" s="404" customFormat="1" ht="21" customHeight="1">
      <c r="A64" s="709" t="s">
        <v>48</v>
      </c>
      <c r="B64" s="710"/>
      <c r="C64" s="403">
        <v>545139</v>
      </c>
      <c r="D64" s="403">
        <v>378207923882</v>
      </c>
      <c r="E64" s="403">
        <v>545139</v>
      </c>
      <c r="F64" s="403">
        <v>6289506</v>
      </c>
      <c r="G64" s="403">
        <v>37227774028</v>
      </c>
      <c r="H64" s="403">
        <v>367833326208</v>
      </c>
      <c r="I64" s="403">
        <v>517207</v>
      </c>
      <c r="J64" s="403">
        <v>15244651</v>
      </c>
      <c r="K64" s="403">
        <v>10410467196</v>
      </c>
      <c r="L64" s="403">
        <v>10374597674</v>
      </c>
    </row>
    <row r="65" spans="1:12" s="404" customFormat="1" ht="21" customHeight="1">
      <c r="A65" s="709" t="s">
        <v>49</v>
      </c>
      <c r="B65" s="710"/>
      <c r="C65" s="403">
        <v>0</v>
      </c>
      <c r="D65" s="403">
        <v>0</v>
      </c>
      <c r="E65" s="403">
        <v>0</v>
      </c>
      <c r="F65" s="403">
        <v>0</v>
      </c>
      <c r="G65" s="403">
        <v>0</v>
      </c>
      <c r="H65" s="403">
        <v>0</v>
      </c>
      <c r="I65" s="403">
        <v>0</v>
      </c>
      <c r="J65" s="403">
        <v>0</v>
      </c>
      <c r="K65" s="403">
        <v>0</v>
      </c>
      <c r="L65" s="403">
        <v>0</v>
      </c>
    </row>
    <row r="66" spans="1:12" s="404" customFormat="1" ht="21" customHeight="1">
      <c r="A66" s="711" t="s">
        <v>227</v>
      </c>
      <c r="B66" s="394" t="s">
        <v>216</v>
      </c>
      <c r="C66" s="403">
        <v>27852</v>
      </c>
      <c r="D66" s="403">
        <v>7586900121</v>
      </c>
      <c r="E66" s="403">
        <v>27852</v>
      </c>
      <c r="F66" s="403">
        <v>237550</v>
      </c>
      <c r="G66" s="403">
        <v>1480791479</v>
      </c>
      <c r="H66" s="403">
        <v>7466842792</v>
      </c>
      <c r="I66" s="403">
        <v>5338</v>
      </c>
      <c r="J66" s="403">
        <v>169353</v>
      </c>
      <c r="K66" s="403">
        <v>120362284</v>
      </c>
      <c r="L66" s="403">
        <v>120057329</v>
      </c>
    </row>
    <row r="67" spans="1:12" s="404" customFormat="1" ht="21" customHeight="1">
      <c r="A67" s="712"/>
      <c r="B67" s="522" t="s">
        <v>531</v>
      </c>
      <c r="C67" s="403">
        <v>8992</v>
      </c>
      <c r="D67" s="403">
        <v>933208149</v>
      </c>
      <c r="E67" s="403">
        <v>8992</v>
      </c>
      <c r="F67" s="403">
        <v>87465</v>
      </c>
      <c r="G67" s="403">
        <v>1475249950</v>
      </c>
      <c r="H67" s="403">
        <v>931049930</v>
      </c>
      <c r="I67" s="403">
        <v>139</v>
      </c>
      <c r="J67" s="403">
        <v>3374</v>
      </c>
      <c r="K67" s="403">
        <v>2190179</v>
      </c>
      <c r="L67" s="403">
        <v>2158219</v>
      </c>
    </row>
    <row r="68" spans="1:12" s="404" customFormat="1" ht="21" customHeight="1">
      <c r="A68" s="712"/>
      <c r="B68" s="522" t="s">
        <v>217</v>
      </c>
      <c r="C68" s="403">
        <v>16</v>
      </c>
      <c r="D68" s="403">
        <v>324933</v>
      </c>
      <c r="E68" s="403">
        <v>16</v>
      </c>
      <c r="F68" s="403">
        <v>35</v>
      </c>
      <c r="G68" s="403">
        <v>145698</v>
      </c>
      <c r="H68" s="403">
        <v>324933</v>
      </c>
      <c r="I68" s="403">
        <v>0</v>
      </c>
      <c r="J68" s="403">
        <v>0</v>
      </c>
      <c r="K68" s="403">
        <v>0</v>
      </c>
      <c r="L68" s="403">
        <v>0</v>
      </c>
    </row>
    <row r="69" spans="1:12" s="404" customFormat="1" ht="21" customHeight="1">
      <c r="A69" s="713"/>
      <c r="B69" s="397" t="s">
        <v>236</v>
      </c>
      <c r="C69" s="403">
        <v>8</v>
      </c>
      <c r="D69" s="403">
        <v>617406</v>
      </c>
      <c r="E69" s="403">
        <v>8</v>
      </c>
      <c r="F69" s="403">
        <v>204</v>
      </c>
      <c r="G69" s="403">
        <v>795216</v>
      </c>
      <c r="H69" s="403">
        <v>617406</v>
      </c>
      <c r="I69" s="403">
        <v>0</v>
      </c>
      <c r="J69" s="403">
        <v>0</v>
      </c>
      <c r="K69" s="403">
        <v>0</v>
      </c>
      <c r="L69" s="403">
        <v>0</v>
      </c>
    </row>
    <row r="70" spans="1:12" s="404" customFormat="1" ht="21" customHeight="1">
      <c r="A70" s="714" t="s">
        <v>194</v>
      </c>
      <c r="B70" s="521" t="s">
        <v>195</v>
      </c>
      <c r="C70" s="403">
        <v>0</v>
      </c>
      <c r="D70" s="403">
        <v>0</v>
      </c>
      <c r="E70" s="403">
        <v>0</v>
      </c>
      <c r="F70" s="403">
        <v>0</v>
      </c>
      <c r="G70" s="403">
        <v>0</v>
      </c>
      <c r="H70" s="403">
        <v>0</v>
      </c>
      <c r="I70" s="403">
        <v>0</v>
      </c>
      <c r="J70" s="403">
        <v>0</v>
      </c>
      <c r="K70" s="403">
        <v>0</v>
      </c>
      <c r="L70" s="403">
        <v>0</v>
      </c>
    </row>
    <row r="71" spans="1:12" s="404" customFormat="1" ht="21" customHeight="1">
      <c r="A71" s="715"/>
      <c r="B71" s="409" t="s">
        <v>144</v>
      </c>
      <c r="C71" s="403">
        <v>304</v>
      </c>
      <c r="D71" s="403">
        <v>39509387</v>
      </c>
      <c r="E71" s="403">
        <v>304</v>
      </c>
      <c r="F71" s="403">
        <v>7068</v>
      </c>
      <c r="G71" s="403">
        <v>32744619</v>
      </c>
      <c r="H71" s="403">
        <v>32533577</v>
      </c>
      <c r="I71" s="403">
        <v>279</v>
      </c>
      <c r="J71" s="403">
        <v>15328</v>
      </c>
      <c r="K71" s="403">
        <v>10053497</v>
      </c>
      <c r="L71" s="403">
        <v>6975810</v>
      </c>
    </row>
    <row r="72" spans="1:12" s="404" customFormat="1" ht="21" customHeight="1">
      <c r="A72" s="716" t="s">
        <v>113</v>
      </c>
      <c r="B72" s="128" t="s">
        <v>535</v>
      </c>
      <c r="C72" s="403">
        <v>227</v>
      </c>
      <c r="D72" s="403">
        <v>139110019</v>
      </c>
      <c r="E72" s="403">
        <v>227</v>
      </c>
      <c r="F72" s="403">
        <v>2128</v>
      </c>
      <c r="G72" s="403">
        <v>13566291</v>
      </c>
      <c r="H72" s="403">
        <v>135662910</v>
      </c>
      <c r="I72" s="403">
        <v>218</v>
      </c>
      <c r="J72" s="403">
        <v>5129</v>
      </c>
      <c r="K72" s="403">
        <v>3447109</v>
      </c>
      <c r="L72" s="403">
        <v>3447109</v>
      </c>
    </row>
    <row r="73" spans="1:12" s="404" customFormat="1" ht="21" customHeight="1">
      <c r="A73" s="717"/>
      <c r="B73" s="524" t="s">
        <v>198</v>
      </c>
      <c r="C73" s="403">
        <v>1231</v>
      </c>
      <c r="D73" s="403">
        <v>762123543</v>
      </c>
      <c r="E73" s="403">
        <v>1231</v>
      </c>
      <c r="F73" s="403">
        <v>14799</v>
      </c>
      <c r="G73" s="403">
        <v>82522570</v>
      </c>
      <c r="H73" s="403">
        <v>737666046</v>
      </c>
      <c r="I73" s="403">
        <v>1184</v>
      </c>
      <c r="J73" s="403">
        <v>36938</v>
      </c>
      <c r="K73" s="403">
        <v>25214522</v>
      </c>
      <c r="L73" s="403">
        <v>24457497</v>
      </c>
    </row>
    <row r="74" spans="1:12" s="404" customFormat="1" ht="21" customHeight="1">
      <c r="A74" s="395" t="s">
        <v>114</v>
      </c>
      <c r="B74" s="396" t="s">
        <v>537</v>
      </c>
      <c r="C74" s="403">
        <v>26</v>
      </c>
      <c r="D74" s="403">
        <v>13921053</v>
      </c>
      <c r="E74" s="403">
        <v>26</v>
      </c>
      <c r="F74" s="403">
        <v>341</v>
      </c>
      <c r="G74" s="403">
        <v>1988059</v>
      </c>
      <c r="H74" s="403">
        <v>13468806</v>
      </c>
      <c r="I74" s="403">
        <v>24</v>
      </c>
      <c r="J74" s="403">
        <v>804</v>
      </c>
      <c r="K74" s="403">
        <v>512222</v>
      </c>
      <c r="L74" s="403">
        <v>452247</v>
      </c>
    </row>
    <row r="75" spans="1:12" s="404" customFormat="1" ht="21" customHeight="1">
      <c r="A75" s="718" t="s">
        <v>51</v>
      </c>
      <c r="B75" s="719"/>
      <c r="C75" s="403">
        <v>0</v>
      </c>
      <c r="D75" s="403">
        <v>0</v>
      </c>
      <c r="E75" s="403">
        <v>0</v>
      </c>
      <c r="F75" s="403">
        <v>0</v>
      </c>
      <c r="G75" s="403">
        <v>0</v>
      </c>
      <c r="H75" s="403">
        <v>0</v>
      </c>
      <c r="I75" s="403">
        <v>0</v>
      </c>
      <c r="J75" s="403">
        <v>0</v>
      </c>
      <c r="K75" s="403">
        <v>0</v>
      </c>
      <c r="L75" s="403">
        <v>0</v>
      </c>
    </row>
    <row r="76" spans="1:12" s="404" customFormat="1" ht="21" customHeight="1">
      <c r="A76" s="706" t="s">
        <v>52</v>
      </c>
      <c r="B76" s="707"/>
      <c r="C76" s="403">
        <v>53739</v>
      </c>
      <c r="D76" s="403">
        <v>6285801822</v>
      </c>
      <c r="E76" s="403">
        <v>53739</v>
      </c>
      <c r="F76" s="403">
        <v>988430</v>
      </c>
      <c r="G76" s="403">
        <v>9398257227</v>
      </c>
      <c r="H76" s="403">
        <v>5405654658</v>
      </c>
      <c r="I76" s="403">
        <v>46214</v>
      </c>
      <c r="J76" s="403">
        <v>1908087</v>
      </c>
      <c r="K76" s="403">
        <v>1243267748</v>
      </c>
      <c r="L76" s="403">
        <v>880147164</v>
      </c>
    </row>
    <row r="77" spans="1:12" s="404" customFormat="1" ht="21" customHeight="1">
      <c r="A77" s="706" t="s">
        <v>399</v>
      </c>
      <c r="B77" s="707"/>
      <c r="C77" s="403">
        <v>1787</v>
      </c>
      <c r="D77" s="403">
        <v>1271074370.5</v>
      </c>
      <c r="E77" s="403">
        <v>1787</v>
      </c>
      <c r="F77" s="403">
        <v>20167</v>
      </c>
      <c r="G77" s="403">
        <v>123867864</v>
      </c>
      <c r="H77" s="403">
        <v>1238519254.5</v>
      </c>
      <c r="I77" s="403">
        <v>1691</v>
      </c>
      <c r="J77" s="403">
        <v>48110</v>
      </c>
      <c r="K77" s="403">
        <v>32555116</v>
      </c>
      <c r="L77" s="403">
        <v>32555116</v>
      </c>
    </row>
    <row r="78" spans="1:12" s="404" customFormat="1" ht="21" customHeight="1">
      <c r="A78" s="716" t="s">
        <v>115</v>
      </c>
      <c r="B78" s="523" t="s">
        <v>389</v>
      </c>
      <c r="C78" s="403">
        <v>639</v>
      </c>
      <c r="D78" s="403">
        <v>3690860.5</v>
      </c>
      <c r="E78" s="403">
        <v>639</v>
      </c>
      <c r="F78" s="403">
        <v>1803</v>
      </c>
      <c r="G78" s="403">
        <v>1809853</v>
      </c>
      <c r="H78" s="403">
        <v>3690860.5</v>
      </c>
      <c r="I78" s="403">
        <v>0</v>
      </c>
      <c r="J78" s="403">
        <v>0</v>
      </c>
      <c r="K78" s="403">
        <v>0</v>
      </c>
      <c r="L78" s="403">
        <v>0</v>
      </c>
    </row>
    <row r="79" spans="1:12" s="404" customFormat="1" ht="21" customHeight="1">
      <c r="A79" s="720"/>
      <c r="B79" s="397" t="s">
        <v>390</v>
      </c>
      <c r="C79" s="403">
        <v>43</v>
      </c>
      <c r="D79" s="403">
        <v>15692813</v>
      </c>
      <c r="E79" s="403">
        <v>43</v>
      </c>
      <c r="F79" s="403">
        <v>418</v>
      </c>
      <c r="G79" s="403">
        <v>2239739</v>
      </c>
      <c r="H79" s="403">
        <v>15150583</v>
      </c>
      <c r="I79" s="403">
        <v>37</v>
      </c>
      <c r="J79" s="403">
        <v>988</v>
      </c>
      <c r="K79" s="403">
        <v>655777</v>
      </c>
      <c r="L79" s="403">
        <v>542230</v>
      </c>
    </row>
    <row r="80" spans="1:12" s="404" customFormat="1" ht="21" customHeight="1">
      <c r="A80" s="720"/>
      <c r="B80" s="397" t="s">
        <v>542</v>
      </c>
      <c r="C80" s="403">
        <v>360509</v>
      </c>
      <c r="D80" s="403">
        <v>2538558035</v>
      </c>
      <c r="E80" s="403">
        <v>360509</v>
      </c>
      <c r="F80" s="403">
        <v>419497</v>
      </c>
      <c r="G80" s="403">
        <v>668887122</v>
      </c>
      <c r="H80" s="403">
        <v>2516334038</v>
      </c>
      <c r="I80" s="403">
        <v>2341</v>
      </c>
      <c r="J80" s="403">
        <v>44130</v>
      </c>
      <c r="K80" s="403">
        <v>29480520</v>
      </c>
      <c r="L80" s="403">
        <v>22223997</v>
      </c>
    </row>
    <row r="81" spans="1:12" s="404" customFormat="1" ht="21" customHeight="1">
      <c r="A81" s="717"/>
      <c r="B81" s="524" t="s">
        <v>543</v>
      </c>
      <c r="C81" s="403">
        <v>5</v>
      </c>
      <c r="D81" s="403">
        <v>2735138</v>
      </c>
      <c r="E81" s="403">
        <v>5</v>
      </c>
      <c r="F81" s="403">
        <v>51</v>
      </c>
      <c r="G81" s="403">
        <v>264103</v>
      </c>
      <c r="H81" s="403">
        <v>2641030</v>
      </c>
      <c r="I81" s="403">
        <v>5</v>
      </c>
      <c r="J81" s="403">
        <v>141</v>
      </c>
      <c r="K81" s="403">
        <v>94108</v>
      </c>
      <c r="L81" s="403">
        <v>94108</v>
      </c>
    </row>
    <row r="82" spans="1:12" s="404" customFormat="1" ht="21" customHeight="1">
      <c r="A82" s="721" t="s">
        <v>400</v>
      </c>
      <c r="B82" s="722"/>
      <c r="C82" s="403">
        <v>0</v>
      </c>
      <c r="D82" s="403">
        <v>0</v>
      </c>
      <c r="E82" s="403">
        <v>0</v>
      </c>
      <c r="F82" s="403">
        <v>0</v>
      </c>
      <c r="G82" s="403">
        <v>0</v>
      </c>
      <c r="H82" s="403">
        <v>0</v>
      </c>
      <c r="I82" s="403">
        <v>0</v>
      </c>
      <c r="J82" s="403">
        <v>0</v>
      </c>
      <c r="K82" s="403">
        <v>0</v>
      </c>
      <c r="L82" s="403">
        <v>0</v>
      </c>
    </row>
    <row r="83" spans="1:12" s="404" customFormat="1" ht="21" customHeight="1">
      <c r="A83" s="706" t="s">
        <v>693</v>
      </c>
      <c r="B83" s="707"/>
      <c r="C83" s="403">
        <v>1426</v>
      </c>
      <c r="D83" s="403">
        <v>76271505</v>
      </c>
      <c r="E83" s="403">
        <v>1426</v>
      </c>
      <c r="F83" s="403">
        <v>11877</v>
      </c>
      <c r="G83" s="403">
        <v>81941988</v>
      </c>
      <c r="H83" s="403">
        <v>76260465</v>
      </c>
      <c r="I83" s="403">
        <v>1</v>
      </c>
      <c r="J83" s="403">
        <v>24</v>
      </c>
      <c r="K83" s="403">
        <v>17634</v>
      </c>
      <c r="L83" s="403">
        <v>11040</v>
      </c>
    </row>
    <row r="84" spans="1:12" s="404" customFormat="1" ht="8.25" hidden="1" customHeight="1">
      <c r="A84" s="706" t="s">
        <v>54</v>
      </c>
      <c r="B84" s="707"/>
      <c r="C84" s="403">
        <v>0</v>
      </c>
      <c r="D84" s="403">
        <v>0</v>
      </c>
      <c r="E84" s="403">
        <v>0</v>
      </c>
      <c r="F84" s="403">
        <v>0</v>
      </c>
      <c r="G84" s="403">
        <v>0</v>
      </c>
      <c r="H84" s="403">
        <v>0</v>
      </c>
      <c r="I84" s="403">
        <v>0</v>
      </c>
      <c r="J84" s="403">
        <v>0</v>
      </c>
      <c r="K84" s="403">
        <v>0</v>
      </c>
      <c r="L84" s="403">
        <v>0</v>
      </c>
    </row>
    <row r="85" spans="1:12" s="404" customFormat="1" ht="21" customHeight="1">
      <c r="A85" s="718" t="s">
        <v>201</v>
      </c>
      <c r="B85" s="719"/>
      <c r="C85" s="403">
        <v>2330</v>
      </c>
      <c r="D85" s="403">
        <v>171402929</v>
      </c>
      <c r="E85" s="403">
        <v>2330</v>
      </c>
      <c r="F85" s="403">
        <v>21892</v>
      </c>
      <c r="G85" s="403">
        <v>212903646</v>
      </c>
      <c r="H85" s="403">
        <v>147385439</v>
      </c>
      <c r="I85" s="403">
        <v>2210</v>
      </c>
      <c r="J85" s="403">
        <v>52449</v>
      </c>
      <c r="K85" s="403">
        <v>35649444</v>
      </c>
      <c r="L85" s="403">
        <v>24017490</v>
      </c>
    </row>
    <row r="86" spans="1:12" s="404" customFormat="1" ht="21" customHeight="1">
      <c r="A86" s="706" t="s">
        <v>53</v>
      </c>
      <c r="B86" s="707"/>
      <c r="C86" s="403">
        <v>58553</v>
      </c>
      <c r="D86" s="403">
        <v>4788617141</v>
      </c>
      <c r="E86" s="403">
        <v>58553</v>
      </c>
      <c r="F86" s="403">
        <v>625928</v>
      </c>
      <c r="G86" s="403">
        <v>6383524178</v>
      </c>
      <c r="H86" s="403">
        <v>4614583908</v>
      </c>
      <c r="I86" s="403">
        <v>48339</v>
      </c>
      <c r="J86" s="403">
        <v>1284370</v>
      </c>
      <c r="K86" s="403">
        <v>844675758</v>
      </c>
      <c r="L86" s="403">
        <v>174033233</v>
      </c>
    </row>
    <row r="87" spans="1:12" s="404" customFormat="1" ht="21" customHeight="1">
      <c r="A87" s="718" t="s">
        <v>202</v>
      </c>
      <c r="B87" s="719"/>
      <c r="C87" s="403">
        <v>3052</v>
      </c>
      <c r="D87" s="403">
        <v>1308168931</v>
      </c>
      <c r="E87" s="403">
        <v>3052</v>
      </c>
      <c r="F87" s="403">
        <v>26073</v>
      </c>
      <c r="G87" s="403">
        <v>185661075</v>
      </c>
      <c r="H87" s="403">
        <v>1274132253</v>
      </c>
      <c r="I87" s="403">
        <v>2713</v>
      </c>
      <c r="J87" s="403">
        <v>58108</v>
      </c>
      <c r="K87" s="403">
        <v>37879284</v>
      </c>
      <c r="L87" s="403">
        <v>34036678</v>
      </c>
    </row>
    <row r="88" spans="1:12" s="404" customFormat="1" ht="21" customHeight="1">
      <c r="A88" s="706" t="s">
        <v>168</v>
      </c>
      <c r="B88" s="724"/>
      <c r="C88" s="403">
        <v>82682</v>
      </c>
      <c r="D88" s="403">
        <v>8732718475</v>
      </c>
      <c r="E88" s="403">
        <v>82682</v>
      </c>
      <c r="F88" s="403">
        <v>897654</v>
      </c>
      <c r="G88" s="403">
        <v>6239080361</v>
      </c>
      <c r="H88" s="403">
        <v>8626337551</v>
      </c>
      <c r="I88" s="403">
        <v>4920</v>
      </c>
      <c r="J88" s="403">
        <v>157820</v>
      </c>
      <c r="K88" s="403">
        <v>107521426</v>
      </c>
      <c r="L88" s="403">
        <v>106380924</v>
      </c>
    </row>
    <row r="89" spans="1:12" s="404" customFormat="1" ht="21" customHeight="1">
      <c r="A89" s="706" t="s">
        <v>147</v>
      </c>
      <c r="B89" s="723"/>
      <c r="C89" s="403">
        <v>0</v>
      </c>
      <c r="D89" s="403">
        <v>0</v>
      </c>
      <c r="E89" s="403">
        <v>0</v>
      </c>
      <c r="F89" s="403">
        <v>0</v>
      </c>
      <c r="G89" s="403">
        <v>0</v>
      </c>
      <c r="H89" s="403">
        <v>0</v>
      </c>
      <c r="I89" s="403">
        <v>0</v>
      </c>
      <c r="J89" s="403">
        <v>0</v>
      </c>
      <c r="K89" s="403">
        <v>0</v>
      </c>
      <c r="L89" s="403">
        <v>0</v>
      </c>
    </row>
    <row r="90" spans="1:12" s="404" customFormat="1" ht="21" customHeight="1">
      <c r="A90" s="706" t="s">
        <v>196</v>
      </c>
      <c r="B90" s="723"/>
      <c r="C90" s="403">
        <v>283</v>
      </c>
      <c r="D90" s="403">
        <v>28526451</v>
      </c>
      <c r="E90" s="403">
        <v>283</v>
      </c>
      <c r="F90" s="403">
        <v>2872</v>
      </c>
      <c r="G90" s="403">
        <v>17582005</v>
      </c>
      <c r="H90" s="403">
        <v>25530801</v>
      </c>
      <c r="I90" s="403">
        <v>259</v>
      </c>
      <c r="J90" s="403">
        <v>6438</v>
      </c>
      <c r="K90" s="403">
        <v>4279032</v>
      </c>
      <c r="L90" s="403">
        <v>2995650</v>
      </c>
    </row>
    <row r="91" spans="1:12" s="404" customFormat="1" ht="21" customHeight="1">
      <c r="A91" s="706" t="s">
        <v>116</v>
      </c>
      <c r="B91" s="724"/>
      <c r="C91" s="403">
        <v>438154</v>
      </c>
      <c r="D91" s="403">
        <v>22775471107</v>
      </c>
      <c r="E91" s="403">
        <v>438154</v>
      </c>
      <c r="F91" s="403">
        <v>2841813</v>
      </c>
      <c r="G91" s="403">
        <v>22651386689</v>
      </c>
      <c r="H91" s="403">
        <v>22469727084</v>
      </c>
      <c r="I91" s="403">
        <v>53405</v>
      </c>
      <c r="J91" s="403">
        <v>733114</v>
      </c>
      <c r="K91" s="403">
        <v>482111825</v>
      </c>
      <c r="L91" s="403">
        <v>305744023</v>
      </c>
    </row>
    <row r="92" spans="1:12" s="404" customFormat="1">
      <c r="A92" s="82" t="s">
        <v>458</v>
      </c>
      <c r="B92" s="405"/>
    </row>
    <row r="93" spans="1:12" s="404" customFormat="1">
      <c r="A93" s="82" t="s">
        <v>228</v>
      </c>
      <c r="B93" s="405"/>
    </row>
    <row r="94" spans="1:12" s="404" customFormat="1">
      <c r="A94" s="82" t="s">
        <v>242</v>
      </c>
      <c r="B94" s="405"/>
    </row>
    <row r="95" spans="1:12" s="82" customFormat="1">
      <c r="B95" s="117"/>
    </row>
    <row r="96" spans="1:12" s="82" customFormat="1">
      <c r="B96" s="117"/>
    </row>
    <row r="97" spans="2:2" s="82" customFormat="1">
      <c r="B97" s="117"/>
    </row>
    <row r="98" spans="2:2" s="82" customFormat="1">
      <c r="B98" s="117"/>
    </row>
    <row r="99" spans="2:2" s="82" customFormat="1">
      <c r="B99" s="117"/>
    </row>
    <row r="100" spans="2:2" s="82" customFormat="1">
      <c r="B100" s="117"/>
    </row>
    <row r="101" spans="2:2" s="82" customFormat="1">
      <c r="B101" s="117"/>
    </row>
    <row r="102" spans="2:2" s="82" customFormat="1">
      <c r="B102" s="117"/>
    </row>
    <row r="103" spans="2:2" s="82" customFormat="1">
      <c r="B103" s="117"/>
    </row>
    <row r="104" spans="2:2" s="82" customFormat="1">
      <c r="B104" s="117"/>
    </row>
    <row r="105" spans="2:2" s="82" customFormat="1">
      <c r="B105" s="117"/>
    </row>
    <row r="106" spans="2:2" s="82" customFormat="1">
      <c r="B106" s="117"/>
    </row>
    <row r="107" spans="2:2" s="82" customFormat="1">
      <c r="B107" s="117"/>
    </row>
    <row r="108" spans="2:2" s="82" customFormat="1">
      <c r="B108" s="117"/>
    </row>
    <row r="109" spans="2:2" s="82" customFormat="1">
      <c r="B109" s="117"/>
    </row>
    <row r="110" spans="2:2" s="82" customFormat="1">
      <c r="B110" s="117"/>
    </row>
    <row r="111" spans="2:2" s="82" customFormat="1">
      <c r="B111" s="117"/>
    </row>
    <row r="112" spans="2:2" s="82" customFormat="1">
      <c r="B112" s="117"/>
    </row>
    <row r="113" spans="2:2" s="82" customFormat="1">
      <c r="B113" s="117"/>
    </row>
    <row r="114" spans="2:2" s="82" customFormat="1">
      <c r="B114" s="117"/>
    </row>
    <row r="115" spans="2:2" s="82" customFormat="1">
      <c r="B115" s="117"/>
    </row>
    <row r="116" spans="2:2" s="82" customFormat="1">
      <c r="B116" s="117"/>
    </row>
    <row r="117" spans="2:2" s="82" customFormat="1">
      <c r="B117" s="117"/>
    </row>
    <row r="118" spans="2:2" s="82" customFormat="1">
      <c r="B118" s="117"/>
    </row>
    <row r="119" spans="2:2" s="82" customFormat="1">
      <c r="B119" s="117"/>
    </row>
    <row r="120" spans="2:2" s="82" customFormat="1">
      <c r="B120" s="117"/>
    </row>
    <row r="121" spans="2:2" s="82" customFormat="1">
      <c r="B121" s="117"/>
    </row>
    <row r="122" spans="2:2" s="82" customFormat="1">
      <c r="B122" s="117"/>
    </row>
    <row r="123" spans="2:2" s="82" customFormat="1">
      <c r="B123" s="117"/>
    </row>
  </sheetData>
  <mergeCells count="33">
    <mergeCell ref="A90:B90"/>
    <mergeCell ref="A91:B91"/>
    <mergeCell ref="A84:B84"/>
    <mergeCell ref="A85:B85"/>
    <mergeCell ref="A86:B86"/>
    <mergeCell ref="A87:B87"/>
    <mergeCell ref="A88:B88"/>
    <mergeCell ref="A89:B89"/>
    <mergeCell ref="A83:B83"/>
    <mergeCell ref="A63:B63"/>
    <mergeCell ref="A64:B64"/>
    <mergeCell ref="A65:B65"/>
    <mergeCell ref="A66:A69"/>
    <mergeCell ref="A70:A71"/>
    <mergeCell ref="A72:A73"/>
    <mergeCell ref="A75:B75"/>
    <mergeCell ref="A76:B76"/>
    <mergeCell ref="A77:B77"/>
    <mergeCell ref="A78:A81"/>
    <mergeCell ref="A82:B82"/>
    <mergeCell ref="A8:B8"/>
    <mergeCell ref="A9:B9"/>
    <mergeCell ref="B55:L55"/>
    <mergeCell ref="A57:B58"/>
    <mergeCell ref="C57:D57"/>
    <mergeCell ref="E57:H57"/>
    <mergeCell ref="I57:L57"/>
    <mergeCell ref="A7:B7"/>
    <mergeCell ref="B2:L2"/>
    <mergeCell ref="A4:B5"/>
    <mergeCell ref="C4:D4"/>
    <mergeCell ref="E4:H4"/>
    <mergeCell ref="I4:L4"/>
  </mergeCells>
  <phoneticPr fontId="2"/>
  <printOptions horizontalCentered="1"/>
  <pageMargins left="0.39370078740157483" right="0" top="0.39370078740157483" bottom="0" header="0.19685039370078741" footer="0"/>
  <pageSetup paperSize="9" scale="64" orientation="landscape" horizontalDpi="4294967292"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
    <pageSetUpPr fitToPage="1"/>
  </sheetPr>
  <dimension ref="A1:L61"/>
  <sheetViews>
    <sheetView zoomScaleNormal="100" workbookViewId="0">
      <pane xSplit="1" ySplit="9" topLeftCell="B10" activePane="bottomRight" state="frozen"/>
      <selection pane="topRight"/>
      <selection pane="bottomLeft"/>
      <selection pane="bottomRight"/>
    </sheetView>
  </sheetViews>
  <sheetFormatPr defaultRowHeight="13.5"/>
  <cols>
    <col min="1" max="1" width="13.625" style="102" customWidth="1"/>
    <col min="2" max="7" width="14.75" style="102" customWidth="1"/>
    <col min="8" max="8" width="14.75" style="102" hidden="1" customWidth="1"/>
    <col min="9" max="12" width="18.625" style="102" customWidth="1"/>
    <col min="13" max="16384" width="9" style="102"/>
  </cols>
  <sheetData>
    <row r="1" spans="1:12" ht="30" customHeight="1">
      <c r="A1" s="331" t="s">
        <v>558</v>
      </c>
      <c r="B1" s="331"/>
      <c r="C1" s="331"/>
      <c r="D1" s="331"/>
      <c r="E1" s="331"/>
      <c r="F1" s="331"/>
      <c r="G1" s="331"/>
      <c r="H1" s="331"/>
      <c r="I1" s="331"/>
      <c r="J1" s="331"/>
      <c r="K1" s="331"/>
      <c r="L1" s="331"/>
    </row>
    <row r="2" spans="1:12" ht="18" customHeight="1">
      <c r="I2" s="345"/>
      <c r="L2" s="8" t="s">
        <v>704</v>
      </c>
    </row>
    <row r="3" spans="1:12" ht="20.25" customHeight="1">
      <c r="A3" s="533" t="s">
        <v>464</v>
      </c>
      <c r="B3" s="346"/>
      <c r="C3" s="347" t="s">
        <v>518</v>
      </c>
      <c r="D3" s="347"/>
      <c r="E3" s="347"/>
      <c r="F3" s="347"/>
      <c r="G3" s="348"/>
      <c r="H3" s="348"/>
      <c r="I3" s="347" t="s">
        <v>520</v>
      </c>
      <c r="J3" s="347"/>
      <c r="K3" s="347"/>
      <c r="L3" s="348"/>
    </row>
    <row r="4" spans="1:12" ht="20.25" customHeight="1">
      <c r="A4" s="529"/>
      <c r="B4" s="534" t="s">
        <v>441</v>
      </c>
      <c r="C4" s="534" t="s">
        <v>440</v>
      </c>
      <c r="D4" s="529" t="s">
        <v>465</v>
      </c>
      <c r="E4" s="529" t="s">
        <v>466</v>
      </c>
      <c r="F4" s="529" t="s">
        <v>392</v>
      </c>
      <c r="G4" s="529" t="s">
        <v>467</v>
      </c>
      <c r="H4" s="529" t="s">
        <v>648</v>
      </c>
      <c r="I4" s="531" t="s">
        <v>468</v>
      </c>
      <c r="J4" s="531" t="s">
        <v>469</v>
      </c>
      <c r="K4" s="531" t="s">
        <v>470</v>
      </c>
      <c r="L4" s="536" t="s">
        <v>163</v>
      </c>
    </row>
    <row r="5" spans="1:12" ht="20.25" customHeight="1">
      <c r="A5" s="530"/>
      <c r="B5" s="535"/>
      <c r="C5" s="535"/>
      <c r="D5" s="530"/>
      <c r="E5" s="530"/>
      <c r="F5" s="530"/>
      <c r="G5" s="530"/>
      <c r="H5" s="530"/>
      <c r="I5" s="532"/>
      <c r="J5" s="532"/>
      <c r="K5" s="532"/>
      <c r="L5" s="535"/>
    </row>
    <row r="6" spans="1:12">
      <c r="A6" s="332"/>
      <c r="B6" s="333"/>
      <c r="C6" s="333"/>
      <c r="D6" s="333"/>
      <c r="E6" s="334"/>
      <c r="F6" s="333"/>
      <c r="G6" s="332"/>
      <c r="H6" s="333"/>
      <c r="I6" s="334"/>
      <c r="J6" s="333"/>
      <c r="K6" s="334"/>
      <c r="L6" s="333"/>
    </row>
    <row r="7" spans="1:12" ht="18.95" customHeight="1">
      <c r="A7" s="152" t="s">
        <v>705</v>
      </c>
      <c r="B7" s="488">
        <v>1</v>
      </c>
      <c r="C7" s="335">
        <v>1</v>
      </c>
      <c r="D7" s="336">
        <v>1013</v>
      </c>
      <c r="E7" s="178">
        <v>1415</v>
      </c>
      <c r="F7" s="178">
        <v>154</v>
      </c>
      <c r="G7" s="179">
        <v>907</v>
      </c>
      <c r="H7" s="178"/>
      <c r="I7" s="349">
        <v>93806</v>
      </c>
      <c r="J7" s="349">
        <v>68978</v>
      </c>
      <c r="K7" s="349">
        <v>57882</v>
      </c>
      <c r="L7" s="349">
        <v>9104</v>
      </c>
    </row>
    <row r="8" spans="1:12" ht="18.95" customHeight="1">
      <c r="A8" s="152" t="s">
        <v>706</v>
      </c>
      <c r="B8" s="488">
        <v>1</v>
      </c>
      <c r="C8" s="335">
        <v>1</v>
      </c>
      <c r="D8" s="336">
        <v>1012</v>
      </c>
      <c r="E8" s="178">
        <v>1416</v>
      </c>
      <c r="F8" s="178">
        <v>156</v>
      </c>
      <c r="G8" s="179">
        <v>907</v>
      </c>
      <c r="H8" s="178"/>
      <c r="I8" s="349">
        <v>93778</v>
      </c>
      <c r="J8" s="349">
        <v>68624</v>
      </c>
      <c r="K8" s="349">
        <v>58185</v>
      </c>
      <c r="L8" s="349">
        <v>9876</v>
      </c>
    </row>
    <row r="9" spans="1:12" ht="18.95" customHeight="1">
      <c r="A9" s="157" t="s">
        <v>707</v>
      </c>
      <c r="B9" s="337">
        <v>1</v>
      </c>
      <c r="C9" s="337">
        <v>1</v>
      </c>
      <c r="D9" s="181">
        <v>1004</v>
      </c>
      <c r="E9" s="182">
        <v>1414</v>
      </c>
      <c r="F9" s="181">
        <v>157</v>
      </c>
      <c r="G9" s="182">
        <v>908</v>
      </c>
      <c r="H9" s="181"/>
      <c r="I9" s="327">
        <v>93826</v>
      </c>
      <c r="J9" s="327">
        <v>68191</v>
      </c>
      <c r="K9" s="327">
        <v>58907</v>
      </c>
      <c r="L9" s="181">
        <v>10808</v>
      </c>
    </row>
    <row r="10" spans="1:12">
      <c r="A10" s="111" t="s">
        <v>471</v>
      </c>
      <c r="B10" s="111"/>
      <c r="C10" s="338"/>
      <c r="D10" s="338">
        <v>76</v>
      </c>
      <c r="E10" s="339">
        <v>15</v>
      </c>
      <c r="F10" s="338">
        <v>5</v>
      </c>
      <c r="G10" s="339">
        <v>36</v>
      </c>
      <c r="H10" s="338"/>
      <c r="I10" s="328">
        <v>3198</v>
      </c>
      <c r="J10" s="328">
        <v>2878</v>
      </c>
      <c r="K10" s="328">
        <v>2235</v>
      </c>
      <c r="L10" s="328">
        <v>442</v>
      </c>
    </row>
    <row r="11" spans="1:12">
      <c r="A11" s="111" t="s">
        <v>472</v>
      </c>
      <c r="B11" s="111"/>
      <c r="C11" s="338"/>
      <c r="D11" s="338">
        <v>23</v>
      </c>
      <c r="E11" s="339">
        <v>3</v>
      </c>
      <c r="F11" s="338">
        <v>3</v>
      </c>
      <c r="G11" s="339">
        <v>11</v>
      </c>
      <c r="H11" s="338"/>
      <c r="I11" s="328">
        <v>755</v>
      </c>
      <c r="J11" s="328">
        <v>534</v>
      </c>
      <c r="K11" s="328">
        <v>608</v>
      </c>
      <c r="L11" s="328">
        <v>94</v>
      </c>
    </row>
    <row r="12" spans="1:12">
      <c r="A12" s="111" t="s">
        <v>473</v>
      </c>
      <c r="B12" s="111"/>
      <c r="C12" s="338"/>
      <c r="D12" s="338">
        <v>14</v>
      </c>
      <c r="E12" s="339">
        <v>5</v>
      </c>
      <c r="F12" s="338">
        <v>2</v>
      </c>
      <c r="G12" s="339">
        <v>15</v>
      </c>
      <c r="H12" s="338"/>
      <c r="I12" s="328">
        <v>762</v>
      </c>
      <c r="J12" s="328">
        <v>588</v>
      </c>
      <c r="K12" s="328">
        <v>608</v>
      </c>
      <c r="L12" s="328">
        <v>84</v>
      </c>
    </row>
    <row r="13" spans="1:12">
      <c r="A13" s="111" t="s">
        <v>474</v>
      </c>
      <c r="B13" s="111"/>
      <c r="C13" s="338"/>
      <c r="D13" s="338">
        <v>32</v>
      </c>
      <c r="E13" s="339">
        <v>11</v>
      </c>
      <c r="F13" s="338">
        <v>2</v>
      </c>
      <c r="G13" s="339">
        <v>15</v>
      </c>
      <c r="H13" s="338"/>
      <c r="I13" s="328">
        <v>1530</v>
      </c>
      <c r="J13" s="328">
        <v>1071</v>
      </c>
      <c r="K13" s="328">
        <v>1138</v>
      </c>
      <c r="L13" s="328">
        <v>137</v>
      </c>
    </row>
    <row r="14" spans="1:12">
      <c r="A14" s="111" t="s">
        <v>475</v>
      </c>
      <c r="B14" s="111"/>
      <c r="C14" s="338"/>
      <c r="D14" s="338">
        <v>13</v>
      </c>
      <c r="E14" s="339">
        <v>2</v>
      </c>
      <c r="F14" s="338">
        <v>2</v>
      </c>
      <c r="G14" s="339">
        <v>14</v>
      </c>
      <c r="H14" s="338"/>
      <c r="I14" s="328">
        <v>653</v>
      </c>
      <c r="J14" s="328">
        <v>449</v>
      </c>
      <c r="K14" s="328">
        <v>511</v>
      </c>
      <c r="L14" s="328">
        <v>57</v>
      </c>
    </row>
    <row r="15" spans="1:12">
      <c r="A15" s="111" t="s">
        <v>476</v>
      </c>
      <c r="B15" s="111"/>
      <c r="C15" s="338"/>
      <c r="D15" s="338">
        <v>11</v>
      </c>
      <c r="E15" s="339">
        <v>4</v>
      </c>
      <c r="F15" s="338">
        <v>2</v>
      </c>
      <c r="G15" s="339">
        <v>14</v>
      </c>
      <c r="H15" s="338"/>
      <c r="I15" s="328">
        <v>783</v>
      </c>
      <c r="J15" s="328">
        <v>498</v>
      </c>
      <c r="K15" s="328">
        <v>585</v>
      </c>
      <c r="L15" s="328">
        <v>62</v>
      </c>
    </row>
    <row r="16" spans="1:12">
      <c r="A16" s="170" t="s">
        <v>477</v>
      </c>
      <c r="B16" s="170"/>
      <c r="C16" s="340"/>
      <c r="D16" s="340">
        <v>13</v>
      </c>
      <c r="E16" s="341">
        <v>6</v>
      </c>
      <c r="F16" s="340">
        <v>4</v>
      </c>
      <c r="G16" s="341">
        <v>14</v>
      </c>
      <c r="H16" s="340"/>
      <c r="I16" s="329">
        <v>1177</v>
      </c>
      <c r="J16" s="329">
        <v>879</v>
      </c>
      <c r="K16" s="329">
        <v>862</v>
      </c>
      <c r="L16" s="329">
        <v>92</v>
      </c>
    </row>
    <row r="17" spans="1:12">
      <c r="A17" s="111" t="s">
        <v>478</v>
      </c>
      <c r="B17" s="111"/>
      <c r="C17" s="338"/>
      <c r="D17" s="338">
        <v>24</v>
      </c>
      <c r="E17" s="339">
        <v>7</v>
      </c>
      <c r="F17" s="338">
        <v>2</v>
      </c>
      <c r="G17" s="339">
        <v>33</v>
      </c>
      <c r="H17" s="338"/>
      <c r="I17" s="328">
        <v>1534</v>
      </c>
      <c r="J17" s="328">
        <v>1417</v>
      </c>
      <c r="K17" s="328">
        <v>1277</v>
      </c>
      <c r="L17" s="328">
        <v>170</v>
      </c>
    </row>
    <row r="18" spans="1:12">
      <c r="A18" s="111" t="s">
        <v>479</v>
      </c>
      <c r="B18" s="111"/>
      <c r="C18" s="338"/>
      <c r="D18" s="338">
        <v>13</v>
      </c>
      <c r="E18" s="339">
        <v>9</v>
      </c>
      <c r="F18" s="338">
        <v>2</v>
      </c>
      <c r="G18" s="339">
        <v>15</v>
      </c>
      <c r="H18" s="338"/>
      <c r="I18" s="328">
        <v>1251</v>
      </c>
      <c r="J18" s="328">
        <v>967</v>
      </c>
      <c r="K18" s="328">
        <v>872</v>
      </c>
      <c r="L18" s="328">
        <v>111</v>
      </c>
    </row>
    <row r="19" spans="1:12">
      <c r="A19" s="111" t="s">
        <v>480</v>
      </c>
      <c r="B19" s="111"/>
      <c r="C19" s="338"/>
      <c r="D19" s="338">
        <v>15</v>
      </c>
      <c r="E19" s="339">
        <v>10</v>
      </c>
      <c r="F19" s="338">
        <v>3</v>
      </c>
      <c r="G19" s="339">
        <v>13</v>
      </c>
      <c r="H19" s="338"/>
      <c r="I19" s="328">
        <v>1420</v>
      </c>
      <c r="J19" s="328">
        <v>1000</v>
      </c>
      <c r="K19" s="328">
        <v>906</v>
      </c>
      <c r="L19" s="328">
        <v>168</v>
      </c>
    </row>
    <row r="20" spans="1:12">
      <c r="A20" s="111" t="s">
        <v>481</v>
      </c>
      <c r="B20" s="111"/>
      <c r="C20" s="338"/>
      <c r="D20" s="338">
        <v>27</v>
      </c>
      <c r="E20" s="339">
        <v>32</v>
      </c>
      <c r="F20" s="338">
        <v>5</v>
      </c>
      <c r="G20" s="339">
        <v>41</v>
      </c>
      <c r="H20" s="338"/>
      <c r="I20" s="328">
        <v>4055</v>
      </c>
      <c r="J20" s="328">
        <v>3554</v>
      </c>
      <c r="K20" s="328">
        <v>2927</v>
      </c>
      <c r="L20" s="328">
        <v>484</v>
      </c>
    </row>
    <row r="21" spans="1:12">
      <c r="A21" s="170" t="s">
        <v>482</v>
      </c>
      <c r="B21" s="170"/>
      <c r="C21" s="340"/>
      <c r="D21" s="340">
        <v>23</v>
      </c>
      <c r="E21" s="341">
        <v>37</v>
      </c>
      <c r="F21" s="340">
        <v>4</v>
      </c>
      <c r="G21" s="341">
        <v>38</v>
      </c>
      <c r="H21" s="340"/>
      <c r="I21" s="329">
        <v>3462</v>
      </c>
      <c r="J21" s="329">
        <v>3208</v>
      </c>
      <c r="K21" s="329">
        <v>2422</v>
      </c>
      <c r="L21" s="329">
        <v>371</v>
      </c>
    </row>
    <row r="22" spans="1:12">
      <c r="A22" s="111" t="s">
        <v>483</v>
      </c>
      <c r="B22" s="111"/>
      <c r="C22" s="338"/>
      <c r="D22" s="338">
        <v>95</v>
      </c>
      <c r="E22" s="339">
        <v>592</v>
      </c>
      <c r="F22" s="338">
        <v>26</v>
      </c>
      <c r="G22" s="339">
        <v>50</v>
      </c>
      <c r="H22" s="338"/>
      <c r="I22" s="328">
        <v>12245</v>
      </c>
      <c r="J22" s="328">
        <v>10156</v>
      </c>
      <c r="K22" s="328">
        <v>6710</v>
      </c>
      <c r="L22" s="328">
        <v>1170</v>
      </c>
    </row>
    <row r="23" spans="1:12">
      <c r="A23" s="111" t="s">
        <v>484</v>
      </c>
      <c r="B23" s="111"/>
      <c r="C23" s="338"/>
      <c r="D23" s="338">
        <v>35</v>
      </c>
      <c r="E23" s="339">
        <v>74</v>
      </c>
      <c r="F23" s="338">
        <v>7</v>
      </c>
      <c r="G23" s="339">
        <v>20</v>
      </c>
      <c r="H23" s="338"/>
      <c r="I23" s="328">
        <v>6351</v>
      </c>
      <c r="J23" s="328">
        <v>4892</v>
      </c>
      <c r="K23" s="328">
        <v>3893</v>
      </c>
      <c r="L23" s="328">
        <v>724</v>
      </c>
    </row>
    <row r="24" spans="1:12">
      <c r="A24" s="111" t="s">
        <v>485</v>
      </c>
      <c r="B24" s="111"/>
      <c r="C24" s="338"/>
      <c r="D24" s="338">
        <v>21</v>
      </c>
      <c r="E24" s="339">
        <v>15</v>
      </c>
      <c r="F24" s="338">
        <v>2</v>
      </c>
      <c r="G24" s="339">
        <v>21</v>
      </c>
      <c r="H24" s="338"/>
      <c r="I24" s="328">
        <v>1334</v>
      </c>
      <c r="J24" s="328">
        <v>1184</v>
      </c>
      <c r="K24" s="328">
        <v>1129</v>
      </c>
      <c r="L24" s="328">
        <v>135</v>
      </c>
    </row>
    <row r="25" spans="1:12">
      <c r="A25" s="111" t="s">
        <v>486</v>
      </c>
      <c r="B25" s="111"/>
      <c r="C25" s="338"/>
      <c r="D25" s="338">
        <v>9</v>
      </c>
      <c r="E25" s="339">
        <v>17</v>
      </c>
      <c r="F25" s="338">
        <v>2</v>
      </c>
      <c r="G25" s="339">
        <v>11</v>
      </c>
      <c r="H25" s="338"/>
      <c r="I25" s="328">
        <v>715</v>
      </c>
      <c r="J25" s="328">
        <v>449</v>
      </c>
      <c r="K25" s="328">
        <v>464</v>
      </c>
      <c r="L25" s="328">
        <v>66</v>
      </c>
    </row>
    <row r="26" spans="1:12">
      <c r="A26" s="170" t="s">
        <v>487</v>
      </c>
      <c r="B26" s="170"/>
      <c r="C26" s="340"/>
      <c r="D26" s="340">
        <v>17</v>
      </c>
      <c r="E26" s="341">
        <v>10</v>
      </c>
      <c r="F26" s="340">
        <v>2</v>
      </c>
      <c r="G26" s="341">
        <v>12</v>
      </c>
      <c r="H26" s="340"/>
      <c r="I26" s="329">
        <v>786</v>
      </c>
      <c r="J26" s="329">
        <v>491</v>
      </c>
      <c r="K26" s="329">
        <v>539</v>
      </c>
      <c r="L26" s="329">
        <v>84</v>
      </c>
    </row>
    <row r="27" spans="1:12">
      <c r="A27" s="111" t="s">
        <v>488</v>
      </c>
      <c r="B27" s="111"/>
      <c r="C27" s="338"/>
      <c r="D27" s="338">
        <v>9</v>
      </c>
      <c r="E27" s="339">
        <v>7</v>
      </c>
      <c r="F27" s="338">
        <v>2</v>
      </c>
      <c r="G27" s="339">
        <v>10</v>
      </c>
      <c r="H27" s="338"/>
      <c r="I27" s="328">
        <v>514</v>
      </c>
      <c r="J27" s="328">
        <v>316</v>
      </c>
      <c r="K27" s="328">
        <v>285</v>
      </c>
      <c r="L27" s="328">
        <v>69</v>
      </c>
    </row>
    <row r="28" spans="1:12">
      <c r="A28" s="111" t="s">
        <v>489</v>
      </c>
      <c r="B28" s="111"/>
      <c r="C28" s="338"/>
      <c r="D28" s="338">
        <v>10</v>
      </c>
      <c r="E28" s="339">
        <v>4</v>
      </c>
      <c r="F28" s="338">
        <v>2</v>
      </c>
      <c r="G28" s="339">
        <v>14</v>
      </c>
      <c r="H28" s="338"/>
      <c r="I28" s="328">
        <v>595</v>
      </c>
      <c r="J28" s="328">
        <v>433</v>
      </c>
      <c r="K28" s="328">
        <v>454</v>
      </c>
      <c r="L28" s="328">
        <v>53</v>
      </c>
    </row>
    <row r="29" spans="1:12">
      <c r="A29" s="111" t="s">
        <v>490</v>
      </c>
      <c r="B29" s="111"/>
      <c r="C29" s="338"/>
      <c r="D29" s="338">
        <v>14</v>
      </c>
      <c r="E29" s="339">
        <v>19</v>
      </c>
      <c r="F29" s="338">
        <v>3</v>
      </c>
      <c r="G29" s="339">
        <v>20</v>
      </c>
      <c r="H29" s="338"/>
      <c r="I29" s="328">
        <v>1385</v>
      </c>
      <c r="J29" s="328">
        <v>1032</v>
      </c>
      <c r="K29" s="328">
        <v>969</v>
      </c>
      <c r="L29" s="328">
        <v>118</v>
      </c>
    </row>
    <row r="30" spans="1:12">
      <c r="A30" s="111" t="s">
        <v>491</v>
      </c>
      <c r="B30" s="111"/>
      <c r="C30" s="338"/>
      <c r="D30" s="338">
        <v>8</v>
      </c>
      <c r="E30" s="339">
        <v>12</v>
      </c>
      <c r="F30" s="338">
        <v>2</v>
      </c>
      <c r="G30" s="339">
        <v>22</v>
      </c>
      <c r="H30" s="338"/>
      <c r="I30" s="328">
        <v>1386</v>
      </c>
      <c r="J30" s="328">
        <v>983</v>
      </c>
      <c r="K30" s="328">
        <v>998</v>
      </c>
      <c r="L30" s="328">
        <v>177</v>
      </c>
    </row>
    <row r="31" spans="1:12">
      <c r="A31" s="170" t="s">
        <v>492</v>
      </c>
      <c r="B31" s="170"/>
      <c r="C31" s="340"/>
      <c r="D31" s="340">
        <v>20</v>
      </c>
      <c r="E31" s="341">
        <v>42</v>
      </c>
      <c r="F31" s="340">
        <v>3</v>
      </c>
      <c r="G31" s="341">
        <v>24</v>
      </c>
      <c r="H31" s="340"/>
      <c r="I31" s="329">
        <v>2416</v>
      </c>
      <c r="J31" s="329">
        <v>1758</v>
      </c>
      <c r="K31" s="329">
        <v>1802</v>
      </c>
      <c r="L31" s="329">
        <v>205</v>
      </c>
    </row>
    <row r="32" spans="1:12">
      <c r="A32" s="111" t="s">
        <v>493</v>
      </c>
      <c r="B32" s="111"/>
      <c r="C32" s="338"/>
      <c r="D32" s="338">
        <v>35</v>
      </c>
      <c r="E32" s="339">
        <v>93</v>
      </c>
      <c r="F32" s="338">
        <v>6</v>
      </c>
      <c r="G32" s="339">
        <v>39</v>
      </c>
      <c r="H32" s="338"/>
      <c r="I32" s="328">
        <v>4915</v>
      </c>
      <c r="J32" s="328">
        <v>3745</v>
      </c>
      <c r="K32" s="328">
        <v>3377</v>
      </c>
      <c r="L32" s="328">
        <v>660</v>
      </c>
    </row>
    <row r="33" spans="1:12">
      <c r="A33" s="111" t="s">
        <v>494</v>
      </c>
      <c r="B33" s="338">
        <v>1</v>
      </c>
      <c r="C33" s="338">
        <v>1</v>
      </c>
      <c r="D33" s="338">
        <v>15</v>
      </c>
      <c r="E33" s="339">
        <v>9</v>
      </c>
      <c r="F33" s="338">
        <v>2</v>
      </c>
      <c r="G33" s="339">
        <v>16</v>
      </c>
      <c r="H33" s="338"/>
      <c r="I33" s="328">
        <v>1325</v>
      </c>
      <c r="J33" s="328">
        <v>820</v>
      </c>
      <c r="K33" s="328">
        <v>822</v>
      </c>
      <c r="L33" s="328">
        <v>138</v>
      </c>
    </row>
    <row r="34" spans="1:12">
      <c r="A34" s="111" t="s">
        <v>495</v>
      </c>
      <c r="B34" s="111"/>
      <c r="C34" s="338"/>
      <c r="D34" s="338">
        <v>14</v>
      </c>
      <c r="E34" s="339">
        <v>9</v>
      </c>
      <c r="F34" s="338">
        <v>2</v>
      </c>
      <c r="G34" s="339">
        <v>14</v>
      </c>
      <c r="H34" s="338"/>
      <c r="I34" s="328">
        <v>948</v>
      </c>
      <c r="J34" s="328">
        <v>573</v>
      </c>
      <c r="K34" s="328">
        <v>618</v>
      </c>
      <c r="L34" s="328">
        <v>108</v>
      </c>
    </row>
    <row r="35" spans="1:12">
      <c r="A35" s="111" t="s">
        <v>496</v>
      </c>
      <c r="B35" s="111"/>
      <c r="C35" s="338"/>
      <c r="D35" s="338">
        <v>25</v>
      </c>
      <c r="E35" s="339">
        <v>28</v>
      </c>
      <c r="F35" s="338">
        <v>2</v>
      </c>
      <c r="G35" s="339">
        <v>16</v>
      </c>
      <c r="H35" s="338"/>
      <c r="I35" s="328">
        <v>2270</v>
      </c>
      <c r="J35" s="328">
        <v>1301</v>
      </c>
      <c r="K35" s="328">
        <v>1051</v>
      </c>
      <c r="L35" s="328">
        <v>280</v>
      </c>
    </row>
    <row r="36" spans="1:12">
      <c r="A36" s="170" t="s">
        <v>497</v>
      </c>
      <c r="B36" s="170"/>
      <c r="C36" s="340"/>
      <c r="D36" s="340">
        <v>31</v>
      </c>
      <c r="E36" s="341">
        <v>171</v>
      </c>
      <c r="F36" s="340">
        <v>10</v>
      </c>
      <c r="G36" s="341">
        <v>35</v>
      </c>
      <c r="H36" s="340"/>
      <c r="I36" s="329">
        <v>8298</v>
      </c>
      <c r="J36" s="329">
        <v>5417</v>
      </c>
      <c r="K36" s="329">
        <v>4219</v>
      </c>
      <c r="L36" s="329">
        <v>1252</v>
      </c>
    </row>
    <row r="37" spans="1:12">
      <c r="A37" s="111" t="s">
        <v>498</v>
      </c>
      <c r="B37" s="111"/>
      <c r="C37" s="338"/>
      <c r="D37" s="338">
        <v>24</v>
      </c>
      <c r="E37" s="339">
        <v>52</v>
      </c>
      <c r="F37" s="338">
        <v>6</v>
      </c>
      <c r="G37" s="339">
        <v>30</v>
      </c>
      <c r="H37" s="338"/>
      <c r="I37" s="328">
        <v>4837</v>
      </c>
      <c r="J37" s="328">
        <v>2960</v>
      </c>
      <c r="K37" s="328">
        <v>2637</v>
      </c>
      <c r="L37" s="328">
        <v>586</v>
      </c>
    </row>
    <row r="38" spans="1:12">
      <c r="A38" s="111" t="s">
        <v>499</v>
      </c>
      <c r="B38" s="111"/>
      <c r="C38" s="338"/>
      <c r="D38" s="338">
        <v>13</v>
      </c>
      <c r="E38" s="339">
        <v>2</v>
      </c>
      <c r="F38" s="338">
        <v>2</v>
      </c>
      <c r="G38" s="339">
        <v>14</v>
      </c>
      <c r="H38" s="338"/>
      <c r="I38" s="328">
        <v>1123</v>
      </c>
      <c r="J38" s="328">
        <v>684</v>
      </c>
      <c r="K38" s="328">
        <v>538</v>
      </c>
      <c r="L38" s="328">
        <v>134</v>
      </c>
    </row>
    <row r="39" spans="1:12">
      <c r="A39" s="111" t="s">
        <v>500</v>
      </c>
      <c r="B39" s="111"/>
      <c r="C39" s="338"/>
      <c r="D39" s="338">
        <v>11</v>
      </c>
      <c r="E39" s="339">
        <v>5</v>
      </c>
      <c r="F39" s="338">
        <v>2</v>
      </c>
      <c r="G39" s="339">
        <v>10</v>
      </c>
      <c r="H39" s="338"/>
      <c r="I39" s="328">
        <v>967</v>
      </c>
      <c r="J39" s="328">
        <v>531</v>
      </c>
      <c r="K39" s="328">
        <v>460</v>
      </c>
      <c r="L39" s="328">
        <v>133</v>
      </c>
    </row>
    <row r="40" spans="1:12">
      <c r="A40" s="111" t="s">
        <v>501</v>
      </c>
      <c r="B40" s="111"/>
      <c r="C40" s="338"/>
      <c r="D40" s="338">
        <v>11</v>
      </c>
      <c r="E40" s="339">
        <v>2</v>
      </c>
      <c r="F40" s="338">
        <v>2</v>
      </c>
      <c r="G40" s="339">
        <v>18</v>
      </c>
      <c r="H40" s="338"/>
      <c r="I40" s="328">
        <v>448</v>
      </c>
      <c r="J40" s="328">
        <v>262</v>
      </c>
      <c r="K40" s="328">
        <v>272</v>
      </c>
      <c r="L40" s="328">
        <v>53</v>
      </c>
    </row>
    <row r="41" spans="1:12">
      <c r="A41" s="170" t="s">
        <v>502</v>
      </c>
      <c r="B41" s="170"/>
      <c r="C41" s="340"/>
      <c r="D41" s="340">
        <v>11</v>
      </c>
      <c r="E41" s="341">
        <v>2</v>
      </c>
      <c r="F41" s="340">
        <v>2</v>
      </c>
      <c r="G41" s="341">
        <v>20</v>
      </c>
      <c r="H41" s="340"/>
      <c r="I41" s="329">
        <v>582</v>
      </c>
      <c r="J41" s="329">
        <v>273</v>
      </c>
      <c r="K41" s="329">
        <v>333</v>
      </c>
      <c r="L41" s="329">
        <v>69</v>
      </c>
    </row>
    <row r="42" spans="1:12">
      <c r="A42" s="111" t="s">
        <v>503</v>
      </c>
      <c r="B42" s="111"/>
      <c r="C42" s="338"/>
      <c r="D42" s="338">
        <v>13</v>
      </c>
      <c r="E42" s="339">
        <v>7</v>
      </c>
      <c r="F42" s="338">
        <v>3</v>
      </c>
      <c r="G42" s="339">
        <v>19</v>
      </c>
      <c r="H42" s="338"/>
      <c r="I42" s="328">
        <v>1441</v>
      </c>
      <c r="J42" s="328">
        <v>1023</v>
      </c>
      <c r="K42" s="328">
        <v>806</v>
      </c>
      <c r="L42" s="328">
        <v>139</v>
      </c>
    </row>
    <row r="43" spans="1:12">
      <c r="A43" s="111" t="s">
        <v>504</v>
      </c>
      <c r="B43" s="111"/>
      <c r="C43" s="338"/>
      <c r="D43" s="338">
        <v>30</v>
      </c>
      <c r="E43" s="339">
        <v>20</v>
      </c>
      <c r="F43" s="338">
        <v>4</v>
      </c>
      <c r="G43" s="339">
        <v>24</v>
      </c>
      <c r="H43" s="338"/>
      <c r="I43" s="328">
        <v>2417</v>
      </c>
      <c r="J43" s="328">
        <v>1566</v>
      </c>
      <c r="K43" s="328">
        <v>1520</v>
      </c>
      <c r="L43" s="328">
        <v>256</v>
      </c>
    </row>
    <row r="44" spans="1:12">
      <c r="A44" s="111" t="s">
        <v>505</v>
      </c>
      <c r="B44" s="111"/>
      <c r="C44" s="338"/>
      <c r="D44" s="338">
        <v>18</v>
      </c>
      <c r="E44" s="339">
        <v>7</v>
      </c>
      <c r="F44" s="338">
        <v>2</v>
      </c>
      <c r="G44" s="339">
        <v>15</v>
      </c>
      <c r="H44" s="338"/>
      <c r="I44" s="328">
        <v>1149</v>
      </c>
      <c r="J44" s="328">
        <v>695</v>
      </c>
      <c r="K44" s="328">
        <v>764</v>
      </c>
      <c r="L44" s="328">
        <v>117</v>
      </c>
    </row>
    <row r="45" spans="1:12">
      <c r="A45" s="111" t="s">
        <v>506</v>
      </c>
      <c r="B45" s="111"/>
      <c r="C45" s="338"/>
      <c r="D45" s="338">
        <v>14</v>
      </c>
      <c r="E45" s="339">
        <v>3</v>
      </c>
      <c r="F45" s="338">
        <v>1</v>
      </c>
      <c r="G45" s="339">
        <v>9</v>
      </c>
      <c r="H45" s="338"/>
      <c r="I45" s="328">
        <v>679</v>
      </c>
      <c r="J45" s="328">
        <v>439</v>
      </c>
      <c r="K45" s="328">
        <v>383</v>
      </c>
      <c r="L45" s="328">
        <v>72</v>
      </c>
    </row>
    <row r="46" spans="1:12">
      <c r="A46" s="170" t="s">
        <v>507</v>
      </c>
      <c r="B46" s="170"/>
      <c r="C46" s="340"/>
      <c r="D46" s="340">
        <v>21</v>
      </c>
      <c r="E46" s="341">
        <v>8</v>
      </c>
      <c r="F46" s="340">
        <v>2</v>
      </c>
      <c r="G46" s="341">
        <v>9</v>
      </c>
      <c r="H46" s="340"/>
      <c r="I46" s="329">
        <v>776</v>
      </c>
      <c r="J46" s="329">
        <v>490</v>
      </c>
      <c r="K46" s="329">
        <v>519</v>
      </c>
      <c r="L46" s="329">
        <v>80</v>
      </c>
    </row>
    <row r="47" spans="1:12">
      <c r="A47" s="111" t="s">
        <v>508</v>
      </c>
      <c r="B47" s="111"/>
      <c r="C47" s="338"/>
      <c r="D47" s="338">
        <v>11</v>
      </c>
      <c r="E47" s="339">
        <v>8</v>
      </c>
      <c r="F47" s="338">
        <v>2</v>
      </c>
      <c r="G47" s="339">
        <v>12</v>
      </c>
      <c r="H47" s="338"/>
      <c r="I47" s="328">
        <v>1111</v>
      </c>
      <c r="J47" s="328">
        <v>678</v>
      </c>
      <c r="K47" s="328">
        <v>585</v>
      </c>
      <c r="L47" s="328">
        <v>148</v>
      </c>
    </row>
    <row r="48" spans="1:12">
      <c r="A48" s="111" t="s">
        <v>509</v>
      </c>
      <c r="B48" s="111"/>
      <c r="C48" s="338"/>
      <c r="D48" s="338">
        <v>11</v>
      </c>
      <c r="E48" s="339">
        <v>4</v>
      </c>
      <c r="F48" s="338">
        <v>2</v>
      </c>
      <c r="G48" s="339">
        <v>12</v>
      </c>
      <c r="H48" s="338"/>
      <c r="I48" s="328">
        <v>531</v>
      </c>
      <c r="J48" s="328">
        <v>355</v>
      </c>
      <c r="K48" s="328">
        <v>379</v>
      </c>
      <c r="L48" s="328">
        <v>68</v>
      </c>
    </row>
    <row r="49" spans="1:12">
      <c r="A49" s="111" t="s">
        <v>510</v>
      </c>
      <c r="B49" s="111"/>
      <c r="C49" s="338"/>
      <c r="D49" s="338">
        <v>45</v>
      </c>
      <c r="E49" s="339">
        <v>30</v>
      </c>
      <c r="F49" s="338">
        <v>4</v>
      </c>
      <c r="G49" s="339">
        <v>30</v>
      </c>
      <c r="H49" s="338"/>
      <c r="I49" s="328">
        <v>4456</v>
      </c>
      <c r="J49" s="328">
        <v>3104</v>
      </c>
      <c r="K49" s="328">
        <v>2825</v>
      </c>
      <c r="L49" s="328">
        <v>563</v>
      </c>
    </row>
    <row r="50" spans="1:12">
      <c r="A50" s="111" t="s">
        <v>511</v>
      </c>
      <c r="B50" s="111"/>
      <c r="C50" s="338"/>
      <c r="D50" s="338">
        <v>13</v>
      </c>
      <c r="E50" s="339">
        <v>2</v>
      </c>
      <c r="F50" s="338">
        <v>1</v>
      </c>
      <c r="G50" s="339">
        <v>11</v>
      </c>
      <c r="H50" s="338"/>
      <c r="I50" s="328">
        <v>676</v>
      </c>
      <c r="J50" s="328">
        <v>429</v>
      </c>
      <c r="K50" s="328">
        <v>492</v>
      </c>
      <c r="L50" s="328">
        <v>80</v>
      </c>
    </row>
    <row r="51" spans="1:12">
      <c r="A51" s="170" t="s">
        <v>512</v>
      </c>
      <c r="B51" s="170"/>
      <c r="C51" s="340"/>
      <c r="D51" s="340">
        <v>19</v>
      </c>
      <c r="E51" s="341">
        <v>1</v>
      </c>
      <c r="F51" s="340">
        <v>3</v>
      </c>
      <c r="G51" s="341">
        <v>15</v>
      </c>
      <c r="H51" s="340"/>
      <c r="I51" s="329">
        <v>1234</v>
      </c>
      <c r="J51" s="329">
        <v>749</v>
      </c>
      <c r="K51" s="329">
        <v>718</v>
      </c>
      <c r="L51" s="329">
        <v>108</v>
      </c>
    </row>
    <row r="52" spans="1:12">
      <c r="A52" s="111" t="s">
        <v>513</v>
      </c>
      <c r="B52" s="111"/>
      <c r="C52" s="338"/>
      <c r="D52" s="338">
        <v>19</v>
      </c>
      <c r="E52" s="339">
        <v>4</v>
      </c>
      <c r="F52" s="338">
        <v>2</v>
      </c>
      <c r="G52" s="339">
        <v>15</v>
      </c>
      <c r="H52" s="338"/>
      <c r="I52" s="328">
        <v>1397</v>
      </c>
      <c r="J52" s="328">
        <v>867</v>
      </c>
      <c r="K52" s="328">
        <v>852</v>
      </c>
      <c r="L52" s="328">
        <v>190</v>
      </c>
    </row>
    <row r="53" spans="1:12">
      <c r="A53" s="111" t="s">
        <v>514</v>
      </c>
      <c r="B53" s="111"/>
      <c r="C53" s="338"/>
      <c r="D53" s="338">
        <v>14</v>
      </c>
      <c r="E53" s="339">
        <v>2</v>
      </c>
      <c r="F53" s="338">
        <v>2</v>
      </c>
      <c r="G53" s="339">
        <v>15</v>
      </c>
      <c r="H53" s="338"/>
      <c r="I53" s="328">
        <v>938</v>
      </c>
      <c r="J53" s="328">
        <v>532</v>
      </c>
      <c r="K53" s="328">
        <v>557</v>
      </c>
      <c r="L53" s="328">
        <v>114</v>
      </c>
    </row>
    <row r="54" spans="1:12">
      <c r="A54" s="111" t="s">
        <v>515</v>
      </c>
      <c r="B54" s="111"/>
      <c r="C54" s="338"/>
      <c r="D54" s="338">
        <v>15</v>
      </c>
      <c r="E54" s="339">
        <v>4</v>
      </c>
      <c r="F54" s="338">
        <v>2</v>
      </c>
      <c r="G54" s="339">
        <v>10</v>
      </c>
      <c r="H54" s="338"/>
      <c r="I54" s="328">
        <v>840</v>
      </c>
      <c r="J54" s="328">
        <v>502</v>
      </c>
      <c r="K54" s="328">
        <v>579</v>
      </c>
      <c r="L54" s="328">
        <v>111</v>
      </c>
    </row>
    <row r="55" spans="1:12">
      <c r="A55" s="111" t="s">
        <v>516</v>
      </c>
      <c r="B55" s="111"/>
      <c r="C55" s="338"/>
      <c r="D55" s="338">
        <v>20</v>
      </c>
      <c r="E55" s="339">
        <v>3</v>
      </c>
      <c r="F55" s="338">
        <v>2</v>
      </c>
      <c r="G55" s="339">
        <v>25</v>
      </c>
      <c r="H55" s="338"/>
      <c r="I55" s="328">
        <v>1312</v>
      </c>
      <c r="J55" s="328">
        <v>830</v>
      </c>
      <c r="K55" s="328">
        <v>860</v>
      </c>
      <c r="L55" s="328">
        <v>147</v>
      </c>
    </row>
    <row r="56" spans="1:12">
      <c r="A56" s="170" t="s">
        <v>517</v>
      </c>
      <c r="B56" s="170"/>
      <c r="C56" s="340"/>
      <c r="D56" s="340">
        <v>29</v>
      </c>
      <c r="E56" s="341">
        <v>5</v>
      </c>
      <c r="F56" s="340">
        <v>2</v>
      </c>
      <c r="G56" s="341">
        <v>12</v>
      </c>
      <c r="H56" s="340"/>
      <c r="I56" s="329">
        <v>849</v>
      </c>
      <c r="J56" s="329">
        <v>629</v>
      </c>
      <c r="K56" s="329">
        <v>547</v>
      </c>
      <c r="L56" s="329">
        <v>129</v>
      </c>
    </row>
    <row r="57" spans="1:12">
      <c r="I57" s="342"/>
      <c r="J57" s="342"/>
      <c r="K57" s="342"/>
      <c r="L57" s="342"/>
    </row>
    <row r="58" spans="1:12">
      <c r="I58" s="343"/>
      <c r="J58" s="343"/>
      <c r="K58" s="343"/>
      <c r="L58" s="343"/>
    </row>
    <row r="61" spans="1:12">
      <c r="E61" s="344"/>
    </row>
  </sheetData>
  <customSheetViews>
    <customSheetView guid="{6F28069D-A7F4-41D2-AA1B-4487F97E36F1}" showRuler="0">
      <selection activeCell="K10" sqref="K10:K56"/>
      <pageMargins left="0.78740157480314965" right="0.8" top="0.59" bottom="0.4" header="0.51181102362204722" footer="0.46"/>
      <printOptions horizontalCentered="1"/>
      <pageSetup paperSize="8" orientation="landscape" horizontalDpi="4294967292" r:id="rId1"/>
      <headerFooter alignWithMargins="0"/>
    </customSheetView>
  </customSheetViews>
  <mergeCells count="12">
    <mergeCell ref="J4:J5"/>
    <mergeCell ref="K4:K5"/>
    <mergeCell ref="L4:L5"/>
    <mergeCell ref="H4:H5"/>
    <mergeCell ref="G4:G5"/>
    <mergeCell ref="F4:F5"/>
    <mergeCell ref="I4:I5"/>
    <mergeCell ref="A3:A5"/>
    <mergeCell ref="D4:D5"/>
    <mergeCell ref="C4:C5"/>
    <mergeCell ref="E4:E5"/>
    <mergeCell ref="B4:B5"/>
  </mergeCells>
  <phoneticPr fontId="2"/>
  <hyperlinks>
    <hyperlink ref="E61" location="第1表!H52" display="第1表!H52" xr:uid="{00000000-0004-0000-0600-000000000000}"/>
  </hyperlinks>
  <printOptions horizontalCentered="1"/>
  <pageMargins left="0.78740157480314965" right="0.78740157480314965" top="0.59055118110236227" bottom="0.39370078740157483" header="0.51181102362204722" footer="0.47244094488188981"/>
  <pageSetup paperSize="9" scale="71" orientation="landscape" horizontalDpi="4294967292" r:id="rId2"/>
  <headerFooter alignWithMargins="0"/>
  <drawing r:id="rId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Sheet2101"/>
  <dimension ref="A1:N65"/>
  <sheetViews>
    <sheetView zoomScaleNormal="100" workbookViewId="0">
      <pane xSplit="1" ySplit="9" topLeftCell="B10" activePane="bottomRight" state="frozen"/>
      <selection pane="topRight"/>
      <selection pane="bottomLeft"/>
      <selection pane="bottomRight"/>
    </sheetView>
  </sheetViews>
  <sheetFormatPr defaultRowHeight="13.5"/>
  <cols>
    <col min="1" max="1" width="19.5" style="102" customWidth="1"/>
    <col min="2" max="3" width="20.25" style="102" customWidth="1"/>
    <col min="4" max="4" width="21.625" style="102" customWidth="1"/>
    <col min="5" max="6" width="20.25" style="102" customWidth="1"/>
    <col min="7" max="7" width="21.625" style="102" customWidth="1"/>
    <col min="8" max="10" width="20.25" style="102" hidden="1" customWidth="1"/>
    <col min="11" max="16384" width="9" style="102"/>
  </cols>
  <sheetData>
    <row r="1" spans="1:14" ht="17.25">
      <c r="A1" s="101"/>
    </row>
    <row r="2" spans="1:14" ht="22.5" customHeight="1">
      <c r="A2" s="101" t="s">
        <v>266</v>
      </c>
      <c r="B2" s="725" t="s">
        <v>360</v>
      </c>
      <c r="C2" s="725"/>
      <c r="D2" s="725"/>
      <c r="E2" s="725"/>
      <c r="F2" s="725"/>
      <c r="G2" s="725"/>
      <c r="H2" s="725"/>
      <c r="I2" s="725"/>
      <c r="J2" s="725"/>
    </row>
    <row r="3" spans="1:14" ht="22.5" customHeight="1">
      <c r="G3" s="8" t="s">
        <v>704</v>
      </c>
    </row>
    <row r="4" spans="1:14" ht="21.2" customHeight="1">
      <c r="A4" s="726" t="s">
        <v>561</v>
      </c>
      <c r="B4" s="594" t="s">
        <v>521</v>
      </c>
      <c r="C4" s="595"/>
      <c r="D4" s="596"/>
      <c r="E4" s="594" t="s">
        <v>156</v>
      </c>
      <c r="F4" s="595"/>
      <c r="G4" s="596"/>
      <c r="H4" s="594" t="s">
        <v>462</v>
      </c>
      <c r="I4" s="595"/>
      <c r="J4" s="596"/>
    </row>
    <row r="5" spans="1:14" ht="21.2" customHeight="1">
      <c r="A5" s="727"/>
      <c r="B5" s="103" t="s">
        <v>522</v>
      </c>
      <c r="C5" s="103" t="s">
        <v>546</v>
      </c>
      <c r="D5" s="103" t="s">
        <v>523</v>
      </c>
      <c r="E5" s="103" t="s">
        <v>522</v>
      </c>
      <c r="F5" s="103" t="s">
        <v>546</v>
      </c>
      <c r="G5" s="103" t="s">
        <v>523</v>
      </c>
      <c r="H5" s="103" t="s">
        <v>522</v>
      </c>
      <c r="I5" s="103" t="s">
        <v>546</v>
      </c>
      <c r="J5" s="103" t="s">
        <v>523</v>
      </c>
    </row>
    <row r="6" spans="1:14" s="108" customFormat="1" ht="15.2" customHeight="1">
      <c r="A6" s="104"/>
      <c r="B6" s="105" t="s">
        <v>524</v>
      </c>
      <c r="C6" s="105" t="s">
        <v>548</v>
      </c>
      <c r="D6" s="105" t="s">
        <v>615</v>
      </c>
      <c r="E6" s="105" t="s">
        <v>524</v>
      </c>
      <c r="F6" s="105" t="s">
        <v>548</v>
      </c>
      <c r="G6" s="105" t="s">
        <v>615</v>
      </c>
      <c r="H6" s="105" t="s">
        <v>524</v>
      </c>
      <c r="I6" s="105" t="s">
        <v>548</v>
      </c>
      <c r="J6" s="105" t="s">
        <v>615</v>
      </c>
      <c r="K6" s="106"/>
      <c r="L6" s="107"/>
      <c r="M6" s="107"/>
      <c r="N6" s="107"/>
    </row>
    <row r="7" spans="1:14" ht="14.25" customHeight="1">
      <c r="A7" s="152" t="s">
        <v>705</v>
      </c>
      <c r="B7" s="109">
        <v>5785271</v>
      </c>
      <c r="C7" s="109">
        <v>340292556764</v>
      </c>
      <c r="D7" s="109">
        <v>2677008389332</v>
      </c>
      <c r="E7" s="109">
        <v>4406420</v>
      </c>
      <c r="F7" s="109">
        <v>253274218596</v>
      </c>
      <c r="G7" s="109">
        <v>2230743980472.5</v>
      </c>
      <c r="H7" s="109">
        <v>0</v>
      </c>
      <c r="I7" s="109">
        <v>0</v>
      </c>
      <c r="J7" s="109">
        <v>0</v>
      </c>
    </row>
    <row r="8" spans="1:14" ht="14.25" customHeight="1">
      <c r="A8" s="152" t="s">
        <v>706</v>
      </c>
      <c r="B8" s="109">
        <v>5856322</v>
      </c>
      <c r="C8" s="109">
        <v>348894271648</v>
      </c>
      <c r="D8" s="109">
        <v>2729062517238.5</v>
      </c>
      <c r="E8" s="109">
        <v>4403469</v>
      </c>
      <c r="F8" s="109">
        <v>257515377338</v>
      </c>
      <c r="G8" s="109">
        <v>2271005364038</v>
      </c>
      <c r="H8" s="109">
        <v>0</v>
      </c>
      <c r="I8" s="109">
        <v>0</v>
      </c>
      <c r="J8" s="109">
        <v>0</v>
      </c>
    </row>
    <row r="9" spans="1:14" ht="14.25" customHeight="1">
      <c r="A9" s="157" t="s">
        <v>707</v>
      </c>
      <c r="B9" s="110">
        <v>5405569</v>
      </c>
      <c r="C9" s="110">
        <v>329081233583</v>
      </c>
      <c r="D9" s="110">
        <v>2591005304788.5</v>
      </c>
      <c r="E9" s="110">
        <v>3812815</v>
      </c>
      <c r="F9" s="110">
        <v>242462093388</v>
      </c>
      <c r="G9" s="110">
        <v>2152408525399.5</v>
      </c>
      <c r="H9" s="110">
        <v>0</v>
      </c>
      <c r="I9" s="110">
        <v>0</v>
      </c>
      <c r="J9" s="110">
        <v>0</v>
      </c>
    </row>
    <row r="10" spans="1:14" ht="14.25" customHeight="1">
      <c r="A10" s="111" t="s">
        <v>152</v>
      </c>
      <c r="B10" s="507">
        <v>276977</v>
      </c>
      <c r="C10" s="507">
        <v>15903851406</v>
      </c>
      <c r="D10" s="507">
        <v>125704631700</v>
      </c>
      <c r="E10" s="507">
        <v>172733</v>
      </c>
      <c r="F10" s="507">
        <v>10770426282</v>
      </c>
      <c r="G10" s="507">
        <v>96808705098</v>
      </c>
      <c r="H10" s="507">
        <v>0</v>
      </c>
      <c r="I10" s="507">
        <v>0</v>
      </c>
      <c r="J10" s="507">
        <v>0</v>
      </c>
    </row>
    <row r="11" spans="1:14" ht="14.25" customHeight="1">
      <c r="A11" s="113" t="s">
        <v>3</v>
      </c>
      <c r="B11" s="112">
        <v>50508</v>
      </c>
      <c r="C11" s="112">
        <v>3094503737</v>
      </c>
      <c r="D11" s="112">
        <v>25730639953</v>
      </c>
      <c r="E11" s="112">
        <v>36888</v>
      </c>
      <c r="F11" s="112">
        <v>2268114706</v>
      </c>
      <c r="G11" s="112">
        <v>20556791004</v>
      </c>
      <c r="H11" s="112">
        <v>0</v>
      </c>
      <c r="I11" s="112">
        <v>0</v>
      </c>
      <c r="J11" s="112">
        <v>0</v>
      </c>
    </row>
    <row r="12" spans="1:14" ht="14.25" customHeight="1">
      <c r="A12" s="113" t="s">
        <v>4</v>
      </c>
      <c r="B12" s="112">
        <v>43794</v>
      </c>
      <c r="C12" s="112">
        <v>2669449339</v>
      </c>
      <c r="D12" s="112">
        <v>22307423992</v>
      </c>
      <c r="E12" s="112">
        <v>37799</v>
      </c>
      <c r="F12" s="112">
        <v>2283713819</v>
      </c>
      <c r="G12" s="112">
        <v>20462025938</v>
      </c>
      <c r="H12" s="112">
        <v>0</v>
      </c>
      <c r="I12" s="112">
        <v>0</v>
      </c>
      <c r="J12" s="112">
        <v>0</v>
      </c>
    </row>
    <row r="13" spans="1:14" ht="14.25" customHeight="1">
      <c r="A13" s="113" t="s">
        <v>5</v>
      </c>
      <c r="B13" s="112">
        <v>95794</v>
      </c>
      <c r="C13" s="112">
        <v>6075238428</v>
      </c>
      <c r="D13" s="112">
        <v>50140995402</v>
      </c>
      <c r="E13" s="112">
        <v>79047</v>
      </c>
      <c r="F13" s="112">
        <v>4982473277</v>
      </c>
      <c r="G13" s="112">
        <v>44815621785</v>
      </c>
      <c r="H13" s="112">
        <v>0</v>
      </c>
      <c r="I13" s="112">
        <v>0</v>
      </c>
      <c r="J13" s="112">
        <v>0</v>
      </c>
    </row>
    <row r="14" spans="1:14" ht="14.25" customHeight="1">
      <c r="A14" s="113" t="s">
        <v>6</v>
      </c>
      <c r="B14" s="112">
        <v>49310</v>
      </c>
      <c r="C14" s="112">
        <v>2732407279</v>
      </c>
      <c r="D14" s="112">
        <v>21248336720</v>
      </c>
      <c r="E14" s="112">
        <v>35472</v>
      </c>
      <c r="F14" s="112">
        <v>2025553264</v>
      </c>
      <c r="G14" s="112">
        <v>18265103442</v>
      </c>
      <c r="H14" s="112">
        <v>0</v>
      </c>
      <c r="I14" s="112">
        <v>0</v>
      </c>
      <c r="J14" s="112">
        <v>0</v>
      </c>
    </row>
    <row r="15" spans="1:14" ht="14.25" customHeight="1">
      <c r="A15" s="113" t="s">
        <v>7</v>
      </c>
      <c r="B15" s="112">
        <v>43296</v>
      </c>
      <c r="C15" s="112">
        <v>2432736180</v>
      </c>
      <c r="D15" s="112">
        <v>20580473407</v>
      </c>
      <c r="E15" s="112">
        <v>37109</v>
      </c>
      <c r="F15" s="112">
        <v>2143209514</v>
      </c>
      <c r="G15" s="112">
        <v>19125326390</v>
      </c>
      <c r="H15" s="112">
        <v>0</v>
      </c>
      <c r="I15" s="112">
        <v>0</v>
      </c>
      <c r="J15" s="112">
        <v>0</v>
      </c>
    </row>
    <row r="16" spans="1:14" ht="14.25" customHeight="1">
      <c r="A16" s="114" t="s">
        <v>8</v>
      </c>
      <c r="B16" s="115">
        <v>66053</v>
      </c>
      <c r="C16" s="115">
        <v>3935402202</v>
      </c>
      <c r="D16" s="115">
        <v>32983877246.5</v>
      </c>
      <c r="E16" s="115">
        <v>53676</v>
      </c>
      <c r="F16" s="115">
        <v>3317911386</v>
      </c>
      <c r="G16" s="115">
        <v>29895469220</v>
      </c>
      <c r="H16" s="115">
        <v>0</v>
      </c>
      <c r="I16" s="115">
        <v>0</v>
      </c>
      <c r="J16" s="115">
        <v>0</v>
      </c>
    </row>
    <row r="17" spans="1:10" ht="14.25" customHeight="1">
      <c r="A17" s="113" t="s">
        <v>9</v>
      </c>
      <c r="B17" s="507">
        <v>103402</v>
      </c>
      <c r="C17" s="507">
        <v>6097095405</v>
      </c>
      <c r="D17" s="507">
        <v>44500664975</v>
      </c>
      <c r="E17" s="507">
        <v>67847</v>
      </c>
      <c r="F17" s="507">
        <v>4331708796</v>
      </c>
      <c r="G17" s="507">
        <v>38475739602</v>
      </c>
      <c r="H17" s="507">
        <v>0</v>
      </c>
      <c r="I17" s="507">
        <v>0</v>
      </c>
      <c r="J17" s="507">
        <v>0</v>
      </c>
    </row>
    <row r="18" spans="1:10" ht="14.25" customHeight="1">
      <c r="A18" s="113" t="s">
        <v>10</v>
      </c>
      <c r="B18" s="112">
        <v>85752</v>
      </c>
      <c r="C18" s="112">
        <v>5303726560</v>
      </c>
      <c r="D18" s="112">
        <v>40874006592.5</v>
      </c>
      <c r="E18" s="112">
        <v>60783</v>
      </c>
      <c r="F18" s="112">
        <v>4017261808</v>
      </c>
      <c r="G18" s="112">
        <v>35953929347</v>
      </c>
      <c r="H18" s="112">
        <v>0</v>
      </c>
      <c r="I18" s="112">
        <v>0</v>
      </c>
      <c r="J18" s="112">
        <v>0</v>
      </c>
    </row>
    <row r="19" spans="1:10" ht="14.25" customHeight="1">
      <c r="A19" s="113" t="s">
        <v>11</v>
      </c>
      <c r="B19" s="112">
        <v>65422</v>
      </c>
      <c r="C19" s="112">
        <v>4115093040</v>
      </c>
      <c r="D19" s="112">
        <v>34698976859.5</v>
      </c>
      <c r="E19" s="112">
        <v>53425</v>
      </c>
      <c r="F19" s="112">
        <v>3461047721</v>
      </c>
      <c r="G19" s="112">
        <v>31124059724</v>
      </c>
      <c r="H19" s="112">
        <v>0</v>
      </c>
      <c r="I19" s="112">
        <v>0</v>
      </c>
      <c r="J19" s="112">
        <v>0</v>
      </c>
    </row>
    <row r="20" spans="1:10" ht="14.25" customHeight="1">
      <c r="A20" s="113" t="s">
        <v>12</v>
      </c>
      <c r="B20" s="112">
        <v>206548</v>
      </c>
      <c r="C20" s="112">
        <v>13419253611</v>
      </c>
      <c r="D20" s="112">
        <v>106915439979</v>
      </c>
      <c r="E20" s="112">
        <v>153163</v>
      </c>
      <c r="F20" s="112">
        <v>10128812817</v>
      </c>
      <c r="G20" s="112">
        <v>89485929109</v>
      </c>
      <c r="H20" s="112">
        <v>0</v>
      </c>
      <c r="I20" s="112">
        <v>0</v>
      </c>
      <c r="J20" s="112">
        <v>0</v>
      </c>
    </row>
    <row r="21" spans="1:10" ht="14.25" customHeight="1">
      <c r="A21" s="114" t="s">
        <v>13</v>
      </c>
      <c r="B21" s="115">
        <v>233716</v>
      </c>
      <c r="C21" s="115">
        <v>14106100873</v>
      </c>
      <c r="D21" s="115">
        <v>109614150017.5</v>
      </c>
      <c r="E21" s="115">
        <v>159519</v>
      </c>
      <c r="F21" s="115">
        <v>10291877066</v>
      </c>
      <c r="G21" s="115">
        <v>90736772584</v>
      </c>
      <c r="H21" s="115">
        <v>0</v>
      </c>
      <c r="I21" s="115">
        <v>0</v>
      </c>
      <c r="J21" s="115">
        <v>0</v>
      </c>
    </row>
    <row r="22" spans="1:10" ht="14.25" customHeight="1">
      <c r="A22" s="113" t="s">
        <v>14</v>
      </c>
      <c r="B22" s="507">
        <v>659461</v>
      </c>
      <c r="C22" s="507">
        <v>41339271218</v>
      </c>
      <c r="D22" s="507">
        <v>315998441292</v>
      </c>
      <c r="E22" s="507">
        <v>442712</v>
      </c>
      <c r="F22" s="507">
        <v>29625483645</v>
      </c>
      <c r="G22" s="507">
        <v>258593031684</v>
      </c>
      <c r="H22" s="507">
        <v>0</v>
      </c>
      <c r="I22" s="507">
        <v>0</v>
      </c>
      <c r="J22" s="507">
        <v>0</v>
      </c>
    </row>
    <row r="23" spans="1:10" ht="14.25" customHeight="1">
      <c r="A23" s="111" t="s">
        <v>153</v>
      </c>
      <c r="B23" s="112">
        <v>374963</v>
      </c>
      <c r="C23" s="112">
        <v>22581981009</v>
      </c>
      <c r="D23" s="112">
        <v>173261701979</v>
      </c>
      <c r="E23" s="112">
        <v>251464</v>
      </c>
      <c r="F23" s="112">
        <v>16046604899</v>
      </c>
      <c r="G23" s="112">
        <v>139780936751</v>
      </c>
      <c r="H23" s="112">
        <v>0</v>
      </c>
      <c r="I23" s="112">
        <v>0</v>
      </c>
      <c r="J23" s="112">
        <v>0</v>
      </c>
    </row>
    <row r="24" spans="1:10" ht="14.25" customHeight="1">
      <c r="A24" s="113" t="s">
        <v>15</v>
      </c>
      <c r="B24" s="112">
        <v>92245</v>
      </c>
      <c r="C24" s="112">
        <v>5433304501</v>
      </c>
      <c r="D24" s="112">
        <v>40558067560</v>
      </c>
      <c r="E24" s="112">
        <v>66399</v>
      </c>
      <c r="F24" s="112">
        <v>4049596534</v>
      </c>
      <c r="G24" s="112">
        <v>36508572014</v>
      </c>
      <c r="H24" s="112">
        <v>0</v>
      </c>
      <c r="I24" s="112">
        <v>0</v>
      </c>
      <c r="J24" s="112">
        <v>0</v>
      </c>
    </row>
    <row r="25" spans="1:10" ht="14.25" customHeight="1">
      <c r="A25" s="113" t="s">
        <v>16</v>
      </c>
      <c r="B25" s="112">
        <v>49122</v>
      </c>
      <c r="C25" s="112">
        <v>2962968644</v>
      </c>
      <c r="D25" s="112">
        <v>22307246050.5</v>
      </c>
      <c r="E25" s="112">
        <v>37933</v>
      </c>
      <c r="F25" s="112">
        <v>2312770158</v>
      </c>
      <c r="G25" s="112">
        <v>20754781613.5</v>
      </c>
      <c r="H25" s="112">
        <v>0</v>
      </c>
      <c r="I25" s="112">
        <v>0</v>
      </c>
      <c r="J25" s="112">
        <v>0</v>
      </c>
    </row>
    <row r="26" spans="1:10" ht="14.25" customHeight="1">
      <c r="A26" s="114" t="s">
        <v>17</v>
      </c>
      <c r="B26" s="115">
        <v>53643</v>
      </c>
      <c r="C26" s="115">
        <v>3171073149</v>
      </c>
      <c r="D26" s="115">
        <v>24678899720</v>
      </c>
      <c r="E26" s="115">
        <v>39153</v>
      </c>
      <c r="F26" s="115">
        <v>2493183317</v>
      </c>
      <c r="G26" s="115">
        <v>22421140394</v>
      </c>
      <c r="H26" s="115">
        <v>0</v>
      </c>
      <c r="I26" s="115">
        <v>0</v>
      </c>
      <c r="J26" s="115">
        <v>0</v>
      </c>
    </row>
    <row r="27" spans="1:10" ht="14.25" customHeight="1">
      <c r="A27" s="113" t="s">
        <v>18</v>
      </c>
      <c r="B27" s="507">
        <v>33493</v>
      </c>
      <c r="C27" s="507">
        <v>2100077940</v>
      </c>
      <c r="D27" s="507">
        <v>16730195284</v>
      </c>
      <c r="E27" s="507">
        <v>27207</v>
      </c>
      <c r="F27" s="507">
        <v>1719235369</v>
      </c>
      <c r="G27" s="507">
        <v>15509358144</v>
      </c>
      <c r="H27" s="507">
        <v>0</v>
      </c>
      <c r="I27" s="507">
        <v>0</v>
      </c>
      <c r="J27" s="507">
        <v>0</v>
      </c>
    </row>
    <row r="28" spans="1:10" ht="14.25" customHeight="1">
      <c r="A28" s="113" t="s">
        <v>19</v>
      </c>
      <c r="B28" s="112">
        <v>30895</v>
      </c>
      <c r="C28" s="112">
        <v>1718882907</v>
      </c>
      <c r="D28" s="112">
        <v>13042862633</v>
      </c>
      <c r="E28" s="112">
        <v>22233</v>
      </c>
      <c r="F28" s="112">
        <v>1292838595</v>
      </c>
      <c r="G28" s="112">
        <v>11488611841</v>
      </c>
      <c r="H28" s="112">
        <v>0</v>
      </c>
      <c r="I28" s="112">
        <v>0</v>
      </c>
      <c r="J28" s="112">
        <v>0</v>
      </c>
    </row>
    <row r="29" spans="1:10" ht="14.25" customHeight="1">
      <c r="A29" s="113" t="s">
        <v>20</v>
      </c>
      <c r="B29" s="112">
        <v>92023</v>
      </c>
      <c r="C29" s="112">
        <v>5473040832</v>
      </c>
      <c r="D29" s="112">
        <v>41324327579</v>
      </c>
      <c r="E29" s="112">
        <v>67790</v>
      </c>
      <c r="F29" s="112">
        <v>4201138863</v>
      </c>
      <c r="G29" s="112">
        <v>37709030983</v>
      </c>
      <c r="H29" s="112">
        <v>0</v>
      </c>
      <c r="I29" s="112">
        <v>0</v>
      </c>
      <c r="J29" s="112">
        <v>0</v>
      </c>
    </row>
    <row r="30" spans="1:10" ht="14.25" customHeight="1">
      <c r="A30" s="113" t="s">
        <v>21</v>
      </c>
      <c r="B30" s="112">
        <v>65914</v>
      </c>
      <c r="C30" s="112">
        <v>4018399772</v>
      </c>
      <c r="D30" s="112">
        <v>33204268863</v>
      </c>
      <c r="E30" s="112">
        <v>55370</v>
      </c>
      <c r="F30" s="112">
        <v>3461350883</v>
      </c>
      <c r="G30" s="112">
        <v>30450814465</v>
      </c>
      <c r="H30" s="112">
        <v>0</v>
      </c>
      <c r="I30" s="112">
        <v>0</v>
      </c>
      <c r="J30" s="112">
        <v>0</v>
      </c>
    </row>
    <row r="31" spans="1:10" ht="14.25" customHeight="1">
      <c r="A31" s="114" t="s">
        <v>22</v>
      </c>
      <c r="B31" s="115">
        <v>141665</v>
      </c>
      <c r="C31" s="115">
        <v>8455860365</v>
      </c>
      <c r="D31" s="115">
        <v>69351334698</v>
      </c>
      <c r="E31" s="115">
        <v>109681</v>
      </c>
      <c r="F31" s="115">
        <v>7054091819</v>
      </c>
      <c r="G31" s="115">
        <v>62205510647</v>
      </c>
      <c r="H31" s="115">
        <v>0</v>
      </c>
      <c r="I31" s="115">
        <v>0</v>
      </c>
      <c r="J31" s="115">
        <v>0</v>
      </c>
    </row>
    <row r="32" spans="1:10" ht="14.25" customHeight="1">
      <c r="A32" s="113" t="s">
        <v>23</v>
      </c>
      <c r="B32" s="507">
        <v>280827</v>
      </c>
      <c r="C32" s="507">
        <v>17188607462</v>
      </c>
      <c r="D32" s="507">
        <v>139453854986.5</v>
      </c>
      <c r="E32" s="507">
        <v>225855</v>
      </c>
      <c r="F32" s="507">
        <v>14142230373</v>
      </c>
      <c r="G32" s="507">
        <v>122682202977</v>
      </c>
      <c r="H32" s="507">
        <v>0</v>
      </c>
      <c r="I32" s="507">
        <v>0</v>
      </c>
      <c r="J32" s="507">
        <v>0</v>
      </c>
    </row>
    <row r="33" spans="1:10" ht="14.25" customHeight="1">
      <c r="A33" s="113" t="s">
        <v>24</v>
      </c>
      <c r="B33" s="112">
        <v>59965</v>
      </c>
      <c r="C33" s="112">
        <v>3694587003</v>
      </c>
      <c r="D33" s="112">
        <v>29366301844</v>
      </c>
      <c r="E33" s="112">
        <v>47660</v>
      </c>
      <c r="F33" s="112">
        <v>2931520215</v>
      </c>
      <c r="G33" s="112">
        <v>26016265995</v>
      </c>
      <c r="H33" s="112">
        <v>0</v>
      </c>
      <c r="I33" s="112">
        <v>0</v>
      </c>
      <c r="J33" s="112">
        <v>0</v>
      </c>
    </row>
    <row r="34" spans="1:10" ht="14.25" customHeight="1">
      <c r="A34" s="113" t="s">
        <v>25</v>
      </c>
      <c r="B34" s="112">
        <v>52460</v>
      </c>
      <c r="C34" s="112">
        <v>3199667403</v>
      </c>
      <c r="D34" s="112">
        <v>26467105134.5</v>
      </c>
      <c r="E34" s="112">
        <v>43427</v>
      </c>
      <c r="F34" s="112">
        <v>2712767488</v>
      </c>
      <c r="G34" s="112">
        <v>23881906993</v>
      </c>
      <c r="H34" s="112">
        <v>0</v>
      </c>
      <c r="I34" s="112">
        <v>0</v>
      </c>
      <c r="J34" s="112">
        <v>0</v>
      </c>
    </row>
    <row r="35" spans="1:10" ht="14.25" customHeight="1">
      <c r="A35" s="113" t="s">
        <v>26</v>
      </c>
      <c r="B35" s="112">
        <v>104234</v>
      </c>
      <c r="C35" s="112">
        <v>6628448886</v>
      </c>
      <c r="D35" s="112">
        <v>55282688624</v>
      </c>
      <c r="E35" s="112">
        <v>73931</v>
      </c>
      <c r="F35" s="112">
        <v>4869331345</v>
      </c>
      <c r="G35" s="112">
        <v>43483152801</v>
      </c>
      <c r="H35" s="112">
        <v>0</v>
      </c>
      <c r="I35" s="112">
        <v>0</v>
      </c>
      <c r="J35" s="112">
        <v>0</v>
      </c>
    </row>
    <row r="36" spans="1:10" ht="14.25" customHeight="1">
      <c r="A36" s="114" t="s">
        <v>27</v>
      </c>
      <c r="B36" s="115">
        <v>498420</v>
      </c>
      <c r="C36" s="115">
        <v>29639257210</v>
      </c>
      <c r="D36" s="115">
        <v>229238477099</v>
      </c>
      <c r="E36" s="115">
        <v>304743</v>
      </c>
      <c r="F36" s="115">
        <v>18986935657</v>
      </c>
      <c r="G36" s="115">
        <v>168449672270</v>
      </c>
      <c r="H36" s="115">
        <v>0</v>
      </c>
      <c r="I36" s="115">
        <v>0</v>
      </c>
      <c r="J36" s="115">
        <v>0</v>
      </c>
    </row>
    <row r="37" spans="1:10" ht="14.25" customHeight="1">
      <c r="A37" s="113" t="s">
        <v>28</v>
      </c>
      <c r="B37" s="507">
        <v>234565</v>
      </c>
      <c r="C37" s="507">
        <v>14235560684</v>
      </c>
      <c r="D37" s="507">
        <v>109698917269</v>
      </c>
      <c r="E37" s="507">
        <v>156753</v>
      </c>
      <c r="F37" s="507">
        <v>9959264039</v>
      </c>
      <c r="G37" s="507">
        <v>88454931642</v>
      </c>
      <c r="H37" s="507">
        <v>0</v>
      </c>
      <c r="I37" s="507">
        <v>0</v>
      </c>
      <c r="J37" s="507">
        <v>0</v>
      </c>
    </row>
    <row r="38" spans="1:10" ht="14.25" customHeight="1">
      <c r="A38" s="113" t="s">
        <v>29</v>
      </c>
      <c r="B38" s="112">
        <v>53082</v>
      </c>
      <c r="C38" s="112">
        <v>3195143555</v>
      </c>
      <c r="D38" s="112">
        <v>25796520933</v>
      </c>
      <c r="E38" s="112">
        <v>40208</v>
      </c>
      <c r="F38" s="112">
        <v>2470432316</v>
      </c>
      <c r="G38" s="112">
        <v>21872854333</v>
      </c>
      <c r="H38" s="112">
        <v>0</v>
      </c>
      <c r="I38" s="112">
        <v>0</v>
      </c>
      <c r="J38" s="112">
        <v>0</v>
      </c>
    </row>
    <row r="39" spans="1:10" ht="14.25" customHeight="1">
      <c r="A39" s="111" t="s">
        <v>154</v>
      </c>
      <c r="B39" s="112">
        <v>37404</v>
      </c>
      <c r="C39" s="112">
        <v>2323238089</v>
      </c>
      <c r="D39" s="112">
        <v>18319925535</v>
      </c>
      <c r="E39" s="112">
        <v>26119</v>
      </c>
      <c r="F39" s="112">
        <v>1652699983</v>
      </c>
      <c r="G39" s="112">
        <v>14778565904</v>
      </c>
      <c r="H39" s="112">
        <v>0</v>
      </c>
      <c r="I39" s="112">
        <v>0</v>
      </c>
      <c r="J39" s="112">
        <v>0</v>
      </c>
    </row>
    <row r="40" spans="1:10" ht="14.25" customHeight="1">
      <c r="A40" s="113" t="s">
        <v>30</v>
      </c>
      <c r="B40" s="112">
        <v>33108</v>
      </c>
      <c r="C40" s="112">
        <v>1887293498</v>
      </c>
      <c r="D40" s="112">
        <v>14649590802</v>
      </c>
      <c r="E40" s="112">
        <v>22955</v>
      </c>
      <c r="F40" s="112">
        <v>1406793450</v>
      </c>
      <c r="G40" s="112">
        <v>12730111306</v>
      </c>
      <c r="H40" s="112">
        <v>0</v>
      </c>
      <c r="I40" s="112">
        <v>0</v>
      </c>
      <c r="J40" s="112">
        <v>0</v>
      </c>
    </row>
    <row r="41" spans="1:10" ht="14.25" customHeight="1">
      <c r="A41" s="114" t="s">
        <v>31</v>
      </c>
      <c r="B41" s="115">
        <v>29361</v>
      </c>
      <c r="C41" s="115">
        <v>1735271578</v>
      </c>
      <c r="D41" s="115">
        <v>14532781965</v>
      </c>
      <c r="E41" s="115">
        <v>25095</v>
      </c>
      <c r="F41" s="115">
        <v>1484055315</v>
      </c>
      <c r="G41" s="115">
        <v>13250362703</v>
      </c>
      <c r="H41" s="115">
        <v>0</v>
      </c>
      <c r="I41" s="115">
        <v>0</v>
      </c>
      <c r="J41" s="115">
        <v>0</v>
      </c>
    </row>
    <row r="42" spans="1:10" ht="14.25" customHeight="1">
      <c r="A42" s="113" t="s">
        <v>32</v>
      </c>
      <c r="B42" s="507">
        <v>99344</v>
      </c>
      <c r="C42" s="507">
        <v>6220984614</v>
      </c>
      <c r="D42" s="507">
        <v>47528454197</v>
      </c>
      <c r="E42" s="507">
        <v>70726</v>
      </c>
      <c r="F42" s="507">
        <v>4569212235</v>
      </c>
      <c r="G42" s="507">
        <v>40962914045</v>
      </c>
      <c r="H42" s="507">
        <v>0</v>
      </c>
      <c r="I42" s="507">
        <v>0</v>
      </c>
      <c r="J42" s="507">
        <v>0</v>
      </c>
    </row>
    <row r="43" spans="1:10" ht="14.25" customHeight="1">
      <c r="A43" s="113" t="s">
        <v>33</v>
      </c>
      <c r="B43" s="112">
        <v>111088</v>
      </c>
      <c r="C43" s="112">
        <v>7061762147</v>
      </c>
      <c r="D43" s="112">
        <v>54762340099.5</v>
      </c>
      <c r="E43" s="112">
        <v>81528</v>
      </c>
      <c r="F43" s="112">
        <v>5210169968</v>
      </c>
      <c r="G43" s="112">
        <v>46674028538</v>
      </c>
      <c r="H43" s="112">
        <v>0</v>
      </c>
      <c r="I43" s="112">
        <v>0</v>
      </c>
      <c r="J43" s="112">
        <v>0</v>
      </c>
    </row>
    <row r="44" spans="1:10" ht="14.25" customHeight="1">
      <c r="A44" s="113" t="s">
        <v>34</v>
      </c>
      <c r="B44" s="112">
        <v>51201</v>
      </c>
      <c r="C44" s="112">
        <v>3193234561</v>
      </c>
      <c r="D44" s="112">
        <v>26495191732.5</v>
      </c>
      <c r="E44" s="112">
        <v>41242</v>
      </c>
      <c r="F44" s="112">
        <v>2626071301</v>
      </c>
      <c r="G44" s="112">
        <v>23397063484</v>
      </c>
      <c r="H44" s="112">
        <v>0</v>
      </c>
      <c r="I44" s="112">
        <v>0</v>
      </c>
      <c r="J44" s="112">
        <v>0</v>
      </c>
    </row>
    <row r="45" spans="1:10" ht="14.25" customHeight="1">
      <c r="A45" s="113" t="s">
        <v>35</v>
      </c>
      <c r="B45" s="112">
        <v>32680</v>
      </c>
      <c r="C45" s="112">
        <v>1950357279</v>
      </c>
      <c r="D45" s="112">
        <v>15340416491</v>
      </c>
      <c r="E45" s="112">
        <v>23251</v>
      </c>
      <c r="F45" s="112">
        <v>1432068012</v>
      </c>
      <c r="G45" s="112">
        <v>12894025722</v>
      </c>
      <c r="H45" s="112">
        <v>0</v>
      </c>
      <c r="I45" s="112">
        <v>0</v>
      </c>
      <c r="J45" s="112">
        <v>0</v>
      </c>
    </row>
    <row r="46" spans="1:10" ht="14.25" customHeight="1">
      <c r="A46" s="114" t="s">
        <v>36</v>
      </c>
      <c r="B46" s="115">
        <v>44747</v>
      </c>
      <c r="C46" s="115">
        <v>2738995138</v>
      </c>
      <c r="D46" s="115">
        <v>20447311519.5</v>
      </c>
      <c r="E46" s="115">
        <v>32145</v>
      </c>
      <c r="F46" s="115">
        <v>2001954956</v>
      </c>
      <c r="G46" s="115">
        <v>18009737935</v>
      </c>
      <c r="H46" s="115">
        <v>0</v>
      </c>
      <c r="I46" s="115">
        <v>0</v>
      </c>
      <c r="J46" s="115">
        <v>0</v>
      </c>
    </row>
    <row r="47" spans="1:10" ht="14.25" customHeight="1">
      <c r="A47" s="113" t="s">
        <v>37</v>
      </c>
      <c r="B47" s="507">
        <v>47551</v>
      </c>
      <c r="C47" s="507">
        <v>3036292636</v>
      </c>
      <c r="D47" s="507">
        <v>25592114802</v>
      </c>
      <c r="E47" s="507">
        <v>39986</v>
      </c>
      <c r="F47" s="507">
        <v>2501295075</v>
      </c>
      <c r="G47" s="507">
        <v>22249050080</v>
      </c>
      <c r="H47" s="507">
        <v>0</v>
      </c>
      <c r="I47" s="507">
        <v>0</v>
      </c>
      <c r="J47" s="507">
        <v>0</v>
      </c>
    </row>
    <row r="48" spans="1:10" ht="14.25" customHeight="1">
      <c r="A48" s="113" t="s">
        <v>38</v>
      </c>
      <c r="B48" s="112">
        <v>29643</v>
      </c>
      <c r="C48" s="112">
        <v>1869127002</v>
      </c>
      <c r="D48" s="112">
        <v>15731122343</v>
      </c>
      <c r="E48" s="112">
        <v>21922</v>
      </c>
      <c r="F48" s="112">
        <v>1363402791</v>
      </c>
      <c r="G48" s="112">
        <v>12206375897</v>
      </c>
      <c r="H48" s="112">
        <v>0</v>
      </c>
      <c r="I48" s="112">
        <v>0</v>
      </c>
      <c r="J48" s="112">
        <v>0</v>
      </c>
    </row>
    <row r="49" spans="1:10" ht="14.25" customHeight="1">
      <c r="A49" s="113" t="s">
        <v>39</v>
      </c>
      <c r="B49" s="112">
        <v>271369</v>
      </c>
      <c r="C49" s="112">
        <v>17227430454</v>
      </c>
      <c r="D49" s="112">
        <v>133838693743.5</v>
      </c>
      <c r="E49" s="112">
        <v>173369</v>
      </c>
      <c r="F49" s="112">
        <v>11630058843</v>
      </c>
      <c r="G49" s="112">
        <v>104580227009</v>
      </c>
      <c r="H49" s="112">
        <v>0</v>
      </c>
      <c r="I49" s="112">
        <v>0</v>
      </c>
      <c r="J49" s="112">
        <v>0</v>
      </c>
    </row>
    <row r="50" spans="1:10" ht="14.25" customHeight="1">
      <c r="A50" s="113" t="s">
        <v>40</v>
      </c>
      <c r="B50" s="112">
        <v>35279</v>
      </c>
      <c r="C50" s="112">
        <v>2032990286</v>
      </c>
      <c r="D50" s="112">
        <v>16302632229.5</v>
      </c>
      <c r="E50" s="112">
        <v>26013</v>
      </c>
      <c r="F50" s="112">
        <v>1578850559</v>
      </c>
      <c r="G50" s="112">
        <v>14220378674</v>
      </c>
      <c r="H50" s="112">
        <v>0</v>
      </c>
      <c r="I50" s="112">
        <v>0</v>
      </c>
      <c r="J50" s="112">
        <v>0</v>
      </c>
    </row>
    <row r="51" spans="1:10" ht="14.25" customHeight="1">
      <c r="A51" s="114" t="s">
        <v>41</v>
      </c>
      <c r="B51" s="115">
        <v>67445</v>
      </c>
      <c r="C51" s="115">
        <v>3761606842</v>
      </c>
      <c r="D51" s="115">
        <v>30308585962</v>
      </c>
      <c r="E51" s="115">
        <v>45436</v>
      </c>
      <c r="F51" s="115">
        <v>2733233261</v>
      </c>
      <c r="G51" s="115">
        <v>24620623244</v>
      </c>
      <c r="H51" s="115">
        <v>0</v>
      </c>
      <c r="I51" s="115">
        <v>0</v>
      </c>
      <c r="J51" s="115">
        <v>0</v>
      </c>
    </row>
    <row r="52" spans="1:10" ht="14.25" customHeight="1">
      <c r="A52" s="113" t="s">
        <v>42</v>
      </c>
      <c r="B52" s="507">
        <v>74245</v>
      </c>
      <c r="C52" s="507">
        <v>4645861623</v>
      </c>
      <c r="D52" s="507">
        <v>37680921043</v>
      </c>
      <c r="E52" s="507">
        <v>58142</v>
      </c>
      <c r="F52" s="507">
        <v>3583088585</v>
      </c>
      <c r="G52" s="507">
        <v>32272476763</v>
      </c>
      <c r="H52" s="507">
        <v>0</v>
      </c>
      <c r="I52" s="507">
        <v>0</v>
      </c>
      <c r="J52" s="507">
        <v>0</v>
      </c>
    </row>
    <row r="53" spans="1:10" ht="14.25" customHeight="1">
      <c r="A53" s="113" t="s">
        <v>43</v>
      </c>
      <c r="B53" s="112">
        <v>51430</v>
      </c>
      <c r="C53" s="112">
        <v>2826322458</v>
      </c>
      <c r="D53" s="112">
        <v>22533157860</v>
      </c>
      <c r="E53" s="112">
        <v>33854</v>
      </c>
      <c r="F53" s="112">
        <v>2024484199</v>
      </c>
      <c r="G53" s="112">
        <v>18260180591</v>
      </c>
      <c r="H53" s="112">
        <v>0</v>
      </c>
      <c r="I53" s="112">
        <v>0</v>
      </c>
      <c r="J53" s="112">
        <v>0</v>
      </c>
    </row>
    <row r="54" spans="1:10" ht="14.25" customHeight="1">
      <c r="A54" s="113" t="s">
        <v>44</v>
      </c>
      <c r="B54" s="112">
        <v>42184</v>
      </c>
      <c r="C54" s="112">
        <v>2477607022</v>
      </c>
      <c r="D54" s="112">
        <v>19024944266</v>
      </c>
      <c r="E54" s="112">
        <v>28375</v>
      </c>
      <c r="F54" s="112">
        <v>1797884925</v>
      </c>
      <c r="G54" s="112">
        <v>16304473193</v>
      </c>
      <c r="H54" s="112">
        <v>0</v>
      </c>
      <c r="I54" s="112">
        <v>0</v>
      </c>
      <c r="J54" s="112">
        <v>0</v>
      </c>
    </row>
    <row r="55" spans="1:10" ht="14.25" customHeight="1">
      <c r="A55" s="111" t="s">
        <v>155</v>
      </c>
      <c r="B55" s="112">
        <v>69410</v>
      </c>
      <c r="C55" s="112">
        <v>4394150147</v>
      </c>
      <c r="D55" s="112">
        <v>36372688343</v>
      </c>
      <c r="E55" s="112">
        <v>50806</v>
      </c>
      <c r="F55" s="112">
        <v>3265389834</v>
      </c>
      <c r="G55" s="112">
        <v>29545404691</v>
      </c>
      <c r="H55" s="112">
        <v>0</v>
      </c>
      <c r="I55" s="112">
        <v>0</v>
      </c>
      <c r="J55" s="112">
        <v>0</v>
      </c>
    </row>
    <row r="56" spans="1:10" ht="14.25" customHeight="1">
      <c r="A56" s="114" t="s">
        <v>45</v>
      </c>
      <c r="B56" s="115">
        <v>80531</v>
      </c>
      <c r="C56" s="115">
        <v>4777717609</v>
      </c>
      <c r="D56" s="115">
        <v>40483603462.5</v>
      </c>
      <c r="E56" s="115">
        <v>51871</v>
      </c>
      <c r="F56" s="115">
        <v>3250494125</v>
      </c>
      <c r="G56" s="115">
        <v>29484276830</v>
      </c>
      <c r="H56" s="115">
        <v>0</v>
      </c>
      <c r="I56" s="115">
        <v>0</v>
      </c>
      <c r="J56" s="115">
        <v>0</v>
      </c>
    </row>
    <row r="57" spans="1:10" ht="9.1999999999999993" customHeight="1">
      <c r="B57" s="116"/>
      <c r="C57" s="116"/>
      <c r="D57" s="116"/>
      <c r="E57" s="116"/>
      <c r="F57" s="116"/>
      <c r="G57" s="116"/>
      <c r="H57" s="116"/>
      <c r="I57" s="116"/>
      <c r="J57" s="116"/>
    </row>
    <row r="58" spans="1:10">
      <c r="A58" s="82" t="s">
        <v>361</v>
      </c>
      <c r="B58" s="116"/>
      <c r="C58" s="116"/>
      <c r="D58" s="116"/>
      <c r="E58" s="116"/>
      <c r="F58" s="116"/>
      <c r="G58" s="116"/>
      <c r="H58" s="116"/>
      <c r="I58" s="116"/>
      <c r="J58" s="116"/>
    </row>
    <row r="59" spans="1:10">
      <c r="A59" s="82" t="s">
        <v>117</v>
      </c>
      <c r="B59" s="116"/>
      <c r="C59" s="116"/>
      <c r="D59" s="116"/>
      <c r="E59" s="116"/>
      <c r="F59" s="116"/>
      <c r="G59" s="116"/>
      <c r="H59" s="116"/>
      <c r="I59" s="116"/>
      <c r="J59" s="116"/>
    </row>
    <row r="60" spans="1:10">
      <c r="A60" s="82" t="s">
        <v>287</v>
      </c>
      <c r="B60" s="116"/>
      <c r="C60" s="116"/>
      <c r="D60" s="116"/>
      <c r="E60" s="116"/>
      <c r="F60" s="116"/>
      <c r="G60" s="116"/>
      <c r="H60" s="116"/>
      <c r="I60" s="116"/>
      <c r="J60" s="116"/>
    </row>
    <row r="61" spans="1:10">
      <c r="A61" s="82"/>
      <c r="B61" s="116"/>
      <c r="C61" s="116"/>
      <c r="D61" s="116"/>
      <c r="E61" s="116"/>
      <c r="F61" s="116"/>
      <c r="G61" s="116"/>
      <c r="H61" s="116"/>
      <c r="I61" s="116"/>
      <c r="J61" s="116"/>
    </row>
    <row r="62" spans="1:10">
      <c r="B62" s="116"/>
      <c r="C62" s="116"/>
      <c r="D62" s="116"/>
      <c r="E62" s="116"/>
      <c r="F62" s="116"/>
      <c r="G62" s="116"/>
      <c r="H62" s="116"/>
      <c r="I62" s="116"/>
      <c r="J62" s="116"/>
    </row>
    <row r="63" spans="1:10">
      <c r="B63" s="116"/>
      <c r="C63" s="116"/>
      <c r="D63" s="116"/>
      <c r="E63" s="116"/>
      <c r="F63" s="116"/>
      <c r="G63" s="116"/>
      <c r="H63" s="116"/>
      <c r="I63" s="116"/>
      <c r="J63" s="116"/>
    </row>
    <row r="64" spans="1:10">
      <c r="B64" s="116"/>
      <c r="C64" s="116"/>
      <c r="D64" s="116"/>
      <c r="E64" s="116"/>
      <c r="F64" s="116"/>
      <c r="G64" s="116"/>
      <c r="H64" s="116"/>
      <c r="I64" s="116"/>
      <c r="J64" s="116"/>
    </row>
    <row r="65" spans="2:10">
      <c r="B65" s="116"/>
      <c r="C65" s="116"/>
      <c r="D65" s="116"/>
      <c r="E65" s="116"/>
      <c r="F65" s="116"/>
      <c r="G65" s="116"/>
      <c r="H65" s="116"/>
      <c r="I65" s="116"/>
      <c r="J65" s="116"/>
    </row>
  </sheetData>
  <customSheetViews>
    <customSheetView guid="{6F28069D-A7F4-41D2-AA1B-4487F97E36F1}" showPageBreaks="1" printArea="1" showRuler="0">
      <selection activeCell="B9" sqref="B9:J9"/>
      <pageMargins left="0.39370078740157483" right="0.39370078740157483" top="0.39370078740157483" bottom="0" header="0.19685039370078741" footer="0.11811023622047245"/>
      <printOptions horizontalCentered="1"/>
      <pageSetup paperSize="8" scale="95" orientation="landscape" horizontalDpi="4294967292" r:id="rId1"/>
      <headerFooter alignWithMargins="0"/>
    </customSheetView>
  </customSheetViews>
  <mergeCells count="5">
    <mergeCell ref="B2:J2"/>
    <mergeCell ref="A4:A5"/>
    <mergeCell ref="B4:D4"/>
    <mergeCell ref="E4:G4"/>
    <mergeCell ref="H4:J4"/>
  </mergeCells>
  <phoneticPr fontId="2"/>
  <printOptions horizontalCentered="1"/>
  <pageMargins left="0.39370078740157483" right="0.39370078740157483" top="0.59055118110236227" bottom="0" header="0.19685039370078741" footer="0.11811023622047245"/>
  <pageSetup paperSize="9" scale="66" orientation="landscape" horizontalDpi="4294967292" r:id="rId2"/>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codeName="Sheet2102"/>
  <dimension ref="A1:N284"/>
  <sheetViews>
    <sheetView zoomScaleNormal="100" zoomScaleSheetLayoutView="70" workbookViewId="0"/>
  </sheetViews>
  <sheetFormatPr defaultRowHeight="13.5"/>
  <cols>
    <col min="1" max="1" width="21.125" style="102" customWidth="1"/>
    <col min="2" max="7" width="20.25" style="102" customWidth="1"/>
    <col min="8" max="10" width="20.25" style="102" hidden="1" customWidth="1"/>
    <col min="11" max="16384" width="9" style="102"/>
  </cols>
  <sheetData>
    <row r="1" spans="1:14" ht="17.25">
      <c r="A1" s="412"/>
    </row>
    <row r="2" spans="1:14" ht="22.5" customHeight="1">
      <c r="A2" s="440" t="s">
        <v>267</v>
      </c>
      <c r="B2" s="725" t="s">
        <v>362</v>
      </c>
      <c r="C2" s="725"/>
      <c r="D2" s="725"/>
      <c r="E2" s="725"/>
      <c r="F2" s="725"/>
      <c r="G2" s="725"/>
      <c r="H2" s="725"/>
      <c r="I2" s="725"/>
      <c r="J2" s="725"/>
    </row>
    <row r="3" spans="1:14" ht="22.5" customHeight="1">
      <c r="J3" s="413"/>
    </row>
    <row r="4" spans="1:14" ht="21.2" customHeight="1">
      <c r="A4" s="726" t="s">
        <v>245</v>
      </c>
      <c r="B4" s="594" t="s">
        <v>521</v>
      </c>
      <c r="C4" s="595"/>
      <c r="D4" s="596"/>
      <c r="E4" s="594" t="s">
        <v>246</v>
      </c>
      <c r="F4" s="595"/>
      <c r="G4" s="596"/>
      <c r="H4" s="594" t="s">
        <v>462</v>
      </c>
      <c r="I4" s="595"/>
      <c r="J4" s="596"/>
    </row>
    <row r="5" spans="1:14" ht="21.2" customHeight="1">
      <c r="A5" s="727"/>
      <c r="B5" s="103" t="s">
        <v>522</v>
      </c>
      <c r="C5" s="103" t="s">
        <v>546</v>
      </c>
      <c r="D5" s="103" t="s">
        <v>523</v>
      </c>
      <c r="E5" s="103" t="s">
        <v>522</v>
      </c>
      <c r="F5" s="103" t="s">
        <v>546</v>
      </c>
      <c r="G5" s="103" t="s">
        <v>523</v>
      </c>
      <c r="H5" s="103" t="s">
        <v>522</v>
      </c>
      <c r="I5" s="103" t="s">
        <v>546</v>
      </c>
      <c r="J5" s="103" t="s">
        <v>523</v>
      </c>
    </row>
    <row r="6" spans="1:14" s="108" customFormat="1" ht="15.2" customHeight="1">
      <c r="A6" s="104"/>
      <c r="B6" s="105" t="s">
        <v>524</v>
      </c>
      <c r="C6" s="105" t="s">
        <v>548</v>
      </c>
      <c r="D6" s="105" t="s">
        <v>615</v>
      </c>
      <c r="E6" s="105" t="s">
        <v>524</v>
      </c>
      <c r="F6" s="105" t="s">
        <v>548</v>
      </c>
      <c r="G6" s="105" t="s">
        <v>615</v>
      </c>
      <c r="H6" s="105" t="s">
        <v>524</v>
      </c>
      <c r="I6" s="105" t="s">
        <v>548</v>
      </c>
      <c r="J6" s="105" t="s">
        <v>615</v>
      </c>
      <c r="K6" s="106"/>
      <c r="L6" s="107"/>
      <c r="M6" s="107"/>
      <c r="N6" s="107"/>
    </row>
    <row r="7" spans="1:14" s="108" customFormat="1" ht="15.2" customHeight="1">
      <c r="A7" s="113" t="s">
        <v>366</v>
      </c>
      <c r="B7" s="414">
        <v>5857</v>
      </c>
      <c r="C7" s="414">
        <v>304901652</v>
      </c>
      <c r="D7" s="414">
        <v>2247842492</v>
      </c>
      <c r="E7" s="414">
        <v>4906</v>
      </c>
      <c r="F7" s="414">
        <v>246473470</v>
      </c>
      <c r="G7" s="414">
        <v>1861650804</v>
      </c>
      <c r="H7" s="414">
        <v>491</v>
      </c>
      <c r="I7" s="414">
        <v>30228176</v>
      </c>
      <c r="J7" s="414">
        <v>288962777</v>
      </c>
      <c r="K7" s="107"/>
      <c r="L7" s="107"/>
      <c r="M7" s="107"/>
      <c r="N7" s="107"/>
    </row>
    <row r="8" spans="1:14" s="108" customFormat="1" ht="15.2" customHeight="1">
      <c r="A8" s="113" t="s">
        <v>268</v>
      </c>
      <c r="B8" s="414">
        <v>12872</v>
      </c>
      <c r="C8" s="414">
        <v>678789831</v>
      </c>
      <c r="D8" s="414">
        <v>5016150544</v>
      </c>
      <c r="E8" s="414">
        <v>10376</v>
      </c>
      <c r="F8" s="414">
        <v>518756556</v>
      </c>
      <c r="G8" s="414">
        <v>3941090641</v>
      </c>
      <c r="H8" s="414">
        <v>1235</v>
      </c>
      <c r="I8" s="414">
        <v>73156476</v>
      </c>
      <c r="J8" s="414">
        <v>699726624</v>
      </c>
      <c r="K8" s="107"/>
      <c r="L8" s="107"/>
      <c r="M8" s="107"/>
      <c r="N8" s="107"/>
    </row>
    <row r="9" spans="1:14" s="108" customFormat="1" ht="15.2" customHeight="1">
      <c r="A9" s="113" t="s">
        <v>270</v>
      </c>
      <c r="B9" s="414">
        <v>27585</v>
      </c>
      <c r="C9" s="414">
        <v>1525583912</v>
      </c>
      <c r="D9" s="414">
        <v>11119458821</v>
      </c>
      <c r="E9" s="414">
        <v>21834</v>
      </c>
      <c r="F9" s="414">
        <v>1133850945</v>
      </c>
      <c r="G9" s="414">
        <v>8662648511</v>
      </c>
      <c r="H9" s="414">
        <v>2640</v>
      </c>
      <c r="I9" s="414">
        <v>169886447</v>
      </c>
      <c r="J9" s="414">
        <v>1634343239</v>
      </c>
      <c r="K9" s="107"/>
      <c r="L9" s="107"/>
      <c r="M9" s="107"/>
      <c r="N9" s="107"/>
    </row>
    <row r="10" spans="1:14" s="108" customFormat="1" ht="15.2" customHeight="1">
      <c r="A10" s="113" t="s">
        <v>272</v>
      </c>
      <c r="B10" s="414">
        <v>47027</v>
      </c>
      <c r="C10" s="414">
        <v>2661003221</v>
      </c>
      <c r="D10" s="414">
        <v>19051113198</v>
      </c>
      <c r="E10" s="414">
        <v>36709</v>
      </c>
      <c r="F10" s="414">
        <v>1945468268</v>
      </c>
      <c r="G10" s="414">
        <v>15003138038</v>
      </c>
      <c r="H10" s="414">
        <v>4136</v>
      </c>
      <c r="I10" s="414">
        <v>258764158</v>
      </c>
      <c r="J10" s="414">
        <v>2495197631</v>
      </c>
      <c r="K10" s="107"/>
      <c r="L10" s="107"/>
      <c r="M10" s="107"/>
      <c r="N10" s="107"/>
    </row>
    <row r="11" spans="1:14" s="108" customFormat="1" ht="15.2" customHeight="1">
      <c r="A11" s="113" t="s">
        <v>273</v>
      </c>
      <c r="B11" s="414">
        <v>59437</v>
      </c>
      <c r="C11" s="414">
        <v>3409369401</v>
      </c>
      <c r="D11" s="414">
        <v>24133881180.5</v>
      </c>
      <c r="E11" s="414">
        <v>45813</v>
      </c>
      <c r="F11" s="414">
        <v>2472365763</v>
      </c>
      <c r="G11" s="414">
        <v>19181832600</v>
      </c>
      <c r="H11" s="414">
        <v>4717</v>
      </c>
      <c r="I11" s="414">
        <v>298311233</v>
      </c>
      <c r="J11" s="414">
        <v>2884951238</v>
      </c>
      <c r="K11" s="107"/>
      <c r="L11" s="107"/>
      <c r="M11" s="107"/>
      <c r="N11" s="107"/>
    </row>
    <row r="12" spans="1:14" s="108" customFormat="1" ht="15.2" customHeight="1">
      <c r="A12" s="113" t="s">
        <v>274</v>
      </c>
      <c r="B12" s="414">
        <v>57373</v>
      </c>
      <c r="C12" s="414">
        <v>3507323639</v>
      </c>
      <c r="D12" s="414">
        <v>24871665929.5</v>
      </c>
      <c r="E12" s="414">
        <v>43780</v>
      </c>
      <c r="F12" s="414">
        <v>2492402517</v>
      </c>
      <c r="G12" s="414">
        <v>19420053743</v>
      </c>
      <c r="H12" s="414">
        <v>5094</v>
      </c>
      <c r="I12" s="414">
        <v>338827937</v>
      </c>
      <c r="J12" s="414">
        <v>3284549063</v>
      </c>
      <c r="K12" s="107"/>
      <c r="L12" s="107"/>
      <c r="M12" s="107"/>
      <c r="N12" s="107"/>
    </row>
    <row r="13" spans="1:14" s="108" customFormat="1" ht="15.2" customHeight="1">
      <c r="A13" s="113" t="s">
        <v>275</v>
      </c>
      <c r="B13" s="414">
        <v>59343</v>
      </c>
      <c r="C13" s="414">
        <v>3696817006</v>
      </c>
      <c r="D13" s="414">
        <v>26214413697</v>
      </c>
      <c r="E13" s="414">
        <v>45112</v>
      </c>
      <c r="F13" s="414">
        <v>2615460730</v>
      </c>
      <c r="G13" s="414">
        <v>20432788916</v>
      </c>
      <c r="H13" s="414">
        <v>5423</v>
      </c>
      <c r="I13" s="414">
        <v>360477722</v>
      </c>
      <c r="J13" s="414">
        <v>3493974824</v>
      </c>
      <c r="K13" s="107"/>
      <c r="L13" s="107"/>
      <c r="M13" s="107"/>
      <c r="N13" s="107"/>
    </row>
    <row r="14" spans="1:14" s="108" customFormat="1" ht="15.2" customHeight="1">
      <c r="A14" s="113" t="s">
        <v>276</v>
      </c>
      <c r="B14" s="414">
        <v>57841</v>
      </c>
      <c r="C14" s="414">
        <v>3622238403</v>
      </c>
      <c r="D14" s="414">
        <v>25628672600</v>
      </c>
      <c r="E14" s="414">
        <v>43381</v>
      </c>
      <c r="F14" s="414">
        <v>2517759970</v>
      </c>
      <c r="G14" s="414">
        <v>19757943418</v>
      </c>
      <c r="H14" s="414">
        <v>5158</v>
      </c>
      <c r="I14" s="414">
        <v>346207966</v>
      </c>
      <c r="J14" s="414">
        <v>3356212225</v>
      </c>
      <c r="K14" s="107"/>
      <c r="L14" s="107"/>
      <c r="M14" s="107"/>
      <c r="N14" s="107"/>
    </row>
    <row r="15" spans="1:14" s="108" customFormat="1" ht="15.2" customHeight="1">
      <c r="A15" s="113" t="s">
        <v>277</v>
      </c>
      <c r="B15" s="414">
        <v>56496</v>
      </c>
      <c r="C15" s="414">
        <v>3600177287</v>
      </c>
      <c r="D15" s="414">
        <v>25502029425.5</v>
      </c>
      <c r="E15" s="414">
        <v>42736</v>
      </c>
      <c r="F15" s="414">
        <v>2539045823</v>
      </c>
      <c r="G15" s="414">
        <v>19860986848</v>
      </c>
      <c r="H15" s="414">
        <v>4885</v>
      </c>
      <c r="I15" s="414">
        <v>342823133</v>
      </c>
      <c r="J15" s="414">
        <v>3326502322</v>
      </c>
      <c r="K15" s="107"/>
      <c r="L15" s="107"/>
      <c r="M15" s="107"/>
      <c r="N15" s="107"/>
    </row>
    <row r="16" spans="1:14" s="108" customFormat="1" ht="15.2" customHeight="1">
      <c r="A16" s="113" t="s">
        <v>367</v>
      </c>
      <c r="B16" s="414">
        <v>55474</v>
      </c>
      <c r="C16" s="414">
        <v>3575353909</v>
      </c>
      <c r="D16" s="414">
        <v>25258760412</v>
      </c>
      <c r="E16" s="414">
        <v>41419</v>
      </c>
      <c r="F16" s="414">
        <v>2471578554</v>
      </c>
      <c r="G16" s="414">
        <v>19384834972</v>
      </c>
      <c r="H16" s="414">
        <v>4996</v>
      </c>
      <c r="I16" s="414">
        <v>355749515</v>
      </c>
      <c r="J16" s="414">
        <v>3452296742</v>
      </c>
      <c r="K16" s="107"/>
      <c r="L16" s="107"/>
      <c r="M16" s="107"/>
      <c r="N16" s="107"/>
    </row>
    <row r="17" spans="1:14" s="108" customFormat="1" ht="15.2" customHeight="1">
      <c r="A17" s="113" t="s">
        <v>368</v>
      </c>
      <c r="B17" s="414">
        <v>58644</v>
      </c>
      <c r="C17" s="414">
        <v>3655176771</v>
      </c>
      <c r="D17" s="414">
        <v>25959892951.5</v>
      </c>
      <c r="E17" s="414">
        <v>43804</v>
      </c>
      <c r="F17" s="414">
        <v>2543602212</v>
      </c>
      <c r="G17" s="414">
        <v>19924779210</v>
      </c>
      <c r="H17" s="414">
        <v>5249</v>
      </c>
      <c r="I17" s="414">
        <v>352024032</v>
      </c>
      <c r="J17" s="414">
        <v>3411537306</v>
      </c>
      <c r="K17" s="107"/>
      <c r="L17" s="107"/>
      <c r="M17" s="107"/>
      <c r="N17" s="107"/>
    </row>
    <row r="18" spans="1:14" s="108" customFormat="1" ht="15.2" customHeight="1">
      <c r="A18" s="114" t="s">
        <v>369</v>
      </c>
      <c r="B18" s="415">
        <v>62000</v>
      </c>
      <c r="C18" s="415">
        <v>3825426121</v>
      </c>
      <c r="D18" s="415">
        <v>27021019606</v>
      </c>
      <c r="E18" s="415">
        <v>46968</v>
      </c>
      <c r="F18" s="415">
        <v>2691270796</v>
      </c>
      <c r="G18" s="415">
        <v>21063734660</v>
      </c>
      <c r="H18" s="415">
        <v>5370</v>
      </c>
      <c r="I18" s="415">
        <v>361241628</v>
      </c>
      <c r="J18" s="415">
        <v>3502514128</v>
      </c>
      <c r="K18" s="107"/>
      <c r="L18" s="107"/>
      <c r="M18" s="107"/>
      <c r="N18" s="107"/>
    </row>
    <row r="19" spans="1:14" s="108" customFormat="1" ht="15.2" customHeight="1">
      <c r="A19" s="113" t="s">
        <v>370</v>
      </c>
      <c r="B19" s="414">
        <v>57650</v>
      </c>
      <c r="C19" s="414">
        <v>3389354736</v>
      </c>
      <c r="D19" s="414">
        <v>24330610935</v>
      </c>
      <c r="E19" s="414">
        <v>43926</v>
      </c>
      <c r="F19" s="414">
        <v>2405005309</v>
      </c>
      <c r="G19" s="414">
        <v>18703924973</v>
      </c>
      <c r="H19" s="414">
        <v>5255</v>
      </c>
      <c r="I19" s="414">
        <v>344183563</v>
      </c>
      <c r="J19" s="414">
        <v>3336136573</v>
      </c>
      <c r="K19" s="107"/>
      <c r="L19" s="107"/>
      <c r="M19" s="107"/>
      <c r="N19" s="107"/>
    </row>
    <row r="20" spans="1:14" s="108" customFormat="1" ht="15.2" customHeight="1">
      <c r="A20" s="113" t="s">
        <v>268</v>
      </c>
      <c r="B20" s="414">
        <v>59027</v>
      </c>
      <c r="C20" s="414">
        <v>3541005621</v>
      </c>
      <c r="D20" s="414">
        <v>25240572685.5</v>
      </c>
      <c r="E20" s="414">
        <v>44498</v>
      </c>
      <c r="F20" s="414">
        <v>2468696712</v>
      </c>
      <c r="G20" s="414">
        <v>19303689500</v>
      </c>
      <c r="H20" s="414">
        <v>5249</v>
      </c>
      <c r="I20" s="414">
        <v>348691947</v>
      </c>
      <c r="J20" s="414">
        <v>3381618824</v>
      </c>
      <c r="K20" s="107"/>
      <c r="L20" s="107"/>
      <c r="M20" s="107"/>
      <c r="N20" s="107"/>
    </row>
    <row r="21" spans="1:14" s="108" customFormat="1" ht="15.2" customHeight="1">
      <c r="A21" s="113" t="s">
        <v>270</v>
      </c>
      <c r="B21" s="414">
        <v>62936</v>
      </c>
      <c r="C21" s="414">
        <v>3747861847</v>
      </c>
      <c r="D21" s="414">
        <v>26845685769.5</v>
      </c>
      <c r="E21" s="414">
        <v>47709</v>
      </c>
      <c r="F21" s="414">
        <v>2659247073</v>
      </c>
      <c r="G21" s="414">
        <v>20710608500</v>
      </c>
      <c r="H21" s="414">
        <v>5795</v>
      </c>
      <c r="I21" s="414">
        <v>368547679</v>
      </c>
      <c r="J21" s="414">
        <v>3569763550</v>
      </c>
      <c r="K21" s="107"/>
      <c r="L21" s="107"/>
      <c r="M21" s="107"/>
      <c r="N21" s="107"/>
    </row>
    <row r="22" spans="1:14" s="108" customFormat="1" ht="15.2" customHeight="1">
      <c r="A22" s="113" t="s">
        <v>272</v>
      </c>
      <c r="B22" s="414">
        <v>75624</v>
      </c>
      <c r="C22" s="414">
        <v>4266751026</v>
      </c>
      <c r="D22" s="414">
        <v>30719155776.5</v>
      </c>
      <c r="E22" s="414">
        <v>58058</v>
      </c>
      <c r="F22" s="414">
        <v>3054585877</v>
      </c>
      <c r="G22" s="414">
        <v>23707041193</v>
      </c>
      <c r="H22" s="414">
        <v>6953</v>
      </c>
      <c r="I22" s="414">
        <v>424388258</v>
      </c>
      <c r="J22" s="414">
        <v>4108425766</v>
      </c>
      <c r="K22" s="107"/>
      <c r="L22" s="107"/>
      <c r="M22" s="107"/>
      <c r="N22" s="107"/>
    </row>
    <row r="23" spans="1:14" s="108" customFormat="1" ht="15.2" customHeight="1">
      <c r="A23" s="113" t="s">
        <v>273</v>
      </c>
      <c r="B23" s="414">
        <v>85606</v>
      </c>
      <c r="C23" s="414">
        <v>4818243779</v>
      </c>
      <c r="D23" s="414">
        <v>34516493044</v>
      </c>
      <c r="E23" s="414">
        <v>65237</v>
      </c>
      <c r="F23" s="414">
        <v>3398143358</v>
      </c>
      <c r="G23" s="414">
        <v>26452382013</v>
      </c>
      <c r="H23" s="414">
        <v>7477</v>
      </c>
      <c r="I23" s="414">
        <v>475580149</v>
      </c>
      <c r="J23" s="414">
        <v>4614384480</v>
      </c>
      <c r="K23" s="107"/>
      <c r="L23" s="107"/>
      <c r="M23" s="107"/>
      <c r="N23" s="107"/>
    </row>
    <row r="24" spans="1:14" s="108" customFormat="1" ht="15.2" customHeight="1">
      <c r="A24" s="113" t="s">
        <v>274</v>
      </c>
      <c r="B24" s="414">
        <v>79748</v>
      </c>
      <c r="C24" s="414">
        <v>4515541457</v>
      </c>
      <c r="D24" s="414">
        <v>32558061642.5</v>
      </c>
      <c r="E24" s="414">
        <v>60273</v>
      </c>
      <c r="F24" s="414">
        <v>3155973666</v>
      </c>
      <c r="G24" s="414">
        <v>24584448162</v>
      </c>
      <c r="H24" s="414">
        <v>7655</v>
      </c>
      <c r="I24" s="414">
        <v>472809681</v>
      </c>
      <c r="J24" s="414">
        <v>4583637757</v>
      </c>
      <c r="K24" s="107"/>
      <c r="L24" s="107"/>
      <c r="M24" s="107"/>
      <c r="N24" s="107"/>
    </row>
    <row r="25" spans="1:14" s="108" customFormat="1" ht="15.2" customHeight="1">
      <c r="A25" s="113" t="s">
        <v>275</v>
      </c>
      <c r="B25" s="414">
        <v>79872</v>
      </c>
      <c r="C25" s="414">
        <v>4623404099</v>
      </c>
      <c r="D25" s="414">
        <v>33473173541</v>
      </c>
      <c r="E25" s="414">
        <v>60273</v>
      </c>
      <c r="F25" s="414">
        <v>3244593826</v>
      </c>
      <c r="G25" s="414">
        <v>25315612610</v>
      </c>
      <c r="H25" s="414">
        <v>7811</v>
      </c>
      <c r="I25" s="414">
        <v>482266810</v>
      </c>
      <c r="J25" s="414">
        <v>4675040206</v>
      </c>
      <c r="K25" s="107"/>
      <c r="L25" s="107"/>
      <c r="M25" s="107"/>
      <c r="N25" s="107"/>
    </row>
    <row r="26" spans="1:14" s="108" customFormat="1" ht="15.2" customHeight="1">
      <c r="A26" s="113" t="s">
        <v>276</v>
      </c>
      <c r="B26" s="414">
        <v>80558</v>
      </c>
      <c r="C26" s="414">
        <v>4631758264</v>
      </c>
      <c r="D26" s="414">
        <v>33478438196</v>
      </c>
      <c r="E26" s="414">
        <v>60816</v>
      </c>
      <c r="F26" s="414">
        <v>3231814388</v>
      </c>
      <c r="G26" s="414">
        <v>25225524735</v>
      </c>
      <c r="H26" s="414">
        <v>7834</v>
      </c>
      <c r="I26" s="414">
        <v>489719617</v>
      </c>
      <c r="J26" s="414">
        <v>4750832076</v>
      </c>
      <c r="K26" s="107"/>
      <c r="L26" s="107"/>
      <c r="M26" s="107"/>
      <c r="N26" s="107"/>
    </row>
    <row r="27" spans="1:14" s="108" customFormat="1" ht="15.2" customHeight="1">
      <c r="A27" s="113" t="s">
        <v>277</v>
      </c>
      <c r="B27" s="414">
        <v>79527</v>
      </c>
      <c r="C27" s="414">
        <v>4628421157</v>
      </c>
      <c r="D27" s="414">
        <v>33487743484.5</v>
      </c>
      <c r="E27" s="414">
        <v>60266</v>
      </c>
      <c r="F27" s="414">
        <v>3249747547</v>
      </c>
      <c r="G27" s="414">
        <v>25306251207</v>
      </c>
      <c r="H27" s="414">
        <v>7604</v>
      </c>
      <c r="I27" s="414">
        <v>492667765</v>
      </c>
      <c r="J27" s="414">
        <v>4785707460</v>
      </c>
      <c r="K27" s="107"/>
      <c r="L27" s="107"/>
      <c r="M27" s="107"/>
      <c r="N27" s="107"/>
    </row>
    <row r="28" spans="1:14" s="108" customFormat="1" ht="15.2" customHeight="1">
      <c r="A28" s="113" t="s">
        <v>371</v>
      </c>
      <c r="B28" s="414">
        <v>76150</v>
      </c>
      <c r="C28" s="414">
        <v>4605887531</v>
      </c>
      <c r="D28" s="414">
        <v>33269053313.5</v>
      </c>
      <c r="E28" s="414">
        <v>56846</v>
      </c>
      <c r="F28" s="414">
        <v>3177763052</v>
      </c>
      <c r="G28" s="414">
        <v>24840146220</v>
      </c>
      <c r="H28" s="414">
        <v>7420</v>
      </c>
      <c r="I28" s="414">
        <v>495075773</v>
      </c>
      <c r="J28" s="414">
        <v>4814058860</v>
      </c>
      <c r="K28" s="107"/>
      <c r="L28" s="107"/>
      <c r="M28" s="107"/>
      <c r="N28" s="107"/>
    </row>
    <row r="29" spans="1:14" s="108" customFormat="1" ht="15.2" customHeight="1">
      <c r="A29" s="113" t="s">
        <v>368</v>
      </c>
      <c r="B29" s="414">
        <v>78934</v>
      </c>
      <c r="C29" s="414">
        <v>4473970060</v>
      </c>
      <c r="D29" s="414">
        <v>32505637367.5</v>
      </c>
      <c r="E29" s="414">
        <v>59537</v>
      </c>
      <c r="F29" s="414">
        <v>3132203251</v>
      </c>
      <c r="G29" s="414">
        <v>24367332538</v>
      </c>
      <c r="H29" s="414">
        <v>7931</v>
      </c>
      <c r="I29" s="414">
        <v>485238555</v>
      </c>
      <c r="J29" s="414">
        <v>4704496414</v>
      </c>
      <c r="K29" s="107"/>
      <c r="L29" s="107"/>
      <c r="M29" s="107"/>
      <c r="N29" s="107"/>
    </row>
    <row r="30" spans="1:14" s="108" customFormat="1" ht="15.2" customHeight="1">
      <c r="A30" s="114" t="s">
        <v>369</v>
      </c>
      <c r="B30" s="415">
        <v>86502</v>
      </c>
      <c r="C30" s="415">
        <v>4965195309</v>
      </c>
      <c r="D30" s="415">
        <v>35984084574</v>
      </c>
      <c r="E30" s="415">
        <v>65368</v>
      </c>
      <c r="F30" s="415">
        <v>3475659748</v>
      </c>
      <c r="G30" s="415">
        <v>27074046144</v>
      </c>
      <c r="H30" s="415">
        <v>8286</v>
      </c>
      <c r="I30" s="415">
        <v>530039755</v>
      </c>
      <c r="J30" s="415">
        <v>5151039621</v>
      </c>
      <c r="K30" s="107"/>
      <c r="L30" s="107"/>
      <c r="M30" s="107"/>
      <c r="N30" s="107"/>
    </row>
    <row r="31" spans="1:14" s="108" customFormat="1" ht="15.2" customHeight="1">
      <c r="A31" s="113" t="s">
        <v>370</v>
      </c>
      <c r="B31" s="414">
        <v>77628</v>
      </c>
      <c r="C31" s="414">
        <v>4307265213</v>
      </c>
      <c r="D31" s="414">
        <v>31407431525</v>
      </c>
      <c r="E31" s="414">
        <v>59370</v>
      </c>
      <c r="F31" s="414">
        <v>3074865837</v>
      </c>
      <c r="G31" s="414">
        <v>23858860886</v>
      </c>
      <c r="H31" s="414">
        <v>7560</v>
      </c>
      <c r="I31" s="414">
        <v>463028829</v>
      </c>
      <c r="J31" s="414">
        <v>4490056316</v>
      </c>
      <c r="K31" s="107"/>
      <c r="L31" s="107"/>
      <c r="M31" s="107"/>
      <c r="N31" s="107"/>
    </row>
    <row r="32" spans="1:14" s="108" customFormat="1" ht="15.2" customHeight="1">
      <c r="A32" s="113" t="s">
        <v>268</v>
      </c>
      <c r="B32" s="414">
        <v>79421</v>
      </c>
      <c r="C32" s="414">
        <v>4621832422</v>
      </c>
      <c r="D32" s="414">
        <v>33374677458</v>
      </c>
      <c r="E32" s="414">
        <v>59672</v>
      </c>
      <c r="F32" s="414">
        <v>3188294542</v>
      </c>
      <c r="G32" s="414">
        <v>24966005520</v>
      </c>
      <c r="H32" s="414">
        <v>7535</v>
      </c>
      <c r="I32" s="414">
        <v>485052182</v>
      </c>
      <c r="J32" s="414">
        <v>4708471320</v>
      </c>
      <c r="K32" s="107"/>
      <c r="L32" s="107"/>
      <c r="M32" s="107"/>
      <c r="N32" s="107"/>
    </row>
    <row r="33" spans="1:14" s="108" customFormat="1" ht="15.2" customHeight="1">
      <c r="A33" s="113" t="s">
        <v>270</v>
      </c>
      <c r="B33" s="414">
        <v>81538</v>
      </c>
      <c r="C33" s="414">
        <v>4658116231</v>
      </c>
      <c r="D33" s="414">
        <v>33681528242.5</v>
      </c>
      <c r="E33" s="414">
        <v>61679</v>
      </c>
      <c r="F33" s="414">
        <v>3248722690</v>
      </c>
      <c r="G33" s="414">
        <v>25417095720</v>
      </c>
      <c r="H33" s="414">
        <v>7670</v>
      </c>
      <c r="I33" s="414">
        <v>477907795</v>
      </c>
      <c r="J33" s="414">
        <v>4636210757</v>
      </c>
      <c r="K33" s="107"/>
      <c r="L33" s="107"/>
      <c r="M33" s="107"/>
      <c r="N33" s="107"/>
    </row>
    <row r="34" spans="1:14" s="108" customFormat="1" ht="15.2" customHeight="1">
      <c r="A34" s="113" t="s">
        <v>272</v>
      </c>
      <c r="B34" s="414">
        <v>81717</v>
      </c>
      <c r="C34" s="414">
        <v>4659539793</v>
      </c>
      <c r="D34" s="414">
        <v>33513713312</v>
      </c>
      <c r="E34" s="414">
        <v>62055</v>
      </c>
      <c r="F34" s="414">
        <v>3263228256</v>
      </c>
      <c r="G34" s="414">
        <v>25529472812</v>
      </c>
      <c r="H34" s="414">
        <v>7118</v>
      </c>
      <c r="I34" s="414">
        <v>444592762</v>
      </c>
      <c r="J34" s="414">
        <v>4316934462</v>
      </c>
      <c r="K34" s="107"/>
      <c r="L34" s="107"/>
      <c r="M34" s="107"/>
      <c r="N34" s="107"/>
    </row>
    <row r="35" spans="1:14" s="108" customFormat="1" ht="15.2" customHeight="1">
      <c r="A35" s="113" t="s">
        <v>273</v>
      </c>
      <c r="B35" s="414">
        <v>88640</v>
      </c>
      <c r="C35" s="414">
        <v>4999287999</v>
      </c>
      <c r="D35" s="414">
        <v>35648120096</v>
      </c>
      <c r="E35" s="414">
        <v>67534</v>
      </c>
      <c r="F35" s="414">
        <v>3526662753</v>
      </c>
      <c r="G35" s="414">
        <v>27560613818</v>
      </c>
      <c r="H35" s="414">
        <v>7166</v>
      </c>
      <c r="I35" s="414">
        <v>443073289</v>
      </c>
      <c r="J35" s="414">
        <v>4299735604</v>
      </c>
      <c r="K35" s="107"/>
      <c r="L35" s="107"/>
      <c r="M35" s="107"/>
      <c r="N35" s="107"/>
    </row>
    <row r="36" spans="1:14" s="108" customFormat="1" ht="15.2" customHeight="1">
      <c r="A36" s="113" t="s">
        <v>274</v>
      </c>
      <c r="B36" s="414">
        <v>79279</v>
      </c>
      <c r="C36" s="414">
        <v>4492707833</v>
      </c>
      <c r="D36" s="414">
        <v>32362628640</v>
      </c>
      <c r="E36" s="414">
        <v>60216</v>
      </c>
      <c r="F36" s="414">
        <v>3160669189</v>
      </c>
      <c r="G36" s="414">
        <v>24662642089</v>
      </c>
      <c r="H36" s="414">
        <v>7008</v>
      </c>
      <c r="I36" s="414">
        <v>432390780</v>
      </c>
      <c r="J36" s="414">
        <v>4197177244</v>
      </c>
      <c r="K36" s="107"/>
      <c r="L36" s="107"/>
      <c r="M36" s="107"/>
      <c r="N36" s="107"/>
    </row>
    <row r="37" spans="1:14" s="108" customFormat="1" ht="15.2" customHeight="1">
      <c r="A37" s="113" t="s">
        <v>275</v>
      </c>
      <c r="B37" s="414">
        <v>80679</v>
      </c>
      <c r="C37" s="414">
        <v>4574147323</v>
      </c>
      <c r="D37" s="414">
        <v>33076972458.5</v>
      </c>
      <c r="E37" s="414">
        <v>61361</v>
      </c>
      <c r="F37" s="414">
        <v>3195826821</v>
      </c>
      <c r="G37" s="414">
        <v>25027012244</v>
      </c>
      <c r="H37" s="414">
        <v>7288</v>
      </c>
      <c r="I37" s="414">
        <v>460003184</v>
      </c>
      <c r="J37" s="414">
        <v>4467968857</v>
      </c>
      <c r="K37" s="107"/>
      <c r="L37" s="107"/>
      <c r="M37" s="107"/>
      <c r="N37" s="107"/>
    </row>
    <row r="38" spans="1:14" s="108" customFormat="1" ht="15.2" customHeight="1">
      <c r="A38" s="113" t="s">
        <v>276</v>
      </c>
      <c r="B38" s="414">
        <v>80947</v>
      </c>
      <c r="C38" s="414">
        <v>4638104185</v>
      </c>
      <c r="D38" s="414">
        <v>33446071050</v>
      </c>
      <c r="E38" s="414">
        <v>61503</v>
      </c>
      <c r="F38" s="414">
        <v>3242256166</v>
      </c>
      <c r="G38" s="414">
        <v>25381857064</v>
      </c>
      <c r="H38" s="414">
        <v>7384</v>
      </c>
      <c r="I38" s="414">
        <v>464621498</v>
      </c>
      <c r="J38" s="414">
        <v>4509764895</v>
      </c>
      <c r="K38" s="107"/>
      <c r="L38" s="107"/>
      <c r="M38" s="107"/>
      <c r="N38" s="107"/>
    </row>
    <row r="39" spans="1:14" s="108" customFormat="1" ht="15.2" customHeight="1">
      <c r="A39" s="113" t="s">
        <v>277</v>
      </c>
      <c r="B39" s="414">
        <v>78086</v>
      </c>
      <c r="C39" s="414">
        <v>4488363612</v>
      </c>
      <c r="D39" s="414">
        <v>32451977600</v>
      </c>
      <c r="E39" s="414">
        <v>59838</v>
      </c>
      <c r="F39" s="414">
        <v>3195700579</v>
      </c>
      <c r="G39" s="414">
        <v>24945538686</v>
      </c>
      <c r="H39" s="414">
        <v>6751</v>
      </c>
      <c r="I39" s="414">
        <v>432859242</v>
      </c>
      <c r="J39" s="414">
        <v>4205433064</v>
      </c>
      <c r="K39" s="107"/>
      <c r="L39" s="107"/>
      <c r="M39" s="107"/>
      <c r="N39" s="107"/>
    </row>
    <row r="40" spans="1:14" s="108" customFormat="1" ht="15.2" customHeight="1">
      <c r="A40" s="113" t="s">
        <v>372</v>
      </c>
      <c r="B40" s="414">
        <v>75492</v>
      </c>
      <c r="C40" s="414">
        <v>4576099829</v>
      </c>
      <c r="D40" s="414">
        <v>32945682748</v>
      </c>
      <c r="E40" s="414">
        <v>56993</v>
      </c>
      <c r="F40" s="414">
        <v>3163917887</v>
      </c>
      <c r="G40" s="414">
        <v>24810551147</v>
      </c>
      <c r="H40" s="414">
        <v>6689</v>
      </c>
      <c r="I40" s="414">
        <v>447948920</v>
      </c>
      <c r="J40" s="414">
        <v>4356132211</v>
      </c>
      <c r="K40" s="107"/>
      <c r="L40" s="107"/>
      <c r="M40" s="107"/>
      <c r="N40" s="107"/>
    </row>
    <row r="41" spans="1:14" s="108" customFormat="1" ht="15.2" customHeight="1">
      <c r="A41" s="113" t="s">
        <v>368</v>
      </c>
      <c r="B41" s="414">
        <v>78837</v>
      </c>
      <c r="C41" s="414">
        <v>4512742246</v>
      </c>
      <c r="D41" s="414">
        <v>32603312738.5</v>
      </c>
      <c r="E41" s="414">
        <v>59927</v>
      </c>
      <c r="F41" s="414">
        <v>3160479164</v>
      </c>
      <c r="G41" s="414">
        <v>24702059585</v>
      </c>
      <c r="H41" s="414">
        <v>7129</v>
      </c>
      <c r="I41" s="414">
        <v>447992763</v>
      </c>
      <c r="J41" s="414">
        <v>4347876775</v>
      </c>
      <c r="K41" s="107"/>
      <c r="L41" s="107"/>
      <c r="M41" s="107"/>
      <c r="N41" s="107"/>
    </row>
    <row r="42" spans="1:14" s="108" customFormat="1" ht="15.2" customHeight="1">
      <c r="A42" s="114" t="s">
        <v>369</v>
      </c>
      <c r="B42" s="415">
        <v>83803</v>
      </c>
      <c r="C42" s="415">
        <v>4778243034</v>
      </c>
      <c r="D42" s="415">
        <v>34490212201</v>
      </c>
      <c r="E42" s="415">
        <v>64252</v>
      </c>
      <c r="F42" s="415">
        <v>3391215016</v>
      </c>
      <c r="G42" s="415">
        <v>26471890411</v>
      </c>
      <c r="H42" s="415">
        <v>7105</v>
      </c>
      <c r="I42" s="415">
        <v>451881663</v>
      </c>
      <c r="J42" s="415">
        <v>4387350037</v>
      </c>
      <c r="K42" s="107"/>
      <c r="L42" s="107"/>
      <c r="M42" s="107"/>
      <c r="N42" s="107"/>
    </row>
    <row r="43" spans="1:14" s="108" customFormat="1" ht="15.2" customHeight="1">
      <c r="A43" s="113" t="s">
        <v>370</v>
      </c>
      <c r="B43" s="414">
        <v>88873</v>
      </c>
      <c r="C43" s="414">
        <v>4744025588</v>
      </c>
      <c r="D43" s="414">
        <v>34675890144</v>
      </c>
      <c r="E43" s="414">
        <v>68953</v>
      </c>
      <c r="F43" s="414">
        <v>3435740074</v>
      </c>
      <c r="G43" s="414">
        <v>26459325391</v>
      </c>
      <c r="H43" s="414">
        <v>8340</v>
      </c>
      <c r="I43" s="414">
        <v>496354191</v>
      </c>
      <c r="J43" s="414">
        <v>4777933971</v>
      </c>
      <c r="K43" s="107"/>
      <c r="L43" s="107"/>
      <c r="M43" s="107"/>
      <c r="N43" s="107"/>
    </row>
    <row r="44" spans="1:14" s="108" customFormat="1" ht="15.2" customHeight="1">
      <c r="A44" s="113" t="s">
        <v>268</v>
      </c>
      <c r="B44" s="414">
        <v>103429</v>
      </c>
      <c r="C44" s="414">
        <v>5537640600</v>
      </c>
      <c r="D44" s="414">
        <v>40817885239</v>
      </c>
      <c r="E44" s="414">
        <v>79284</v>
      </c>
      <c r="F44" s="414">
        <v>3934464951</v>
      </c>
      <c r="G44" s="414">
        <v>30330505504</v>
      </c>
      <c r="H44" s="414">
        <v>10262</v>
      </c>
      <c r="I44" s="414">
        <v>622919000</v>
      </c>
      <c r="J44" s="414">
        <v>6007153882</v>
      </c>
      <c r="K44" s="107"/>
      <c r="L44" s="107"/>
      <c r="M44" s="107"/>
      <c r="N44" s="107"/>
    </row>
    <row r="45" spans="1:14" s="108" customFormat="1" ht="15.2" customHeight="1">
      <c r="A45" s="113" t="s">
        <v>270</v>
      </c>
      <c r="B45" s="414">
        <v>123146</v>
      </c>
      <c r="C45" s="414">
        <v>6335556450</v>
      </c>
      <c r="D45" s="414">
        <v>47263076962.5</v>
      </c>
      <c r="E45" s="414">
        <v>95253</v>
      </c>
      <c r="F45" s="414">
        <v>4582349780</v>
      </c>
      <c r="G45" s="414">
        <v>35099005226</v>
      </c>
      <c r="H45" s="414">
        <v>12314</v>
      </c>
      <c r="I45" s="414">
        <v>718815111</v>
      </c>
      <c r="J45" s="414">
        <v>6920816864</v>
      </c>
      <c r="K45" s="107"/>
      <c r="L45" s="107"/>
      <c r="M45" s="107"/>
      <c r="N45" s="107"/>
    </row>
    <row r="46" spans="1:14" s="108" customFormat="1" ht="15.2" customHeight="1">
      <c r="A46" s="113" t="s">
        <v>272</v>
      </c>
      <c r="B46" s="414">
        <v>154239</v>
      </c>
      <c r="C46" s="414">
        <v>7687096894</v>
      </c>
      <c r="D46" s="414">
        <v>57467116115.5</v>
      </c>
      <c r="E46" s="414">
        <v>120510</v>
      </c>
      <c r="F46" s="414">
        <v>5636170964</v>
      </c>
      <c r="G46" s="414">
        <v>43043441289</v>
      </c>
      <c r="H46" s="414">
        <v>15214</v>
      </c>
      <c r="I46" s="414">
        <v>865293533</v>
      </c>
      <c r="J46" s="414">
        <v>8324733501</v>
      </c>
      <c r="K46" s="107"/>
      <c r="L46" s="107"/>
      <c r="M46" s="107"/>
      <c r="N46" s="107"/>
    </row>
    <row r="47" spans="1:14" s="108" customFormat="1" ht="15.2" customHeight="1">
      <c r="A47" s="113" t="s">
        <v>273</v>
      </c>
      <c r="B47" s="414">
        <v>173787</v>
      </c>
      <c r="C47" s="414">
        <v>8617342027</v>
      </c>
      <c r="D47" s="414">
        <v>64253297801.5</v>
      </c>
      <c r="E47" s="414">
        <v>135788</v>
      </c>
      <c r="F47" s="414">
        <v>6322290815</v>
      </c>
      <c r="G47" s="414">
        <v>48200068853</v>
      </c>
      <c r="H47" s="414">
        <v>16367</v>
      </c>
      <c r="I47" s="414">
        <v>955491982</v>
      </c>
      <c r="J47" s="414">
        <v>9206329506</v>
      </c>
      <c r="K47" s="107"/>
      <c r="L47" s="107"/>
      <c r="M47" s="107"/>
      <c r="N47" s="107"/>
    </row>
    <row r="48" spans="1:14" s="108" customFormat="1" ht="15.2" customHeight="1">
      <c r="A48" s="113" t="s">
        <v>274</v>
      </c>
      <c r="B48" s="414">
        <v>156490</v>
      </c>
      <c r="C48" s="414">
        <v>7890867232</v>
      </c>
      <c r="D48" s="414">
        <v>59205148778.5</v>
      </c>
      <c r="E48" s="414">
        <v>120707</v>
      </c>
      <c r="F48" s="414">
        <v>5715503584</v>
      </c>
      <c r="G48" s="414">
        <v>43745202263</v>
      </c>
      <c r="H48" s="414">
        <v>15980</v>
      </c>
      <c r="I48" s="414">
        <v>920556374</v>
      </c>
      <c r="J48" s="414">
        <v>8867970210</v>
      </c>
      <c r="K48" s="107"/>
      <c r="L48" s="107"/>
      <c r="M48" s="107"/>
      <c r="N48" s="107"/>
    </row>
    <row r="49" spans="1:10" ht="14.25" customHeight="1">
      <c r="A49" s="113" t="s">
        <v>275</v>
      </c>
      <c r="B49" s="416">
        <v>162923</v>
      </c>
      <c r="C49" s="416">
        <v>8401334342</v>
      </c>
      <c r="D49" s="416">
        <v>62980127597</v>
      </c>
      <c r="E49" s="416">
        <v>125176</v>
      </c>
      <c r="F49" s="416">
        <v>6050068450</v>
      </c>
      <c r="G49" s="416">
        <v>46269222187</v>
      </c>
      <c r="H49" s="416">
        <v>16583</v>
      </c>
      <c r="I49" s="416">
        <v>985571656</v>
      </c>
      <c r="J49" s="416">
        <v>9455432783</v>
      </c>
    </row>
    <row r="50" spans="1:10" ht="14.25" customHeight="1">
      <c r="A50" s="113" t="s">
        <v>276</v>
      </c>
      <c r="B50" s="416">
        <v>164732</v>
      </c>
      <c r="C50" s="416">
        <v>8365019773</v>
      </c>
      <c r="D50" s="416">
        <v>62703506642</v>
      </c>
      <c r="E50" s="416">
        <v>126484</v>
      </c>
      <c r="F50" s="416">
        <v>6041560548</v>
      </c>
      <c r="G50" s="416">
        <v>46253126870</v>
      </c>
      <c r="H50" s="416">
        <v>16652</v>
      </c>
      <c r="I50" s="416">
        <v>962657403</v>
      </c>
      <c r="J50" s="416">
        <v>9221219668</v>
      </c>
    </row>
    <row r="51" spans="1:10" ht="14.25" customHeight="1">
      <c r="A51" s="113" t="s">
        <v>277</v>
      </c>
      <c r="B51" s="416">
        <v>163940</v>
      </c>
      <c r="C51" s="416">
        <v>8357968584</v>
      </c>
      <c r="D51" s="416">
        <v>62857079054.5</v>
      </c>
      <c r="E51" s="416">
        <v>126710</v>
      </c>
      <c r="F51" s="416">
        <v>6072111383</v>
      </c>
      <c r="G51" s="416">
        <v>46422334398</v>
      </c>
      <c r="H51" s="416">
        <v>16316</v>
      </c>
      <c r="I51" s="416">
        <v>980925418</v>
      </c>
      <c r="J51" s="416">
        <v>9412789262</v>
      </c>
    </row>
    <row r="52" spans="1:10" ht="14.25" customHeight="1">
      <c r="A52" s="113" t="s">
        <v>373</v>
      </c>
      <c r="B52" s="416">
        <v>157596</v>
      </c>
      <c r="C52" s="416">
        <v>8428807533</v>
      </c>
      <c r="D52" s="416">
        <v>63402259191.5</v>
      </c>
      <c r="E52" s="416">
        <v>119880</v>
      </c>
      <c r="F52" s="416">
        <v>6001860653</v>
      </c>
      <c r="G52" s="416">
        <v>46127800564</v>
      </c>
      <c r="H52" s="416">
        <v>16222</v>
      </c>
      <c r="I52" s="416">
        <v>1008862820</v>
      </c>
      <c r="J52" s="416">
        <v>9679876833</v>
      </c>
    </row>
    <row r="53" spans="1:10" ht="14.25" customHeight="1">
      <c r="A53" s="113" t="s">
        <v>368</v>
      </c>
      <c r="B53" s="416">
        <v>160374</v>
      </c>
      <c r="C53" s="416">
        <v>8100545124</v>
      </c>
      <c r="D53" s="416">
        <v>60816603212.5</v>
      </c>
      <c r="E53" s="416">
        <v>122457</v>
      </c>
      <c r="F53" s="416">
        <v>5819989644</v>
      </c>
      <c r="G53" s="416">
        <v>44567160285</v>
      </c>
      <c r="H53" s="416">
        <v>16798</v>
      </c>
      <c r="I53" s="416">
        <v>954884995</v>
      </c>
      <c r="J53" s="416">
        <v>9137977355</v>
      </c>
    </row>
    <row r="54" spans="1:10" ht="14.25" customHeight="1">
      <c r="A54" s="114" t="s">
        <v>369</v>
      </c>
      <c r="B54" s="415">
        <v>171453</v>
      </c>
      <c r="C54" s="415">
        <v>8879688414</v>
      </c>
      <c r="D54" s="415">
        <v>66660272428</v>
      </c>
      <c r="E54" s="415">
        <v>131229</v>
      </c>
      <c r="F54" s="415">
        <v>6382072782</v>
      </c>
      <c r="G54" s="415">
        <v>48949317051</v>
      </c>
      <c r="H54" s="415">
        <v>17295</v>
      </c>
      <c r="I54" s="415">
        <v>1031336030</v>
      </c>
      <c r="J54" s="415">
        <v>9889113131</v>
      </c>
    </row>
    <row r="55" spans="1:10" ht="9.1999999999999993" customHeight="1">
      <c r="A55" s="495"/>
      <c r="B55" s="496"/>
      <c r="C55" s="496"/>
      <c r="D55" s="496"/>
      <c r="E55" s="496"/>
      <c r="F55" s="496"/>
      <c r="G55" s="496"/>
      <c r="H55" s="496"/>
      <c r="I55" s="496"/>
      <c r="J55" s="496"/>
    </row>
    <row r="56" spans="1:10">
      <c r="A56" s="82" t="s">
        <v>361</v>
      </c>
      <c r="B56" s="116"/>
      <c r="C56" s="116"/>
      <c r="D56" s="116"/>
      <c r="E56" s="116"/>
      <c r="F56" s="116"/>
      <c r="G56" s="116"/>
      <c r="H56" s="116"/>
      <c r="I56" s="116"/>
      <c r="J56" s="116"/>
    </row>
    <row r="57" spans="1:10">
      <c r="A57" s="82" t="s">
        <v>247</v>
      </c>
      <c r="B57" s="116"/>
      <c r="C57" s="116"/>
      <c r="D57" s="116"/>
      <c r="E57" s="116"/>
      <c r="F57" s="116"/>
      <c r="G57" s="116"/>
      <c r="H57" s="116"/>
      <c r="I57" s="116"/>
      <c r="J57" s="116"/>
    </row>
    <row r="58" spans="1:10">
      <c r="A58" s="82" t="s">
        <v>286</v>
      </c>
      <c r="B58" s="116"/>
      <c r="C58" s="116"/>
      <c r="D58" s="116"/>
      <c r="E58" s="116"/>
      <c r="F58" s="116"/>
      <c r="G58" s="116"/>
      <c r="H58" s="116"/>
      <c r="I58" s="116"/>
      <c r="J58" s="116"/>
    </row>
    <row r="59" spans="1:10">
      <c r="A59" s="82"/>
      <c r="B59" s="116"/>
      <c r="C59" s="116"/>
      <c r="D59" s="116"/>
      <c r="E59" s="116"/>
      <c r="F59" s="116"/>
      <c r="G59" s="116"/>
      <c r="H59" s="116"/>
      <c r="I59" s="116"/>
      <c r="J59" s="116"/>
    </row>
    <row r="60" spans="1:10" ht="17.25" customHeight="1">
      <c r="A60" s="412"/>
    </row>
    <row r="61" spans="1:10" ht="22.5" customHeight="1">
      <c r="A61" s="452" t="s">
        <v>377</v>
      </c>
      <c r="B61" s="725" t="s">
        <v>362</v>
      </c>
      <c r="C61" s="725"/>
      <c r="D61" s="725"/>
      <c r="E61" s="725"/>
      <c r="F61" s="725"/>
      <c r="G61" s="725"/>
      <c r="H61" s="725"/>
      <c r="I61" s="725"/>
      <c r="J61" s="725"/>
    </row>
    <row r="62" spans="1:10" ht="22.5" customHeight="1">
      <c r="J62" s="413"/>
    </row>
    <row r="63" spans="1:10" ht="21" customHeight="1">
      <c r="A63" s="726" t="s">
        <v>245</v>
      </c>
      <c r="B63" s="594" t="s">
        <v>521</v>
      </c>
      <c r="C63" s="595"/>
      <c r="D63" s="596"/>
      <c r="E63" s="594" t="s">
        <v>246</v>
      </c>
      <c r="F63" s="595"/>
      <c r="G63" s="596"/>
      <c r="H63" s="594" t="s">
        <v>462</v>
      </c>
      <c r="I63" s="595"/>
      <c r="J63" s="596"/>
    </row>
    <row r="64" spans="1:10" ht="21" customHeight="1">
      <c r="A64" s="727"/>
      <c r="B64" s="103" t="s">
        <v>522</v>
      </c>
      <c r="C64" s="103" t="s">
        <v>546</v>
      </c>
      <c r="D64" s="103" t="s">
        <v>523</v>
      </c>
      <c r="E64" s="103" t="s">
        <v>522</v>
      </c>
      <c r="F64" s="103" t="s">
        <v>546</v>
      </c>
      <c r="G64" s="103" t="s">
        <v>523</v>
      </c>
      <c r="H64" s="103" t="s">
        <v>522</v>
      </c>
      <c r="I64" s="103" t="s">
        <v>546</v>
      </c>
      <c r="J64" s="103" t="s">
        <v>523</v>
      </c>
    </row>
    <row r="65" spans="1:10" ht="15" customHeight="1">
      <c r="A65" s="104"/>
      <c r="B65" s="105" t="s">
        <v>524</v>
      </c>
      <c r="C65" s="105" t="s">
        <v>548</v>
      </c>
      <c r="D65" s="105" t="s">
        <v>615</v>
      </c>
      <c r="E65" s="105" t="s">
        <v>524</v>
      </c>
      <c r="F65" s="105" t="s">
        <v>548</v>
      </c>
      <c r="G65" s="105" t="s">
        <v>615</v>
      </c>
      <c r="H65" s="105" t="s">
        <v>524</v>
      </c>
      <c r="I65" s="105" t="s">
        <v>548</v>
      </c>
      <c r="J65" s="105" t="s">
        <v>615</v>
      </c>
    </row>
    <row r="66" spans="1:10" ht="15" customHeight="1">
      <c r="A66" s="113" t="s">
        <v>519</v>
      </c>
      <c r="B66" s="414">
        <v>154702</v>
      </c>
      <c r="C66" s="414">
        <v>7809407235</v>
      </c>
      <c r="D66" s="414">
        <v>60358023500.5</v>
      </c>
      <c r="E66" s="414">
        <v>118664</v>
      </c>
      <c r="F66" s="414">
        <v>5647180072</v>
      </c>
      <c r="G66" s="414">
        <v>44560679426</v>
      </c>
      <c r="H66" s="414">
        <v>15970</v>
      </c>
      <c r="I66" s="414">
        <v>933967682</v>
      </c>
      <c r="J66" s="414">
        <v>8942712266</v>
      </c>
    </row>
    <row r="67" spans="1:10" ht="15" customHeight="1">
      <c r="A67" s="113" t="s">
        <v>269</v>
      </c>
      <c r="B67" s="414">
        <v>161880</v>
      </c>
      <c r="C67" s="414">
        <v>8404463484</v>
      </c>
      <c r="D67" s="414">
        <v>65696293666</v>
      </c>
      <c r="E67" s="414">
        <v>123818</v>
      </c>
      <c r="F67" s="414">
        <v>6025752421</v>
      </c>
      <c r="G67" s="414">
        <v>48624309904</v>
      </c>
      <c r="H67" s="414">
        <v>16248</v>
      </c>
      <c r="I67" s="414">
        <v>983625535</v>
      </c>
      <c r="J67" s="414">
        <v>9432145280</v>
      </c>
    </row>
    <row r="68" spans="1:10" ht="15" customHeight="1">
      <c r="A68" s="113" t="s">
        <v>271</v>
      </c>
      <c r="B68" s="414">
        <v>162978</v>
      </c>
      <c r="C68" s="414">
        <v>8553137171</v>
      </c>
      <c r="D68" s="414">
        <v>67259206804</v>
      </c>
      <c r="E68" s="414">
        <v>124864</v>
      </c>
      <c r="F68" s="414">
        <v>6176799075</v>
      </c>
      <c r="G68" s="414">
        <v>50248344439</v>
      </c>
      <c r="H68" s="414">
        <v>16055</v>
      </c>
      <c r="I68" s="414">
        <v>961671534</v>
      </c>
      <c r="J68" s="414">
        <v>9215252188</v>
      </c>
    </row>
    <row r="69" spans="1:10" ht="15" customHeight="1">
      <c r="A69" s="113" t="s">
        <v>272</v>
      </c>
      <c r="B69" s="414">
        <v>167166</v>
      </c>
      <c r="C69" s="414">
        <v>8846276678</v>
      </c>
      <c r="D69" s="414">
        <v>69743682579</v>
      </c>
      <c r="E69" s="414">
        <v>129282</v>
      </c>
      <c r="F69" s="414">
        <v>6458722115</v>
      </c>
      <c r="G69" s="414">
        <v>52839118715</v>
      </c>
      <c r="H69" s="414">
        <v>15944</v>
      </c>
      <c r="I69" s="414">
        <v>961207949</v>
      </c>
      <c r="J69" s="414">
        <v>9215640347</v>
      </c>
    </row>
    <row r="70" spans="1:10" ht="15" customHeight="1">
      <c r="A70" s="113" t="s">
        <v>273</v>
      </c>
      <c r="B70" s="414">
        <v>177982</v>
      </c>
      <c r="C70" s="414">
        <v>9240024498</v>
      </c>
      <c r="D70" s="414">
        <v>72589429174</v>
      </c>
      <c r="E70" s="414">
        <v>138457</v>
      </c>
      <c r="F70" s="414">
        <v>6807103965</v>
      </c>
      <c r="G70" s="414">
        <v>55703967807</v>
      </c>
      <c r="H70" s="414">
        <v>15801</v>
      </c>
      <c r="I70" s="414">
        <v>925881028</v>
      </c>
      <c r="J70" s="414">
        <v>8871697055</v>
      </c>
    </row>
    <row r="71" spans="1:10" ht="15" customHeight="1">
      <c r="A71" s="113" t="s">
        <v>274</v>
      </c>
      <c r="B71" s="414">
        <v>157062</v>
      </c>
      <c r="C71" s="414">
        <v>8196344750</v>
      </c>
      <c r="D71" s="414">
        <v>64813954474.5</v>
      </c>
      <c r="E71" s="414">
        <v>120752</v>
      </c>
      <c r="F71" s="414">
        <v>5974658962</v>
      </c>
      <c r="G71" s="414">
        <v>49171159096</v>
      </c>
      <c r="H71" s="414">
        <v>15022</v>
      </c>
      <c r="I71" s="414">
        <v>880685244</v>
      </c>
      <c r="J71" s="414">
        <v>8443410152</v>
      </c>
    </row>
    <row r="72" spans="1:10" ht="15" customHeight="1">
      <c r="A72" s="113" t="s">
        <v>275</v>
      </c>
      <c r="B72" s="414">
        <v>166249</v>
      </c>
      <c r="C72" s="414">
        <v>8902564314</v>
      </c>
      <c r="D72" s="414">
        <v>70691167823</v>
      </c>
      <c r="E72" s="414">
        <v>127716</v>
      </c>
      <c r="F72" s="414">
        <v>6462066052</v>
      </c>
      <c r="G72" s="414">
        <v>53450326160</v>
      </c>
      <c r="H72" s="414">
        <v>15907</v>
      </c>
      <c r="I72" s="414">
        <v>958027436</v>
      </c>
      <c r="J72" s="414">
        <v>9188269364</v>
      </c>
    </row>
    <row r="73" spans="1:10" ht="15" customHeight="1">
      <c r="A73" s="113" t="s">
        <v>276</v>
      </c>
      <c r="B73" s="414">
        <v>164907</v>
      </c>
      <c r="C73" s="414">
        <v>8770888572</v>
      </c>
      <c r="D73" s="414">
        <v>69785138309</v>
      </c>
      <c r="E73" s="414">
        <v>126831</v>
      </c>
      <c r="F73" s="414">
        <v>6384260434</v>
      </c>
      <c r="G73" s="414">
        <v>52927004814</v>
      </c>
      <c r="H73" s="414">
        <v>16170</v>
      </c>
      <c r="I73" s="414">
        <v>963649495</v>
      </c>
      <c r="J73" s="414">
        <v>9241222299</v>
      </c>
    </row>
    <row r="74" spans="1:10" ht="15" customHeight="1">
      <c r="A74" s="113" t="s">
        <v>277</v>
      </c>
      <c r="B74" s="414">
        <v>163055</v>
      </c>
      <c r="C74" s="414">
        <v>8614076453</v>
      </c>
      <c r="D74" s="414">
        <v>68567368741</v>
      </c>
      <c r="E74" s="414">
        <v>125994</v>
      </c>
      <c r="F74" s="414">
        <v>6286984135</v>
      </c>
      <c r="G74" s="414">
        <v>52090874756</v>
      </c>
      <c r="H74" s="414">
        <v>15758</v>
      </c>
      <c r="I74" s="414">
        <v>947320366</v>
      </c>
      <c r="J74" s="414">
        <v>9083990517</v>
      </c>
    </row>
    <row r="75" spans="1:10" ht="15" customHeight="1">
      <c r="A75" s="113" t="s">
        <v>365</v>
      </c>
      <c r="B75" s="414">
        <v>154627</v>
      </c>
      <c r="C75" s="414">
        <v>8614940306</v>
      </c>
      <c r="D75" s="414">
        <v>68658955832</v>
      </c>
      <c r="E75" s="414">
        <v>117377</v>
      </c>
      <c r="F75" s="414">
        <v>6146960218</v>
      </c>
      <c r="G75" s="414">
        <v>51318218008</v>
      </c>
      <c r="H75" s="414">
        <v>15436</v>
      </c>
      <c r="I75" s="414">
        <v>981455797</v>
      </c>
      <c r="J75" s="414">
        <v>9431185076</v>
      </c>
    </row>
    <row r="76" spans="1:10" ht="15" customHeight="1">
      <c r="A76" s="113" t="s">
        <v>278</v>
      </c>
      <c r="B76" s="414">
        <v>161976</v>
      </c>
      <c r="C76" s="414">
        <v>8599268571</v>
      </c>
      <c r="D76" s="414">
        <v>68796595750</v>
      </c>
      <c r="E76" s="414">
        <v>124107</v>
      </c>
      <c r="F76" s="414">
        <v>6246100195</v>
      </c>
      <c r="G76" s="414">
        <v>52109685670</v>
      </c>
      <c r="H76" s="414">
        <v>16122</v>
      </c>
      <c r="I76" s="414">
        <v>957532862</v>
      </c>
      <c r="J76" s="414">
        <v>9177646837</v>
      </c>
    </row>
    <row r="77" spans="1:10" ht="15" customHeight="1">
      <c r="A77" s="114" t="s">
        <v>279</v>
      </c>
      <c r="B77" s="415">
        <v>168061</v>
      </c>
      <c r="C77" s="415">
        <v>8913733445</v>
      </c>
      <c r="D77" s="415">
        <v>71184306247</v>
      </c>
      <c r="E77" s="415">
        <v>129273</v>
      </c>
      <c r="F77" s="415">
        <v>6465895193</v>
      </c>
      <c r="G77" s="415">
        <v>53909399089</v>
      </c>
      <c r="H77" s="415">
        <v>16022</v>
      </c>
      <c r="I77" s="415">
        <v>983259031</v>
      </c>
      <c r="J77" s="415">
        <v>9437141613</v>
      </c>
    </row>
    <row r="78" spans="1:10" ht="15" customHeight="1">
      <c r="A78" s="113" t="s">
        <v>280</v>
      </c>
      <c r="B78" s="414">
        <v>169252</v>
      </c>
      <c r="C78" s="414">
        <v>8476030687</v>
      </c>
      <c r="D78" s="414">
        <v>66367980744</v>
      </c>
      <c r="E78" s="414">
        <v>143597</v>
      </c>
      <c r="F78" s="414">
        <v>6907519594</v>
      </c>
      <c r="G78" s="414">
        <v>57360761056</v>
      </c>
      <c r="H78" s="414">
        <v>925</v>
      </c>
      <c r="I78" s="414">
        <v>93799763</v>
      </c>
      <c r="J78" s="414">
        <v>912697873</v>
      </c>
    </row>
    <row r="79" spans="1:10" ht="15" customHeight="1">
      <c r="A79" s="113" t="s">
        <v>268</v>
      </c>
      <c r="B79" s="414">
        <v>182997</v>
      </c>
      <c r="C79" s="414">
        <v>9355377525</v>
      </c>
      <c r="D79" s="414">
        <v>73081089350</v>
      </c>
      <c r="E79" s="414">
        <v>153268</v>
      </c>
      <c r="F79" s="414">
        <v>7514504176</v>
      </c>
      <c r="G79" s="414">
        <v>62739862835</v>
      </c>
      <c r="H79" s="414">
        <v>635</v>
      </c>
      <c r="I79" s="414">
        <v>62586528</v>
      </c>
      <c r="J79" s="414">
        <v>610043200</v>
      </c>
    </row>
    <row r="80" spans="1:10" ht="15" customHeight="1">
      <c r="A80" s="113" t="s">
        <v>270</v>
      </c>
      <c r="B80" s="414">
        <v>187643</v>
      </c>
      <c r="C80" s="414">
        <v>9739899517</v>
      </c>
      <c r="D80" s="414">
        <v>76168831655.5</v>
      </c>
      <c r="E80" s="414">
        <v>156981</v>
      </c>
      <c r="F80" s="414">
        <v>7811603304</v>
      </c>
      <c r="G80" s="414">
        <v>65428027198.5</v>
      </c>
      <c r="H80" s="414">
        <v>348</v>
      </c>
      <c r="I80" s="414">
        <v>31481338</v>
      </c>
      <c r="J80" s="414">
        <v>306852503</v>
      </c>
    </row>
    <row r="81" spans="1:10" ht="15" customHeight="1">
      <c r="A81" s="113" t="s">
        <v>272</v>
      </c>
      <c r="B81" s="414">
        <v>229951</v>
      </c>
      <c r="C81" s="414">
        <v>11458669035</v>
      </c>
      <c r="D81" s="414">
        <v>89581109771.5</v>
      </c>
      <c r="E81" s="414">
        <v>195071</v>
      </c>
      <c r="F81" s="414">
        <v>9350914667</v>
      </c>
      <c r="G81" s="414">
        <v>77857974347</v>
      </c>
      <c r="H81" s="414">
        <v>235</v>
      </c>
      <c r="I81" s="414">
        <v>22447810</v>
      </c>
      <c r="J81" s="414">
        <v>218963321</v>
      </c>
    </row>
    <row r="82" spans="1:10" ht="15" customHeight="1">
      <c r="A82" s="113" t="s">
        <v>273</v>
      </c>
      <c r="B82" s="414">
        <v>246136</v>
      </c>
      <c r="C82" s="414">
        <v>12285239118</v>
      </c>
      <c r="D82" s="414">
        <v>95465873882</v>
      </c>
      <c r="E82" s="414">
        <v>207056</v>
      </c>
      <c r="F82" s="414">
        <v>9885632795</v>
      </c>
      <c r="G82" s="414">
        <v>82319954121</v>
      </c>
      <c r="H82" s="414">
        <v>196</v>
      </c>
      <c r="I82" s="414">
        <v>16681323</v>
      </c>
      <c r="J82" s="414">
        <v>161906446</v>
      </c>
    </row>
    <row r="83" spans="1:10" ht="15" customHeight="1">
      <c r="A83" s="113" t="s">
        <v>274</v>
      </c>
      <c r="B83" s="414">
        <v>227222</v>
      </c>
      <c r="C83" s="414">
        <v>11453580970</v>
      </c>
      <c r="D83" s="414">
        <v>89764329084</v>
      </c>
      <c r="E83" s="414">
        <v>190924</v>
      </c>
      <c r="F83" s="414">
        <v>9241571081</v>
      </c>
      <c r="G83" s="414">
        <v>77348496552.5</v>
      </c>
      <c r="H83" s="414">
        <v>162</v>
      </c>
      <c r="I83" s="414">
        <v>12135142</v>
      </c>
      <c r="J83" s="414">
        <v>117568109</v>
      </c>
    </row>
    <row r="84" spans="1:10" ht="15" customHeight="1">
      <c r="A84" s="113" t="s">
        <v>275</v>
      </c>
      <c r="B84" s="414">
        <v>238934</v>
      </c>
      <c r="C84" s="414">
        <v>11986039012</v>
      </c>
      <c r="D84" s="414">
        <v>94322831184</v>
      </c>
      <c r="E84" s="414">
        <v>200754</v>
      </c>
      <c r="F84" s="414">
        <v>9700227004</v>
      </c>
      <c r="G84" s="414">
        <v>81123110547</v>
      </c>
      <c r="H84" s="414">
        <v>156</v>
      </c>
      <c r="I84" s="414">
        <v>12529516</v>
      </c>
      <c r="J84" s="414">
        <v>121787854</v>
      </c>
    </row>
    <row r="85" spans="1:10" ht="15" customHeight="1">
      <c r="A85" s="113" t="s">
        <v>276</v>
      </c>
      <c r="B85" s="414">
        <v>234135</v>
      </c>
      <c r="C85" s="414">
        <v>11816678152</v>
      </c>
      <c r="D85" s="414">
        <v>92600397672</v>
      </c>
      <c r="E85" s="414">
        <v>194666</v>
      </c>
      <c r="F85" s="414">
        <v>9414753432</v>
      </c>
      <c r="G85" s="414">
        <v>79123061514</v>
      </c>
      <c r="H85" s="414">
        <v>117</v>
      </c>
      <c r="I85" s="414">
        <v>11936852</v>
      </c>
      <c r="J85" s="414">
        <v>116507292</v>
      </c>
    </row>
    <row r="86" spans="1:10" ht="15" customHeight="1">
      <c r="A86" s="113" t="s">
        <v>277</v>
      </c>
      <c r="B86" s="414">
        <v>232734</v>
      </c>
      <c r="C86" s="414">
        <v>11923200781</v>
      </c>
      <c r="D86" s="414">
        <v>93590543443</v>
      </c>
      <c r="E86" s="414">
        <v>194991</v>
      </c>
      <c r="F86" s="414">
        <v>9649217778</v>
      </c>
      <c r="G86" s="414">
        <v>80891304538</v>
      </c>
      <c r="H86" s="414">
        <v>73</v>
      </c>
      <c r="I86" s="414">
        <v>6798047</v>
      </c>
      <c r="J86" s="414">
        <v>66490320</v>
      </c>
    </row>
    <row r="87" spans="1:10" ht="15" customHeight="1">
      <c r="A87" s="113" t="s">
        <v>374</v>
      </c>
      <c r="B87" s="414">
        <v>219263</v>
      </c>
      <c r="C87" s="414">
        <v>11722264311</v>
      </c>
      <c r="D87" s="414">
        <v>92220484058</v>
      </c>
      <c r="E87" s="414">
        <v>181400</v>
      </c>
      <c r="F87" s="414">
        <v>9311549374</v>
      </c>
      <c r="G87" s="414">
        <v>78479370760</v>
      </c>
      <c r="H87" s="414">
        <v>62</v>
      </c>
      <c r="I87" s="414">
        <v>5029725</v>
      </c>
      <c r="J87" s="414">
        <v>48983498</v>
      </c>
    </row>
    <row r="88" spans="1:10" ht="15" customHeight="1">
      <c r="A88" s="113" t="s">
        <v>278</v>
      </c>
      <c r="B88" s="414">
        <v>223322</v>
      </c>
      <c r="C88" s="414">
        <v>11559139900</v>
      </c>
      <c r="D88" s="414">
        <v>91257998081</v>
      </c>
      <c r="E88" s="414">
        <v>185344</v>
      </c>
      <c r="F88" s="414">
        <v>9221329748</v>
      </c>
      <c r="G88" s="414">
        <v>77767381857</v>
      </c>
      <c r="H88" s="414">
        <v>48</v>
      </c>
      <c r="I88" s="414">
        <v>5073275</v>
      </c>
      <c r="J88" s="414">
        <v>49607207</v>
      </c>
    </row>
    <row r="89" spans="1:10" ht="15" customHeight="1">
      <c r="A89" s="114" t="s">
        <v>279</v>
      </c>
      <c r="B89" s="415">
        <v>242324</v>
      </c>
      <c r="C89" s="415">
        <v>12495022440</v>
      </c>
      <c r="D89" s="415">
        <v>98766571611.5</v>
      </c>
      <c r="E89" s="415">
        <v>201568</v>
      </c>
      <c r="F89" s="415">
        <v>9999491467</v>
      </c>
      <c r="G89" s="415">
        <v>84348917884</v>
      </c>
      <c r="H89" s="415">
        <v>35</v>
      </c>
      <c r="I89" s="415">
        <v>2550466</v>
      </c>
      <c r="J89" s="415">
        <v>24761586</v>
      </c>
    </row>
    <row r="90" spans="1:10" ht="15" customHeight="1">
      <c r="A90" s="113" t="s">
        <v>280</v>
      </c>
      <c r="B90" s="414">
        <v>275621</v>
      </c>
      <c r="C90" s="414">
        <v>13246375306</v>
      </c>
      <c r="D90" s="414">
        <v>104379679865.5</v>
      </c>
      <c r="E90" s="414">
        <v>231471</v>
      </c>
      <c r="F90" s="414">
        <v>10734953412</v>
      </c>
      <c r="G90" s="414">
        <v>89898387189.5</v>
      </c>
      <c r="H90" s="414">
        <v>32</v>
      </c>
      <c r="I90" s="414">
        <v>3126632</v>
      </c>
      <c r="J90" s="414">
        <v>30489562</v>
      </c>
    </row>
    <row r="91" spans="1:10" ht="15" customHeight="1">
      <c r="A91" s="113" t="s">
        <v>268</v>
      </c>
      <c r="B91" s="414">
        <v>291051</v>
      </c>
      <c r="C91" s="414">
        <v>14167627652</v>
      </c>
      <c r="D91" s="414">
        <v>111709504608.5</v>
      </c>
      <c r="E91" s="414">
        <v>240070</v>
      </c>
      <c r="F91" s="414">
        <v>11222832531</v>
      </c>
      <c r="G91" s="414">
        <v>94541010411</v>
      </c>
      <c r="H91" s="414">
        <v>25</v>
      </c>
      <c r="I91" s="414">
        <v>2478569</v>
      </c>
      <c r="J91" s="414">
        <v>24407878</v>
      </c>
    </row>
    <row r="92" spans="1:10" ht="15" customHeight="1">
      <c r="A92" s="113" t="s">
        <v>270</v>
      </c>
      <c r="B92" s="414">
        <v>309168</v>
      </c>
      <c r="C92" s="414">
        <v>15415940715</v>
      </c>
      <c r="D92" s="414">
        <v>121829086500.5</v>
      </c>
      <c r="E92" s="414">
        <v>254666</v>
      </c>
      <c r="F92" s="414">
        <v>12230042131</v>
      </c>
      <c r="G92" s="414">
        <v>103330423586</v>
      </c>
      <c r="H92" s="414">
        <v>17</v>
      </c>
      <c r="I92" s="414">
        <v>1447304</v>
      </c>
      <c r="J92" s="414">
        <v>14241245</v>
      </c>
    </row>
    <row r="93" spans="1:10" ht="15" customHeight="1">
      <c r="A93" s="113" t="s">
        <v>272</v>
      </c>
      <c r="B93" s="414">
        <v>342425</v>
      </c>
      <c r="C93" s="414">
        <v>16696338560</v>
      </c>
      <c r="D93" s="414">
        <v>131950919145.5</v>
      </c>
      <c r="E93" s="414">
        <v>283999</v>
      </c>
      <c r="F93" s="414">
        <v>13347888983</v>
      </c>
      <c r="G93" s="414">
        <v>112358039186</v>
      </c>
      <c r="H93" s="414">
        <v>15</v>
      </c>
      <c r="I93" s="414">
        <v>1315084</v>
      </c>
      <c r="J93" s="414">
        <v>12762373</v>
      </c>
    </row>
    <row r="94" spans="1:10" ht="15" customHeight="1">
      <c r="A94" s="113" t="s">
        <v>273</v>
      </c>
      <c r="B94" s="414">
        <v>361501</v>
      </c>
      <c r="C94" s="414">
        <v>17276400560</v>
      </c>
      <c r="D94" s="414">
        <v>136035695076.5</v>
      </c>
      <c r="E94" s="414">
        <v>299539</v>
      </c>
      <c r="F94" s="414">
        <v>13726018519</v>
      </c>
      <c r="G94" s="414">
        <v>115376823427</v>
      </c>
      <c r="H94" s="414">
        <v>3</v>
      </c>
      <c r="I94" s="414">
        <v>219131</v>
      </c>
      <c r="J94" s="414">
        <v>2033815</v>
      </c>
    </row>
    <row r="95" spans="1:10" ht="15" customHeight="1">
      <c r="A95" s="113" t="s">
        <v>274</v>
      </c>
      <c r="B95" s="414">
        <v>327640</v>
      </c>
      <c r="C95" s="414">
        <v>15914894161</v>
      </c>
      <c r="D95" s="414">
        <v>126016588041</v>
      </c>
      <c r="E95" s="414">
        <v>270812</v>
      </c>
      <c r="F95" s="414">
        <v>12639225051</v>
      </c>
      <c r="G95" s="414">
        <v>106704138390.5</v>
      </c>
      <c r="H95" s="414">
        <v>18</v>
      </c>
      <c r="I95" s="414">
        <v>1676643</v>
      </c>
      <c r="J95" s="414">
        <v>16075925</v>
      </c>
    </row>
    <row r="96" spans="1:10" ht="15" customHeight="1">
      <c r="A96" s="113" t="s">
        <v>275</v>
      </c>
      <c r="B96" s="414">
        <v>338821</v>
      </c>
      <c r="C96" s="414">
        <v>16714647471</v>
      </c>
      <c r="D96" s="414">
        <v>132755771256</v>
      </c>
      <c r="E96" s="414">
        <v>279362</v>
      </c>
      <c r="F96" s="414">
        <v>13249746947</v>
      </c>
      <c r="G96" s="414">
        <v>112221632154.5</v>
      </c>
      <c r="H96" s="414">
        <v>23</v>
      </c>
      <c r="I96" s="414">
        <v>2457074</v>
      </c>
      <c r="J96" s="414">
        <v>24061118</v>
      </c>
    </row>
    <row r="97" spans="1:10" ht="15" customHeight="1">
      <c r="A97" s="113" t="s">
        <v>276</v>
      </c>
      <c r="B97" s="414">
        <v>338499</v>
      </c>
      <c r="C97" s="414">
        <v>16496389231</v>
      </c>
      <c r="D97" s="414">
        <v>130912897689.5</v>
      </c>
      <c r="E97" s="414">
        <v>277240</v>
      </c>
      <c r="F97" s="414">
        <v>12955730637</v>
      </c>
      <c r="G97" s="414">
        <v>109826339698.5</v>
      </c>
      <c r="H97" s="414">
        <v>8</v>
      </c>
      <c r="I97" s="414">
        <v>1168500</v>
      </c>
      <c r="J97" s="414">
        <v>11483467</v>
      </c>
    </row>
    <row r="98" spans="1:10" ht="15" customHeight="1">
      <c r="A98" s="113" t="s">
        <v>277</v>
      </c>
      <c r="B98" s="414">
        <v>340711</v>
      </c>
      <c r="C98" s="414">
        <v>16874231308</v>
      </c>
      <c r="D98" s="414">
        <v>133564153370.5</v>
      </c>
      <c r="E98" s="414">
        <v>279923</v>
      </c>
      <c r="F98" s="414">
        <v>13365646439</v>
      </c>
      <c r="G98" s="414">
        <v>113189182991</v>
      </c>
      <c r="H98" s="414">
        <v>13</v>
      </c>
      <c r="I98" s="414">
        <v>2426653</v>
      </c>
      <c r="J98" s="414">
        <v>23844789</v>
      </c>
    </row>
    <row r="99" spans="1:10" ht="15" customHeight="1">
      <c r="A99" s="113" t="s">
        <v>375</v>
      </c>
      <c r="B99" s="414">
        <v>327629</v>
      </c>
      <c r="C99" s="414">
        <v>16815332287</v>
      </c>
      <c r="D99" s="414">
        <v>133704895683</v>
      </c>
      <c r="E99" s="414">
        <v>265418</v>
      </c>
      <c r="F99" s="414">
        <v>13109585382</v>
      </c>
      <c r="G99" s="414">
        <v>111613530642.5</v>
      </c>
      <c r="H99" s="414">
        <v>14</v>
      </c>
      <c r="I99" s="414">
        <v>1540466</v>
      </c>
      <c r="J99" s="414">
        <v>15051826</v>
      </c>
    </row>
    <row r="100" spans="1:10" ht="15" customHeight="1">
      <c r="A100" s="113" t="s">
        <v>278</v>
      </c>
      <c r="B100" s="414">
        <v>335753</v>
      </c>
      <c r="C100" s="414">
        <v>16639013190</v>
      </c>
      <c r="D100" s="414">
        <v>132124602445.5</v>
      </c>
      <c r="E100" s="414">
        <v>273338</v>
      </c>
      <c r="F100" s="414">
        <v>13023313944</v>
      </c>
      <c r="G100" s="414">
        <v>110854166179</v>
      </c>
      <c r="H100" s="414">
        <v>17</v>
      </c>
      <c r="I100" s="414">
        <v>2669974</v>
      </c>
      <c r="J100" s="414">
        <v>26229464</v>
      </c>
    </row>
    <row r="101" spans="1:10" ht="15" customHeight="1">
      <c r="A101" s="114" t="s">
        <v>279</v>
      </c>
      <c r="B101" s="415">
        <v>363521</v>
      </c>
      <c r="C101" s="415">
        <v>17934210559</v>
      </c>
      <c r="D101" s="415">
        <v>142458293842.5</v>
      </c>
      <c r="E101" s="415">
        <v>296593</v>
      </c>
      <c r="F101" s="415">
        <v>14071407592</v>
      </c>
      <c r="G101" s="415">
        <v>119780887835</v>
      </c>
      <c r="H101" s="415">
        <v>4</v>
      </c>
      <c r="I101" s="415">
        <v>325017</v>
      </c>
      <c r="J101" s="415">
        <v>3168668</v>
      </c>
    </row>
    <row r="102" spans="1:10" ht="15" customHeight="1">
      <c r="A102" s="113" t="s">
        <v>280</v>
      </c>
      <c r="B102" s="414">
        <v>340258</v>
      </c>
      <c r="C102" s="414">
        <v>17266183095</v>
      </c>
      <c r="D102" s="414">
        <v>137756753865.5</v>
      </c>
      <c r="E102" s="414">
        <v>280073</v>
      </c>
      <c r="F102" s="414">
        <v>13782515217</v>
      </c>
      <c r="G102" s="414">
        <v>117273917437</v>
      </c>
      <c r="H102" s="414">
        <v>4</v>
      </c>
      <c r="I102" s="414">
        <v>402364</v>
      </c>
      <c r="J102" s="414">
        <v>3955524</v>
      </c>
    </row>
    <row r="103" spans="1:10" ht="15" customHeight="1">
      <c r="A103" s="113" t="s">
        <v>268</v>
      </c>
      <c r="B103" s="414">
        <v>354685</v>
      </c>
      <c r="C103" s="414">
        <v>18406596801</v>
      </c>
      <c r="D103" s="414">
        <v>146221091833.5</v>
      </c>
      <c r="E103" s="414">
        <v>286326</v>
      </c>
      <c r="F103" s="414">
        <v>14264381494</v>
      </c>
      <c r="G103" s="414">
        <v>122078733182</v>
      </c>
      <c r="H103" s="414">
        <v>5</v>
      </c>
      <c r="I103" s="414">
        <v>615775</v>
      </c>
      <c r="J103" s="414">
        <v>5969848</v>
      </c>
    </row>
    <row r="104" spans="1:10" ht="15" customHeight="1">
      <c r="A104" s="113" t="s">
        <v>270</v>
      </c>
      <c r="B104" s="414">
        <v>360995</v>
      </c>
      <c r="C104" s="414">
        <v>19127334287</v>
      </c>
      <c r="D104" s="414">
        <v>152256470719</v>
      </c>
      <c r="E104" s="414">
        <v>292451</v>
      </c>
      <c r="F104" s="414">
        <v>14896110228</v>
      </c>
      <c r="G104" s="414">
        <v>127602759982.5</v>
      </c>
      <c r="H104" s="414">
        <v>6</v>
      </c>
      <c r="I104" s="414">
        <v>605287</v>
      </c>
      <c r="J104" s="414">
        <v>5897784</v>
      </c>
    </row>
    <row r="105" spans="1:10" ht="15" customHeight="1">
      <c r="A105" s="113" t="s">
        <v>272</v>
      </c>
      <c r="B105" s="414">
        <v>367725</v>
      </c>
      <c r="C105" s="414">
        <v>19498428595</v>
      </c>
      <c r="D105" s="414">
        <v>155073185954.5</v>
      </c>
      <c r="E105" s="414">
        <v>299241</v>
      </c>
      <c r="F105" s="414">
        <v>15273275471</v>
      </c>
      <c r="G105" s="414">
        <v>130547669813</v>
      </c>
      <c r="H105" s="414">
        <v>3</v>
      </c>
      <c r="I105" s="414">
        <v>445314</v>
      </c>
      <c r="J105" s="414">
        <v>4327890</v>
      </c>
    </row>
    <row r="106" spans="1:10" ht="15" customHeight="1">
      <c r="A106" s="113" t="s">
        <v>273</v>
      </c>
      <c r="B106" s="414">
        <v>391400</v>
      </c>
      <c r="C106" s="414">
        <v>20734710980</v>
      </c>
      <c r="D106" s="414">
        <v>164350161989</v>
      </c>
      <c r="E106" s="414">
        <v>317516</v>
      </c>
      <c r="F106" s="414">
        <v>16162634113</v>
      </c>
      <c r="G106" s="414">
        <v>138111216559</v>
      </c>
      <c r="H106" s="414">
        <v>4</v>
      </c>
      <c r="I106" s="414">
        <v>464809</v>
      </c>
      <c r="J106" s="414">
        <v>4535112</v>
      </c>
    </row>
    <row r="107" spans="1:10" ht="15" customHeight="1">
      <c r="A107" s="113" t="s">
        <v>274</v>
      </c>
      <c r="B107" s="414">
        <v>357050</v>
      </c>
      <c r="C107" s="414">
        <v>18964137117</v>
      </c>
      <c r="D107" s="414">
        <v>151339676350.5</v>
      </c>
      <c r="E107" s="414">
        <v>289876</v>
      </c>
      <c r="F107" s="414">
        <v>14819336769</v>
      </c>
      <c r="G107" s="414">
        <v>127088595813</v>
      </c>
      <c r="H107" s="414">
        <v>8</v>
      </c>
      <c r="I107" s="414">
        <v>766810</v>
      </c>
      <c r="J107" s="414">
        <v>7404604</v>
      </c>
    </row>
    <row r="108" spans="1:10" ht="15" customHeight="1">
      <c r="A108" s="113" t="s">
        <v>275</v>
      </c>
      <c r="B108" s="416">
        <v>363838</v>
      </c>
      <c r="C108" s="416">
        <v>19653265808</v>
      </c>
      <c r="D108" s="416">
        <v>156720416462.5</v>
      </c>
      <c r="E108" s="416">
        <v>293857</v>
      </c>
      <c r="F108" s="416">
        <v>15244473428</v>
      </c>
      <c r="G108" s="416">
        <v>130963230478.5</v>
      </c>
      <c r="H108" s="416">
        <v>1</v>
      </c>
      <c r="I108" s="416">
        <v>136088</v>
      </c>
      <c r="J108" s="416">
        <v>1288613</v>
      </c>
    </row>
    <row r="109" spans="1:10" ht="15" customHeight="1">
      <c r="A109" s="113" t="s">
        <v>276</v>
      </c>
      <c r="B109" s="416">
        <v>365715</v>
      </c>
      <c r="C109" s="416">
        <v>19663873883</v>
      </c>
      <c r="D109" s="416">
        <v>156867235808.5</v>
      </c>
      <c r="E109" s="416">
        <v>294349</v>
      </c>
      <c r="F109" s="416">
        <v>15230599655</v>
      </c>
      <c r="G109" s="416">
        <v>131093144348</v>
      </c>
      <c r="H109" s="416">
        <v>7</v>
      </c>
      <c r="I109" s="416">
        <v>989519</v>
      </c>
      <c r="J109" s="416">
        <v>9752662</v>
      </c>
    </row>
    <row r="110" spans="1:10" ht="15" customHeight="1">
      <c r="A110" s="113" t="s">
        <v>277</v>
      </c>
      <c r="B110" s="416">
        <v>363280</v>
      </c>
      <c r="C110" s="416">
        <v>19548620497</v>
      </c>
      <c r="D110" s="416">
        <v>155453276621</v>
      </c>
      <c r="E110" s="416">
        <v>294222</v>
      </c>
      <c r="F110" s="416">
        <v>15270515842</v>
      </c>
      <c r="G110" s="416">
        <v>131056274542</v>
      </c>
      <c r="H110" s="416">
        <v>4</v>
      </c>
      <c r="I110" s="416">
        <v>413000</v>
      </c>
      <c r="J110" s="416">
        <v>4041156</v>
      </c>
    </row>
    <row r="111" spans="1:10" ht="15" customHeight="1">
      <c r="A111" s="113" t="s">
        <v>376</v>
      </c>
      <c r="B111" s="416">
        <v>346217</v>
      </c>
      <c r="C111" s="416">
        <v>19402372641</v>
      </c>
      <c r="D111" s="416">
        <v>154949868554</v>
      </c>
      <c r="E111" s="416">
        <v>277240</v>
      </c>
      <c r="F111" s="416">
        <v>14935934037</v>
      </c>
      <c r="G111" s="416">
        <v>128870526542</v>
      </c>
      <c r="H111" s="416">
        <v>1</v>
      </c>
      <c r="I111" s="416">
        <v>89988</v>
      </c>
      <c r="J111" s="416">
        <v>865258</v>
      </c>
    </row>
    <row r="112" spans="1:10" ht="15" customHeight="1">
      <c r="A112" s="113" t="s">
        <v>278</v>
      </c>
      <c r="B112" s="416">
        <v>353382</v>
      </c>
      <c r="C112" s="416">
        <v>19103716675</v>
      </c>
      <c r="D112" s="416">
        <v>152694167117.5</v>
      </c>
      <c r="E112" s="416">
        <v>284145</v>
      </c>
      <c r="F112" s="416">
        <v>14768717391</v>
      </c>
      <c r="G112" s="416">
        <v>127377714027.5</v>
      </c>
      <c r="H112" s="416">
        <v>1</v>
      </c>
      <c r="I112" s="416">
        <v>133568</v>
      </c>
      <c r="J112" s="416">
        <v>1291280</v>
      </c>
    </row>
    <row r="113" spans="1:10" ht="15" customHeight="1">
      <c r="A113" s="114" t="s">
        <v>369</v>
      </c>
      <c r="B113" s="417">
        <v>372370</v>
      </c>
      <c r="C113" s="417">
        <v>20092765041</v>
      </c>
      <c r="D113" s="417">
        <v>160864150480</v>
      </c>
      <c r="E113" s="417">
        <v>300134</v>
      </c>
      <c r="F113" s="417">
        <v>15583998275</v>
      </c>
      <c r="G113" s="417">
        <v>134267522308.5</v>
      </c>
      <c r="H113" s="417">
        <v>0</v>
      </c>
      <c r="I113" s="417">
        <v>0</v>
      </c>
      <c r="J113" s="417">
        <v>0</v>
      </c>
    </row>
    <row r="114" spans="1:10" ht="15" customHeight="1">
      <c r="A114" s="82"/>
      <c r="B114" s="116"/>
      <c r="C114" s="116"/>
      <c r="D114" s="116"/>
      <c r="E114" s="116"/>
      <c r="F114" s="116"/>
      <c r="G114" s="116"/>
      <c r="H114" s="116"/>
      <c r="I114" s="116"/>
      <c r="J114" s="116"/>
    </row>
    <row r="115" spans="1:10" ht="15" customHeight="1">
      <c r="A115" s="82"/>
      <c r="B115" s="116"/>
      <c r="C115" s="116"/>
      <c r="D115" s="116"/>
      <c r="E115" s="116"/>
      <c r="F115" s="116"/>
      <c r="G115" s="116"/>
      <c r="H115" s="116"/>
      <c r="I115" s="116"/>
      <c r="J115" s="116"/>
    </row>
    <row r="116" spans="1:10" ht="15" customHeight="1">
      <c r="A116" s="82"/>
      <c r="B116" s="116"/>
      <c r="C116" s="116"/>
      <c r="D116" s="116"/>
      <c r="E116" s="116"/>
      <c r="F116" s="116"/>
      <c r="G116" s="116"/>
      <c r="H116" s="116"/>
      <c r="I116" s="116"/>
      <c r="J116" s="116"/>
    </row>
    <row r="117" spans="1:10" ht="17.25" customHeight="1">
      <c r="A117" s="412"/>
    </row>
    <row r="118" spans="1:10" ht="22.5" customHeight="1">
      <c r="A118" s="452" t="s">
        <v>377</v>
      </c>
      <c r="B118" s="725" t="s">
        <v>362</v>
      </c>
      <c r="C118" s="725"/>
      <c r="D118" s="725"/>
      <c r="E118" s="725"/>
      <c r="F118" s="725"/>
      <c r="G118" s="725"/>
      <c r="H118" s="725"/>
      <c r="I118" s="725"/>
      <c r="J118" s="725"/>
    </row>
    <row r="119" spans="1:10" ht="22.5" customHeight="1">
      <c r="J119" s="413"/>
    </row>
    <row r="120" spans="1:10" ht="21" customHeight="1">
      <c r="A120" s="726" t="s">
        <v>245</v>
      </c>
      <c r="B120" s="594" t="s">
        <v>521</v>
      </c>
      <c r="C120" s="595"/>
      <c r="D120" s="596"/>
      <c r="E120" s="594" t="s">
        <v>246</v>
      </c>
      <c r="F120" s="595"/>
      <c r="G120" s="596"/>
      <c r="H120" s="594" t="s">
        <v>462</v>
      </c>
      <c r="I120" s="595"/>
      <c r="J120" s="596"/>
    </row>
    <row r="121" spans="1:10" ht="21" customHeight="1">
      <c r="A121" s="727"/>
      <c r="B121" s="103" t="s">
        <v>522</v>
      </c>
      <c r="C121" s="103" t="s">
        <v>546</v>
      </c>
      <c r="D121" s="103" t="s">
        <v>523</v>
      </c>
      <c r="E121" s="103" t="s">
        <v>522</v>
      </c>
      <c r="F121" s="103" t="s">
        <v>546</v>
      </c>
      <c r="G121" s="103" t="s">
        <v>523</v>
      </c>
      <c r="H121" s="103" t="s">
        <v>522</v>
      </c>
      <c r="I121" s="103" t="s">
        <v>546</v>
      </c>
      <c r="J121" s="103" t="s">
        <v>523</v>
      </c>
    </row>
    <row r="122" spans="1:10" ht="15" customHeight="1">
      <c r="A122" s="104"/>
      <c r="B122" s="105" t="s">
        <v>524</v>
      </c>
      <c r="C122" s="105" t="s">
        <v>548</v>
      </c>
      <c r="D122" s="105" t="s">
        <v>615</v>
      </c>
      <c r="E122" s="105" t="s">
        <v>524</v>
      </c>
      <c r="F122" s="105" t="s">
        <v>548</v>
      </c>
      <c r="G122" s="105" t="s">
        <v>615</v>
      </c>
      <c r="H122" s="105" t="s">
        <v>524</v>
      </c>
      <c r="I122" s="105" t="s">
        <v>548</v>
      </c>
      <c r="J122" s="105" t="s">
        <v>615</v>
      </c>
    </row>
    <row r="123" spans="1:10" ht="15" customHeight="1">
      <c r="A123" s="113" t="s">
        <v>446</v>
      </c>
      <c r="B123" s="414">
        <v>350983</v>
      </c>
      <c r="C123" s="414">
        <v>18483501155</v>
      </c>
      <c r="D123" s="414">
        <v>147795403127</v>
      </c>
      <c r="E123" s="414">
        <v>283757</v>
      </c>
      <c r="F123" s="414">
        <v>14444207186</v>
      </c>
      <c r="G123" s="414">
        <v>123959833223</v>
      </c>
      <c r="H123" s="414">
        <v>0</v>
      </c>
      <c r="I123" s="414">
        <v>0</v>
      </c>
      <c r="J123" s="414">
        <v>0</v>
      </c>
    </row>
    <row r="124" spans="1:10" ht="15" customHeight="1">
      <c r="A124" s="113" t="s">
        <v>269</v>
      </c>
      <c r="B124" s="414">
        <v>364173</v>
      </c>
      <c r="C124" s="414">
        <v>19520497053</v>
      </c>
      <c r="D124" s="414">
        <v>155873744728.5</v>
      </c>
      <c r="E124" s="414">
        <v>289875</v>
      </c>
      <c r="F124" s="414">
        <v>14910286672</v>
      </c>
      <c r="G124" s="414">
        <v>128546879907</v>
      </c>
      <c r="H124" s="414">
        <v>0</v>
      </c>
      <c r="I124" s="414">
        <v>0</v>
      </c>
      <c r="J124" s="414">
        <v>0</v>
      </c>
    </row>
    <row r="125" spans="1:10" ht="15" customHeight="1">
      <c r="A125" s="113" t="s">
        <v>271</v>
      </c>
      <c r="B125" s="414">
        <v>378750</v>
      </c>
      <c r="C125" s="414">
        <v>20300104202</v>
      </c>
      <c r="D125" s="414">
        <v>162409717923</v>
      </c>
      <c r="E125" s="414">
        <v>303170</v>
      </c>
      <c r="F125" s="414">
        <v>15670689618</v>
      </c>
      <c r="G125" s="414">
        <v>135118138490</v>
      </c>
      <c r="H125" s="414">
        <v>0</v>
      </c>
      <c r="I125" s="414">
        <v>0</v>
      </c>
      <c r="J125" s="414">
        <v>0</v>
      </c>
    </row>
    <row r="126" spans="1:10" ht="15" customHeight="1">
      <c r="A126" s="113" t="s">
        <v>272</v>
      </c>
      <c r="B126" s="414">
        <v>381429</v>
      </c>
      <c r="C126" s="414">
        <v>20597330376</v>
      </c>
      <c r="D126" s="414">
        <v>164295990258.5</v>
      </c>
      <c r="E126" s="414">
        <v>305378</v>
      </c>
      <c r="F126" s="414">
        <v>15848191524</v>
      </c>
      <c r="G126" s="414">
        <v>136526718694.5</v>
      </c>
      <c r="H126" s="414">
        <v>0</v>
      </c>
      <c r="I126" s="414">
        <v>0</v>
      </c>
      <c r="J126" s="414">
        <v>0</v>
      </c>
    </row>
    <row r="127" spans="1:10" ht="15" customHeight="1">
      <c r="A127" s="113" t="s">
        <v>273</v>
      </c>
      <c r="B127" s="414">
        <v>410149</v>
      </c>
      <c r="C127" s="414">
        <v>22052959321</v>
      </c>
      <c r="D127" s="414">
        <v>175342118535.5</v>
      </c>
      <c r="E127" s="414">
        <v>329755</v>
      </c>
      <c r="F127" s="414">
        <v>17059143912</v>
      </c>
      <c r="G127" s="414">
        <v>146709068238.5</v>
      </c>
      <c r="H127" s="414">
        <v>0</v>
      </c>
      <c r="I127" s="414">
        <v>0</v>
      </c>
      <c r="J127" s="414">
        <v>0</v>
      </c>
    </row>
    <row r="128" spans="1:10" ht="15" customHeight="1">
      <c r="A128" s="113" t="s">
        <v>274</v>
      </c>
      <c r="B128" s="414">
        <v>369949</v>
      </c>
      <c r="C128" s="414">
        <v>19694992621</v>
      </c>
      <c r="D128" s="414">
        <v>157324615034</v>
      </c>
      <c r="E128" s="414">
        <v>297261</v>
      </c>
      <c r="F128" s="414">
        <v>15231283395</v>
      </c>
      <c r="G128" s="414">
        <v>131252912104.5</v>
      </c>
      <c r="H128" s="414">
        <v>0</v>
      </c>
      <c r="I128" s="414">
        <v>0</v>
      </c>
      <c r="J128" s="414">
        <v>0</v>
      </c>
    </row>
    <row r="129" spans="1:10" ht="15" customHeight="1">
      <c r="A129" s="113" t="s">
        <v>275</v>
      </c>
      <c r="B129" s="414">
        <v>381934</v>
      </c>
      <c r="C129" s="414">
        <v>20439129433</v>
      </c>
      <c r="D129" s="414">
        <v>163445653600.5</v>
      </c>
      <c r="E129" s="414">
        <v>306027</v>
      </c>
      <c r="F129" s="414">
        <v>15745863092</v>
      </c>
      <c r="G129" s="414">
        <v>135852088590.5</v>
      </c>
      <c r="H129" s="414">
        <v>0</v>
      </c>
      <c r="I129" s="414">
        <v>0</v>
      </c>
      <c r="J129" s="414">
        <v>0</v>
      </c>
    </row>
    <row r="130" spans="1:10" ht="15" customHeight="1">
      <c r="A130" s="113" t="s">
        <v>276</v>
      </c>
      <c r="B130" s="414">
        <v>377809</v>
      </c>
      <c r="C130" s="414">
        <v>20262238622</v>
      </c>
      <c r="D130" s="414">
        <v>162334150286.5</v>
      </c>
      <c r="E130" s="414">
        <v>302783</v>
      </c>
      <c r="F130" s="414">
        <v>15648318744</v>
      </c>
      <c r="G130" s="414">
        <v>135290271951</v>
      </c>
      <c r="H130" s="414">
        <v>0</v>
      </c>
      <c r="I130" s="414">
        <v>0</v>
      </c>
      <c r="J130" s="414">
        <v>0</v>
      </c>
    </row>
    <row r="131" spans="1:10" ht="15" customHeight="1">
      <c r="A131" s="113" t="s">
        <v>277</v>
      </c>
      <c r="B131" s="414">
        <v>372843</v>
      </c>
      <c r="C131" s="414">
        <v>19978733323</v>
      </c>
      <c r="D131" s="414">
        <v>159712598905.5</v>
      </c>
      <c r="E131" s="414">
        <v>300955</v>
      </c>
      <c r="F131" s="414">
        <v>15587829930</v>
      </c>
      <c r="G131" s="414">
        <v>134355700290</v>
      </c>
      <c r="H131" s="414">
        <v>0</v>
      </c>
      <c r="I131" s="414">
        <v>0</v>
      </c>
      <c r="J131" s="414">
        <v>0</v>
      </c>
    </row>
    <row r="132" spans="1:10" ht="15" customHeight="1">
      <c r="A132" s="113" t="s">
        <v>447</v>
      </c>
      <c r="B132" s="414">
        <v>359953</v>
      </c>
      <c r="C132" s="414">
        <v>20391712673</v>
      </c>
      <c r="D132" s="414">
        <v>163582984395</v>
      </c>
      <c r="E132" s="414">
        <v>285184</v>
      </c>
      <c r="F132" s="414">
        <v>15547465787</v>
      </c>
      <c r="G132" s="414">
        <v>134941838548.5</v>
      </c>
      <c r="H132" s="414">
        <v>0</v>
      </c>
      <c r="I132" s="414">
        <v>0</v>
      </c>
      <c r="J132" s="414">
        <v>0</v>
      </c>
    </row>
    <row r="133" spans="1:10" ht="15" customHeight="1">
      <c r="A133" s="113" t="s">
        <v>278</v>
      </c>
      <c r="B133" s="414">
        <v>376178</v>
      </c>
      <c r="C133" s="414">
        <v>20639153327</v>
      </c>
      <c r="D133" s="414">
        <v>165892021493.5</v>
      </c>
      <c r="E133" s="414">
        <v>300209</v>
      </c>
      <c r="F133" s="414">
        <v>15882646997</v>
      </c>
      <c r="G133" s="414">
        <v>137868558114</v>
      </c>
      <c r="H133" s="414">
        <v>0</v>
      </c>
      <c r="I133" s="414">
        <v>0</v>
      </c>
      <c r="J133" s="414">
        <v>0</v>
      </c>
    </row>
    <row r="134" spans="1:10" ht="15" customHeight="1">
      <c r="A134" s="114" t="s">
        <v>279</v>
      </c>
      <c r="B134" s="415">
        <v>387108</v>
      </c>
      <c r="C134" s="415">
        <v>21035643943</v>
      </c>
      <c r="D134" s="415">
        <v>168426738637.5</v>
      </c>
      <c r="E134" s="415">
        <v>308137</v>
      </c>
      <c r="F134" s="415">
        <v>16183743964</v>
      </c>
      <c r="G134" s="415">
        <v>140101634556.5</v>
      </c>
      <c r="H134" s="415">
        <v>0</v>
      </c>
      <c r="I134" s="415">
        <v>0</v>
      </c>
      <c r="J134" s="415">
        <v>0</v>
      </c>
    </row>
    <row r="135" spans="1:10" ht="15" customHeight="1">
      <c r="A135" s="113" t="s">
        <v>280</v>
      </c>
      <c r="B135" s="414">
        <v>368056</v>
      </c>
      <c r="C135" s="414">
        <v>20062312127</v>
      </c>
      <c r="D135" s="414">
        <v>160538522909.5</v>
      </c>
      <c r="E135" s="414">
        <v>293498</v>
      </c>
      <c r="F135" s="414">
        <v>15520256817</v>
      </c>
      <c r="G135" s="414">
        <v>134401398962</v>
      </c>
      <c r="H135" s="414">
        <v>0</v>
      </c>
      <c r="I135" s="414">
        <v>0</v>
      </c>
      <c r="J135" s="414">
        <v>0</v>
      </c>
    </row>
    <row r="136" spans="1:10" ht="15" customHeight="1">
      <c r="A136" s="113" t="s">
        <v>268</v>
      </c>
      <c r="B136" s="414">
        <v>389642</v>
      </c>
      <c r="C136" s="414">
        <v>21650570396</v>
      </c>
      <c r="D136" s="414">
        <v>173103876820</v>
      </c>
      <c r="E136" s="414">
        <v>307861</v>
      </c>
      <c r="F136" s="414">
        <v>16482766649</v>
      </c>
      <c r="G136" s="414">
        <v>143263941759</v>
      </c>
      <c r="H136" s="414">
        <v>0</v>
      </c>
      <c r="I136" s="414">
        <v>0</v>
      </c>
      <c r="J136" s="414">
        <v>0</v>
      </c>
    </row>
    <row r="137" spans="1:10" ht="15" customHeight="1">
      <c r="A137" s="113" t="s">
        <v>270</v>
      </c>
      <c r="B137" s="414">
        <v>386975</v>
      </c>
      <c r="C137" s="414">
        <v>21323188873</v>
      </c>
      <c r="D137" s="414">
        <v>170623524288</v>
      </c>
      <c r="E137" s="414">
        <v>306135</v>
      </c>
      <c r="F137" s="414">
        <v>16243370846</v>
      </c>
      <c r="G137" s="414">
        <v>141159795625.5</v>
      </c>
      <c r="H137" s="414">
        <v>0</v>
      </c>
      <c r="I137" s="414">
        <v>0</v>
      </c>
      <c r="J137" s="414">
        <v>0</v>
      </c>
    </row>
    <row r="138" spans="1:10" ht="15" customHeight="1">
      <c r="A138" s="113" t="s">
        <v>272</v>
      </c>
      <c r="B138" s="414">
        <v>406439</v>
      </c>
      <c r="C138" s="414">
        <v>22599595664</v>
      </c>
      <c r="D138" s="414">
        <v>180895461737.5</v>
      </c>
      <c r="E138" s="414">
        <v>322669</v>
      </c>
      <c r="F138" s="414">
        <v>17307238122</v>
      </c>
      <c r="G138" s="414">
        <v>150394990003.5</v>
      </c>
      <c r="H138" s="414">
        <v>0</v>
      </c>
      <c r="I138" s="414">
        <v>0</v>
      </c>
      <c r="J138" s="414">
        <v>0</v>
      </c>
    </row>
    <row r="139" spans="1:10" ht="15" customHeight="1">
      <c r="A139" s="113" t="s">
        <v>273</v>
      </c>
      <c r="B139" s="414">
        <v>430709</v>
      </c>
      <c r="C139" s="414">
        <v>23699300121</v>
      </c>
      <c r="D139" s="414">
        <v>188848582273</v>
      </c>
      <c r="E139" s="414">
        <v>343637</v>
      </c>
      <c r="F139" s="414">
        <v>18223039184</v>
      </c>
      <c r="G139" s="414">
        <v>157837572260</v>
      </c>
      <c r="H139" s="414">
        <v>0</v>
      </c>
      <c r="I139" s="414">
        <v>0</v>
      </c>
      <c r="J139" s="414">
        <v>0</v>
      </c>
    </row>
    <row r="140" spans="1:10" ht="15" customHeight="1">
      <c r="A140" s="113" t="s">
        <v>274</v>
      </c>
      <c r="B140" s="414">
        <v>386041</v>
      </c>
      <c r="C140" s="414">
        <v>21348650783</v>
      </c>
      <c r="D140" s="414">
        <v>170375633918</v>
      </c>
      <c r="E140" s="414">
        <v>305248</v>
      </c>
      <c r="F140" s="414">
        <v>16255706095</v>
      </c>
      <c r="G140" s="414">
        <v>141316743587</v>
      </c>
      <c r="H140" s="414">
        <v>0</v>
      </c>
      <c r="I140" s="414">
        <v>0</v>
      </c>
      <c r="J140" s="414">
        <v>0</v>
      </c>
    </row>
    <row r="141" spans="1:10" ht="15" customHeight="1">
      <c r="A141" s="113" t="s">
        <v>275</v>
      </c>
      <c r="B141" s="414">
        <v>410299</v>
      </c>
      <c r="C141" s="414">
        <v>23009743953</v>
      </c>
      <c r="D141" s="414">
        <v>183999409480</v>
      </c>
      <c r="E141" s="414">
        <v>323632</v>
      </c>
      <c r="F141" s="414">
        <v>17533157197</v>
      </c>
      <c r="G141" s="414">
        <v>152615350561</v>
      </c>
      <c r="H141" s="414">
        <v>0</v>
      </c>
      <c r="I141" s="414">
        <v>0</v>
      </c>
      <c r="J141" s="414">
        <v>0</v>
      </c>
    </row>
    <row r="142" spans="1:10" ht="15" customHeight="1">
      <c r="A142" s="113" t="s">
        <v>276</v>
      </c>
      <c r="B142" s="414">
        <v>402080</v>
      </c>
      <c r="C142" s="414">
        <v>22184000420</v>
      </c>
      <c r="D142" s="414">
        <v>177322938701.5</v>
      </c>
      <c r="E142" s="414">
        <v>317732</v>
      </c>
      <c r="F142" s="414">
        <v>16919045245</v>
      </c>
      <c r="G142" s="414">
        <v>147207778938</v>
      </c>
      <c r="H142" s="414">
        <v>0</v>
      </c>
      <c r="I142" s="414">
        <v>0</v>
      </c>
      <c r="J142" s="414">
        <v>0</v>
      </c>
    </row>
    <row r="143" spans="1:10" ht="15" customHeight="1">
      <c r="A143" s="113" t="s">
        <v>277</v>
      </c>
      <c r="B143" s="414">
        <v>392014</v>
      </c>
      <c r="C143" s="414">
        <v>21933796531</v>
      </c>
      <c r="D143" s="414">
        <v>174825139639</v>
      </c>
      <c r="E143" s="414">
        <v>310420</v>
      </c>
      <c r="F143" s="414">
        <v>16773832733</v>
      </c>
      <c r="G143" s="414">
        <v>145817396695.5</v>
      </c>
      <c r="H143" s="414">
        <v>0</v>
      </c>
      <c r="I143" s="414">
        <v>0</v>
      </c>
      <c r="J143" s="414">
        <v>0</v>
      </c>
    </row>
    <row r="144" spans="1:10" ht="15" customHeight="1">
      <c r="A144" s="113" t="s">
        <v>448</v>
      </c>
      <c r="B144" s="414">
        <v>370775</v>
      </c>
      <c r="C144" s="414">
        <v>21663644806</v>
      </c>
      <c r="D144" s="414">
        <v>173703946401.5</v>
      </c>
      <c r="E144" s="414">
        <v>290525</v>
      </c>
      <c r="F144" s="414">
        <v>16382556197</v>
      </c>
      <c r="G144" s="414">
        <v>143037575409.5</v>
      </c>
      <c r="H144" s="414">
        <v>0</v>
      </c>
      <c r="I144" s="414">
        <v>0</v>
      </c>
      <c r="J144" s="414">
        <v>0</v>
      </c>
    </row>
    <row r="145" spans="1:10" ht="15" customHeight="1">
      <c r="A145" s="113" t="s">
        <v>278</v>
      </c>
      <c r="B145" s="414">
        <v>381445</v>
      </c>
      <c r="C145" s="414">
        <v>21373629735</v>
      </c>
      <c r="D145" s="414">
        <v>171201730916</v>
      </c>
      <c r="E145" s="414">
        <v>300770</v>
      </c>
      <c r="F145" s="414">
        <v>16243906428</v>
      </c>
      <c r="G145" s="414">
        <v>141736529694</v>
      </c>
      <c r="H145" s="414">
        <v>0</v>
      </c>
      <c r="I145" s="414">
        <v>0</v>
      </c>
      <c r="J145" s="414">
        <v>0</v>
      </c>
    </row>
    <row r="146" spans="1:10" ht="15" customHeight="1">
      <c r="A146" s="114" t="s">
        <v>279</v>
      </c>
      <c r="B146" s="415">
        <v>406813</v>
      </c>
      <c r="C146" s="415">
        <v>22972144821</v>
      </c>
      <c r="D146" s="415">
        <v>183374687750</v>
      </c>
      <c r="E146" s="415">
        <v>320228</v>
      </c>
      <c r="F146" s="415">
        <v>17476415166</v>
      </c>
      <c r="G146" s="415">
        <v>152397843688</v>
      </c>
      <c r="H146" s="415">
        <v>0</v>
      </c>
      <c r="I146" s="415">
        <v>0</v>
      </c>
      <c r="J146" s="415">
        <v>0</v>
      </c>
    </row>
    <row r="147" spans="1:10" ht="15" customHeight="1">
      <c r="A147" s="113" t="s">
        <v>280</v>
      </c>
      <c r="B147" s="414">
        <v>380177</v>
      </c>
      <c r="C147" s="414">
        <v>21032272350</v>
      </c>
      <c r="D147" s="414">
        <v>169056572668</v>
      </c>
      <c r="E147" s="414">
        <v>300863</v>
      </c>
      <c r="F147" s="414">
        <v>16115831366</v>
      </c>
      <c r="G147" s="414">
        <v>140307327660.5</v>
      </c>
      <c r="H147" s="414">
        <v>0</v>
      </c>
      <c r="I147" s="414">
        <v>0</v>
      </c>
      <c r="J147" s="414">
        <v>0</v>
      </c>
    </row>
    <row r="148" spans="1:10" ht="15" customHeight="1">
      <c r="A148" s="113" t="s">
        <v>268</v>
      </c>
      <c r="B148" s="414">
        <v>395290</v>
      </c>
      <c r="C148" s="414">
        <v>22106430981</v>
      </c>
      <c r="D148" s="414">
        <v>176519538196.5</v>
      </c>
      <c r="E148" s="414">
        <v>309207</v>
      </c>
      <c r="F148" s="414">
        <v>16665711144</v>
      </c>
      <c r="G148" s="414">
        <v>145401935251</v>
      </c>
      <c r="H148" s="414">
        <v>0</v>
      </c>
      <c r="I148" s="414">
        <v>0</v>
      </c>
      <c r="J148" s="414">
        <v>0</v>
      </c>
    </row>
    <row r="149" spans="1:10" ht="15" customHeight="1">
      <c r="A149" s="113" t="s">
        <v>270</v>
      </c>
      <c r="B149" s="414">
        <v>390123</v>
      </c>
      <c r="C149" s="414">
        <v>22048688585</v>
      </c>
      <c r="D149" s="414">
        <v>176411115231.5</v>
      </c>
      <c r="E149" s="414">
        <v>306368</v>
      </c>
      <c r="F149" s="414">
        <v>16698589183</v>
      </c>
      <c r="G149" s="414">
        <v>145730866898</v>
      </c>
      <c r="H149" s="414">
        <v>0</v>
      </c>
      <c r="I149" s="414">
        <v>0</v>
      </c>
      <c r="J149" s="414">
        <v>0</v>
      </c>
    </row>
    <row r="150" spans="1:10" ht="15" customHeight="1">
      <c r="A150" s="113" t="s">
        <v>272</v>
      </c>
      <c r="B150" s="414">
        <v>412440</v>
      </c>
      <c r="C150" s="414">
        <v>23317548332</v>
      </c>
      <c r="D150" s="414">
        <v>186568691186</v>
      </c>
      <c r="E150" s="414">
        <v>325200</v>
      </c>
      <c r="F150" s="414">
        <v>17744900062</v>
      </c>
      <c r="G150" s="414">
        <v>154843444208</v>
      </c>
      <c r="H150" s="414">
        <v>0</v>
      </c>
      <c r="I150" s="414">
        <v>0</v>
      </c>
      <c r="J150" s="414">
        <v>0</v>
      </c>
    </row>
    <row r="151" spans="1:10" ht="15" customHeight="1">
      <c r="A151" s="113" t="s">
        <v>273</v>
      </c>
      <c r="B151" s="414">
        <v>431773</v>
      </c>
      <c r="C151" s="414">
        <v>23983854124</v>
      </c>
      <c r="D151" s="414">
        <v>190737256371</v>
      </c>
      <c r="E151" s="414">
        <v>340853</v>
      </c>
      <c r="F151" s="414">
        <v>18223475713</v>
      </c>
      <c r="G151" s="414">
        <v>158314873970</v>
      </c>
      <c r="H151" s="414">
        <v>0</v>
      </c>
      <c r="I151" s="414">
        <v>0</v>
      </c>
      <c r="J151" s="414">
        <v>0</v>
      </c>
    </row>
    <row r="152" spans="1:10" ht="15" customHeight="1">
      <c r="A152" s="113" t="s">
        <v>274</v>
      </c>
      <c r="B152" s="414">
        <v>387497</v>
      </c>
      <c r="C152" s="414">
        <v>21875085758</v>
      </c>
      <c r="D152" s="414">
        <v>174503234186</v>
      </c>
      <c r="E152" s="414">
        <v>304931</v>
      </c>
      <c r="F152" s="414">
        <v>16582834948</v>
      </c>
      <c r="G152" s="414">
        <v>144810994583</v>
      </c>
      <c r="H152" s="414">
        <v>0</v>
      </c>
      <c r="I152" s="414">
        <v>0</v>
      </c>
      <c r="J152" s="414">
        <v>0</v>
      </c>
    </row>
    <row r="153" spans="1:10" ht="15" customHeight="1">
      <c r="A153" s="113" t="s">
        <v>275</v>
      </c>
      <c r="B153" s="414">
        <v>403273</v>
      </c>
      <c r="C153" s="414">
        <v>22870524630</v>
      </c>
      <c r="D153" s="414">
        <v>183423697069</v>
      </c>
      <c r="E153" s="414">
        <v>317696</v>
      </c>
      <c r="F153" s="414">
        <v>17424558082</v>
      </c>
      <c r="G153" s="414">
        <v>152294483872</v>
      </c>
      <c r="H153" s="414">
        <v>0</v>
      </c>
      <c r="I153" s="414">
        <v>0</v>
      </c>
      <c r="J153" s="414">
        <v>0</v>
      </c>
    </row>
    <row r="154" spans="1:10" ht="15" customHeight="1">
      <c r="A154" s="113" t="s">
        <v>276</v>
      </c>
      <c r="B154" s="414">
        <v>395974</v>
      </c>
      <c r="C154" s="414">
        <v>22366337710</v>
      </c>
      <c r="D154" s="414">
        <v>178915837317.5</v>
      </c>
      <c r="E154" s="414">
        <v>310387</v>
      </c>
      <c r="F154" s="414">
        <v>16915748976</v>
      </c>
      <c r="G154" s="414">
        <v>147950202803</v>
      </c>
      <c r="H154" s="414">
        <v>0</v>
      </c>
      <c r="I154" s="414">
        <v>0</v>
      </c>
      <c r="J154" s="414">
        <v>0</v>
      </c>
    </row>
    <row r="155" spans="1:10" ht="15" customHeight="1">
      <c r="A155" s="113" t="s">
        <v>277</v>
      </c>
      <c r="B155" s="414">
        <v>387619</v>
      </c>
      <c r="C155" s="414">
        <v>22332772429</v>
      </c>
      <c r="D155" s="414">
        <v>178607499251.5</v>
      </c>
      <c r="E155" s="414">
        <v>305775</v>
      </c>
      <c r="F155" s="414">
        <v>17084050882</v>
      </c>
      <c r="G155" s="414">
        <v>149163531685</v>
      </c>
      <c r="H155" s="414">
        <v>0</v>
      </c>
      <c r="I155" s="414">
        <v>0</v>
      </c>
      <c r="J155" s="414">
        <v>0</v>
      </c>
    </row>
    <row r="156" spans="1:10" ht="15" customHeight="1">
      <c r="A156" s="113" t="s">
        <v>449</v>
      </c>
      <c r="B156" s="414">
        <v>368996</v>
      </c>
      <c r="C156" s="414">
        <v>21991788339</v>
      </c>
      <c r="D156" s="414">
        <v>176802724594.5</v>
      </c>
      <c r="E156" s="414">
        <v>288202</v>
      </c>
      <c r="F156" s="414">
        <v>16610584903</v>
      </c>
      <c r="G156" s="414">
        <v>145612085362</v>
      </c>
      <c r="H156" s="414">
        <v>0</v>
      </c>
      <c r="I156" s="414">
        <v>0</v>
      </c>
      <c r="J156" s="414">
        <v>0</v>
      </c>
    </row>
    <row r="157" spans="1:10" ht="15" customHeight="1">
      <c r="A157" s="113" t="s">
        <v>278</v>
      </c>
      <c r="B157" s="414">
        <v>378242</v>
      </c>
      <c r="C157" s="414">
        <v>21404408964</v>
      </c>
      <c r="D157" s="414">
        <v>172101728411.5</v>
      </c>
      <c r="E157" s="414">
        <v>297385</v>
      </c>
      <c r="F157" s="414">
        <v>16263367402</v>
      </c>
      <c r="G157" s="414">
        <v>142278492664</v>
      </c>
      <c r="H157" s="414">
        <v>0</v>
      </c>
      <c r="I157" s="414">
        <v>0</v>
      </c>
      <c r="J157" s="414">
        <v>0</v>
      </c>
    </row>
    <row r="158" spans="1:10" ht="15" customHeight="1">
      <c r="A158" s="114" t="s">
        <v>279</v>
      </c>
      <c r="B158" s="415">
        <v>405230</v>
      </c>
      <c r="C158" s="415">
        <v>22910450438</v>
      </c>
      <c r="D158" s="415">
        <v>183756894933.5</v>
      </c>
      <c r="E158" s="415">
        <v>317840</v>
      </c>
      <c r="F158" s="415">
        <v>17406308491</v>
      </c>
      <c r="G158" s="415">
        <v>152251128256</v>
      </c>
      <c r="H158" s="415">
        <v>0</v>
      </c>
      <c r="I158" s="415">
        <v>0</v>
      </c>
      <c r="J158" s="415">
        <v>0</v>
      </c>
    </row>
    <row r="159" spans="1:10" ht="15" customHeight="1">
      <c r="A159" s="113" t="s">
        <v>280</v>
      </c>
      <c r="B159" s="414">
        <v>370313</v>
      </c>
      <c r="C159" s="414">
        <v>21155066775</v>
      </c>
      <c r="D159" s="414">
        <v>170024410576</v>
      </c>
      <c r="E159" s="414">
        <v>289692</v>
      </c>
      <c r="F159" s="414">
        <v>16117224440</v>
      </c>
      <c r="G159" s="414">
        <v>141027909307.5</v>
      </c>
      <c r="H159" s="414">
        <v>0</v>
      </c>
      <c r="I159" s="414">
        <v>0</v>
      </c>
      <c r="J159" s="414">
        <v>0</v>
      </c>
    </row>
    <row r="160" spans="1:10" ht="15" customHeight="1">
      <c r="A160" s="113" t="s">
        <v>268</v>
      </c>
      <c r="B160" s="414">
        <v>386468</v>
      </c>
      <c r="C160" s="414">
        <v>22290841030</v>
      </c>
      <c r="D160" s="414">
        <v>178538396435</v>
      </c>
      <c r="E160" s="414">
        <v>299906</v>
      </c>
      <c r="F160" s="414">
        <v>16709917312</v>
      </c>
      <c r="G160" s="414">
        <v>146377600606</v>
      </c>
      <c r="H160" s="414">
        <v>0</v>
      </c>
      <c r="I160" s="414">
        <v>0</v>
      </c>
      <c r="J160" s="414">
        <v>0</v>
      </c>
    </row>
    <row r="161" spans="1:10" ht="15" customHeight="1">
      <c r="A161" s="113" t="s">
        <v>270</v>
      </c>
      <c r="B161" s="414">
        <v>392080</v>
      </c>
      <c r="C161" s="414">
        <v>23082079085</v>
      </c>
      <c r="D161" s="414">
        <v>184465271862</v>
      </c>
      <c r="E161" s="414">
        <v>305390</v>
      </c>
      <c r="F161" s="414">
        <v>17416711853</v>
      </c>
      <c r="G161" s="414">
        <v>152933391300</v>
      </c>
      <c r="H161" s="414">
        <v>0</v>
      </c>
      <c r="I161" s="414">
        <v>0</v>
      </c>
      <c r="J161" s="414">
        <v>0</v>
      </c>
    </row>
    <row r="162" spans="1:10" ht="15" customHeight="1">
      <c r="A162" s="113" t="s">
        <v>272</v>
      </c>
      <c r="B162" s="414">
        <v>409636</v>
      </c>
      <c r="C162" s="414">
        <v>24074455399</v>
      </c>
      <c r="D162" s="414">
        <v>191844449029</v>
      </c>
      <c r="E162" s="414">
        <v>319904</v>
      </c>
      <c r="F162" s="414">
        <v>18191776294</v>
      </c>
      <c r="G162" s="414">
        <v>159511733860</v>
      </c>
      <c r="H162" s="414">
        <v>0</v>
      </c>
      <c r="I162" s="414">
        <v>0</v>
      </c>
      <c r="J162" s="414">
        <v>0</v>
      </c>
    </row>
    <row r="163" spans="1:10" ht="15" customHeight="1">
      <c r="A163" s="113" t="s">
        <v>273</v>
      </c>
      <c r="B163" s="414">
        <v>421273</v>
      </c>
      <c r="C163" s="414">
        <v>24543885566</v>
      </c>
      <c r="D163" s="414">
        <v>194701597516.5</v>
      </c>
      <c r="E163" s="414">
        <v>329720</v>
      </c>
      <c r="F163" s="414">
        <v>18571882854</v>
      </c>
      <c r="G163" s="414">
        <v>162314435204</v>
      </c>
      <c r="H163" s="414">
        <v>0</v>
      </c>
      <c r="I163" s="414">
        <v>0</v>
      </c>
      <c r="J163" s="414">
        <v>0</v>
      </c>
    </row>
    <row r="164" spans="1:10" ht="15" customHeight="1">
      <c r="A164" s="113" t="s">
        <v>274</v>
      </c>
      <c r="B164" s="414">
        <v>390339</v>
      </c>
      <c r="C164" s="414">
        <v>23014058401</v>
      </c>
      <c r="D164" s="414">
        <v>183435428555</v>
      </c>
      <c r="E164" s="414">
        <v>305082</v>
      </c>
      <c r="F164" s="414">
        <v>17404093683</v>
      </c>
      <c r="G164" s="414">
        <v>152740272337</v>
      </c>
      <c r="H164" s="414">
        <v>0</v>
      </c>
      <c r="I164" s="414">
        <v>0</v>
      </c>
      <c r="J164" s="414">
        <v>0</v>
      </c>
    </row>
    <row r="165" spans="1:10" ht="15" customHeight="1">
      <c r="A165" s="113" t="s">
        <v>275</v>
      </c>
      <c r="B165" s="416">
        <v>401160</v>
      </c>
      <c r="C165" s="416">
        <v>23739862145</v>
      </c>
      <c r="D165" s="416">
        <v>190049479841</v>
      </c>
      <c r="E165" s="416">
        <v>313527</v>
      </c>
      <c r="F165" s="416">
        <v>18004111306</v>
      </c>
      <c r="G165" s="416">
        <v>158045150073</v>
      </c>
      <c r="H165" s="416">
        <v>0</v>
      </c>
      <c r="I165" s="416">
        <v>0</v>
      </c>
      <c r="J165" s="416">
        <v>0</v>
      </c>
    </row>
    <row r="166" spans="1:10" ht="15" customHeight="1">
      <c r="A166" s="113" t="s">
        <v>276</v>
      </c>
      <c r="B166" s="416">
        <v>390939</v>
      </c>
      <c r="C166" s="416">
        <v>22964198153</v>
      </c>
      <c r="D166" s="416">
        <v>183385853934.5</v>
      </c>
      <c r="E166" s="416">
        <v>304036</v>
      </c>
      <c r="F166" s="416">
        <v>17322437916</v>
      </c>
      <c r="G166" s="416">
        <v>152131414817</v>
      </c>
      <c r="H166" s="416">
        <v>0</v>
      </c>
      <c r="I166" s="416">
        <v>0</v>
      </c>
      <c r="J166" s="416">
        <v>0</v>
      </c>
    </row>
    <row r="167" spans="1:10" ht="15" customHeight="1">
      <c r="A167" s="113" t="s">
        <v>277</v>
      </c>
      <c r="B167" s="416">
        <v>393463</v>
      </c>
      <c r="C167" s="416">
        <v>23354898447</v>
      </c>
      <c r="D167" s="416">
        <v>186783525489</v>
      </c>
      <c r="E167" s="416">
        <v>307930</v>
      </c>
      <c r="F167" s="416">
        <v>17868829694</v>
      </c>
      <c r="G167" s="416">
        <v>156610517734</v>
      </c>
      <c r="H167" s="416">
        <v>0</v>
      </c>
      <c r="I167" s="416">
        <v>0</v>
      </c>
      <c r="J167" s="416">
        <v>0</v>
      </c>
    </row>
    <row r="168" spans="1:10" ht="15" customHeight="1">
      <c r="A168" s="113" t="s">
        <v>450</v>
      </c>
      <c r="B168" s="416">
        <v>371994</v>
      </c>
      <c r="C168" s="416">
        <v>23329826181</v>
      </c>
      <c r="D168" s="416">
        <v>187596024461.5</v>
      </c>
      <c r="E168" s="416">
        <v>286517</v>
      </c>
      <c r="F168" s="416">
        <v>17449741413</v>
      </c>
      <c r="G168" s="416">
        <v>154396473839</v>
      </c>
      <c r="H168" s="416">
        <v>0</v>
      </c>
      <c r="I168" s="416">
        <v>0</v>
      </c>
      <c r="J168" s="416">
        <v>0</v>
      </c>
    </row>
    <row r="169" spans="1:10" ht="15" customHeight="1">
      <c r="A169" s="113" t="s">
        <v>278</v>
      </c>
      <c r="B169" s="416">
        <v>374669</v>
      </c>
      <c r="C169" s="416">
        <v>22711070322</v>
      </c>
      <c r="D169" s="416">
        <v>182511428649.5</v>
      </c>
      <c r="E169" s="416">
        <v>290268</v>
      </c>
      <c r="F169" s="416">
        <v>17064791085</v>
      </c>
      <c r="G169" s="416">
        <v>151022565519</v>
      </c>
      <c r="H169" s="416">
        <v>0</v>
      </c>
      <c r="I169" s="416">
        <v>0</v>
      </c>
      <c r="J169" s="416">
        <v>0</v>
      </c>
    </row>
    <row r="170" spans="1:10" ht="15" customHeight="1">
      <c r="A170" s="114" t="s">
        <v>369</v>
      </c>
      <c r="B170" s="417">
        <v>417872</v>
      </c>
      <c r="C170" s="417">
        <v>25163992033</v>
      </c>
      <c r="D170" s="417">
        <v>201173075506.5</v>
      </c>
      <c r="E170" s="417">
        <v>323483</v>
      </c>
      <c r="F170" s="417">
        <v>18896853633</v>
      </c>
      <c r="G170" s="417">
        <v>167127616659</v>
      </c>
      <c r="H170" s="417">
        <v>0</v>
      </c>
      <c r="I170" s="417">
        <v>0</v>
      </c>
      <c r="J170" s="417">
        <v>0</v>
      </c>
    </row>
    <row r="171" spans="1:10" ht="15" customHeight="1">
      <c r="A171" s="82"/>
      <c r="B171" s="116"/>
      <c r="C171" s="116"/>
      <c r="D171" s="116"/>
      <c r="E171" s="116"/>
      <c r="F171" s="116"/>
      <c r="G171" s="116"/>
      <c r="H171" s="116"/>
      <c r="I171" s="116"/>
      <c r="J171" s="116"/>
    </row>
    <row r="172" spans="1:10" ht="15" customHeight="1">
      <c r="A172" s="82"/>
      <c r="B172" s="116"/>
      <c r="C172" s="116"/>
      <c r="D172" s="116"/>
      <c r="E172" s="116"/>
      <c r="F172" s="116"/>
      <c r="G172" s="116"/>
      <c r="H172" s="116"/>
      <c r="I172" s="116"/>
      <c r="J172" s="116"/>
    </row>
    <row r="173" spans="1:10" ht="15" customHeight="1">
      <c r="A173" s="82"/>
      <c r="B173" s="116"/>
      <c r="C173" s="116"/>
      <c r="D173" s="116"/>
      <c r="E173" s="116"/>
      <c r="F173" s="116"/>
      <c r="G173" s="116"/>
      <c r="H173" s="116"/>
      <c r="I173" s="116"/>
      <c r="J173" s="116"/>
    </row>
    <row r="174" spans="1:10" ht="17.25" customHeight="1">
      <c r="A174" s="412"/>
    </row>
    <row r="175" spans="1:10" ht="22.5" customHeight="1">
      <c r="A175" s="452" t="s">
        <v>377</v>
      </c>
      <c r="B175" s="725" t="s">
        <v>362</v>
      </c>
      <c r="C175" s="725"/>
      <c r="D175" s="725"/>
      <c r="E175" s="725"/>
      <c r="F175" s="725"/>
      <c r="G175" s="725"/>
      <c r="H175" s="725"/>
      <c r="I175" s="725"/>
      <c r="J175" s="725"/>
    </row>
    <row r="176" spans="1:10" ht="22.5" customHeight="1">
      <c r="J176" s="413"/>
    </row>
    <row r="177" spans="1:10" ht="21" customHeight="1">
      <c r="A177" s="726" t="s">
        <v>245</v>
      </c>
      <c r="B177" s="594" t="s">
        <v>521</v>
      </c>
      <c r="C177" s="595"/>
      <c r="D177" s="596"/>
      <c r="E177" s="594" t="s">
        <v>246</v>
      </c>
      <c r="F177" s="595"/>
      <c r="G177" s="596"/>
      <c r="H177" s="594" t="s">
        <v>462</v>
      </c>
      <c r="I177" s="595"/>
      <c r="J177" s="596"/>
    </row>
    <row r="178" spans="1:10" ht="21" customHeight="1">
      <c r="A178" s="727"/>
      <c r="B178" s="512" t="s">
        <v>522</v>
      </c>
      <c r="C178" s="512" t="s">
        <v>546</v>
      </c>
      <c r="D178" s="512" t="s">
        <v>523</v>
      </c>
      <c r="E178" s="512" t="s">
        <v>522</v>
      </c>
      <c r="F178" s="512" t="s">
        <v>546</v>
      </c>
      <c r="G178" s="512" t="s">
        <v>523</v>
      </c>
      <c r="H178" s="512" t="s">
        <v>522</v>
      </c>
      <c r="I178" s="512" t="s">
        <v>546</v>
      </c>
      <c r="J178" s="512" t="s">
        <v>523</v>
      </c>
    </row>
    <row r="179" spans="1:10" ht="15" customHeight="1">
      <c r="A179" s="104"/>
      <c r="B179" s="105" t="s">
        <v>524</v>
      </c>
      <c r="C179" s="105" t="s">
        <v>548</v>
      </c>
      <c r="D179" s="105" t="s">
        <v>615</v>
      </c>
      <c r="E179" s="105" t="s">
        <v>524</v>
      </c>
      <c r="F179" s="105" t="s">
        <v>548</v>
      </c>
      <c r="G179" s="105" t="s">
        <v>615</v>
      </c>
      <c r="H179" s="105" t="s">
        <v>524</v>
      </c>
      <c r="I179" s="105" t="s">
        <v>548</v>
      </c>
      <c r="J179" s="105" t="s">
        <v>615</v>
      </c>
    </row>
    <row r="180" spans="1:10" ht="15" customHeight="1">
      <c r="A180" s="511" t="s">
        <v>671</v>
      </c>
      <c r="B180" s="414">
        <v>385351</v>
      </c>
      <c r="C180" s="414">
        <v>22331883255</v>
      </c>
      <c r="D180" s="414">
        <v>179517122752</v>
      </c>
      <c r="E180" s="414">
        <v>302722</v>
      </c>
      <c r="F180" s="414">
        <v>17051686721</v>
      </c>
      <c r="G180" s="414">
        <v>150468215085</v>
      </c>
      <c r="H180" s="414">
        <v>0</v>
      </c>
      <c r="I180" s="414">
        <v>0</v>
      </c>
      <c r="J180" s="414">
        <v>0</v>
      </c>
    </row>
    <row r="181" spans="1:10" ht="15" customHeight="1">
      <c r="A181" s="511" t="s">
        <v>672</v>
      </c>
      <c r="B181" s="414">
        <v>388717</v>
      </c>
      <c r="C181" s="414">
        <v>22719989437</v>
      </c>
      <c r="D181" s="414">
        <v>182130859519</v>
      </c>
      <c r="E181" s="414">
        <v>299951</v>
      </c>
      <c r="F181" s="414">
        <v>16928482141</v>
      </c>
      <c r="G181" s="414">
        <v>149654425229.5</v>
      </c>
      <c r="H181" s="414">
        <v>0</v>
      </c>
      <c r="I181" s="414">
        <v>0</v>
      </c>
      <c r="J181" s="414">
        <v>0</v>
      </c>
    </row>
    <row r="182" spans="1:10" ht="15" customHeight="1">
      <c r="A182" s="510" t="s">
        <v>673</v>
      </c>
      <c r="B182" s="415">
        <v>402014</v>
      </c>
      <c r="C182" s="415">
        <v>23969884952</v>
      </c>
      <c r="D182" s="415">
        <v>192522345289</v>
      </c>
      <c r="E182" s="415">
        <v>312201</v>
      </c>
      <c r="F182" s="415">
        <v>18076013806</v>
      </c>
      <c r="G182" s="415">
        <v>159984993579</v>
      </c>
      <c r="H182" s="415">
        <v>0</v>
      </c>
      <c r="I182" s="415">
        <v>0</v>
      </c>
      <c r="J182" s="415">
        <v>0</v>
      </c>
    </row>
    <row r="183" spans="1:10" ht="15" customHeight="1">
      <c r="A183" s="511" t="s">
        <v>272</v>
      </c>
      <c r="B183" s="414">
        <v>416730</v>
      </c>
      <c r="C183" s="414">
        <v>24501739957</v>
      </c>
      <c r="D183" s="414">
        <v>196026292814.5</v>
      </c>
      <c r="E183" s="414">
        <v>325132</v>
      </c>
      <c r="F183" s="414">
        <v>18545980276</v>
      </c>
      <c r="G183" s="414">
        <v>163720304937</v>
      </c>
      <c r="H183" s="414">
        <v>0</v>
      </c>
      <c r="I183" s="414">
        <v>0</v>
      </c>
      <c r="J183" s="414">
        <v>0</v>
      </c>
    </row>
    <row r="184" spans="1:10" ht="15" customHeight="1">
      <c r="A184" s="511" t="s">
        <v>273</v>
      </c>
      <c r="B184" s="414">
        <v>437893</v>
      </c>
      <c r="C184" s="414">
        <v>25365969150</v>
      </c>
      <c r="D184" s="414">
        <v>202105090244</v>
      </c>
      <c r="E184" s="414">
        <v>340741</v>
      </c>
      <c r="F184" s="414">
        <v>19133349076</v>
      </c>
      <c r="G184" s="414">
        <v>168547919516</v>
      </c>
      <c r="H184" s="414">
        <v>0</v>
      </c>
      <c r="I184" s="414">
        <v>0</v>
      </c>
      <c r="J184" s="414">
        <v>0</v>
      </c>
    </row>
    <row r="185" spans="1:10" ht="15" customHeight="1">
      <c r="A185" s="511" t="s">
        <v>274</v>
      </c>
      <c r="B185" s="414">
        <v>403457</v>
      </c>
      <c r="C185" s="414">
        <v>23254654719</v>
      </c>
      <c r="D185" s="414">
        <v>185445112053</v>
      </c>
      <c r="E185" s="414">
        <v>314040</v>
      </c>
      <c r="F185" s="414">
        <v>17561179313</v>
      </c>
      <c r="G185" s="414">
        <v>154945765587</v>
      </c>
      <c r="H185" s="414">
        <v>0</v>
      </c>
      <c r="I185" s="414">
        <v>0</v>
      </c>
      <c r="J185" s="414">
        <v>0</v>
      </c>
    </row>
    <row r="186" spans="1:10" ht="15" customHeight="1">
      <c r="A186" s="511" t="s">
        <v>275</v>
      </c>
      <c r="B186" s="414">
        <v>410987</v>
      </c>
      <c r="C186" s="414">
        <v>24206866870</v>
      </c>
      <c r="D186" s="414">
        <v>193943863534</v>
      </c>
      <c r="E186" s="414">
        <v>318769</v>
      </c>
      <c r="F186" s="414">
        <v>18244556861</v>
      </c>
      <c r="G186" s="414">
        <v>161192666851</v>
      </c>
      <c r="H186" s="414">
        <v>0</v>
      </c>
      <c r="I186" s="414">
        <v>0</v>
      </c>
      <c r="J186" s="414">
        <v>0</v>
      </c>
    </row>
    <row r="187" spans="1:10" ht="15" customHeight="1">
      <c r="A187" s="511" t="s">
        <v>276</v>
      </c>
      <c r="B187" s="414">
        <v>405368</v>
      </c>
      <c r="C187" s="414">
        <v>23944259605</v>
      </c>
      <c r="D187" s="414">
        <v>191131514341</v>
      </c>
      <c r="E187" s="414">
        <v>313263</v>
      </c>
      <c r="F187" s="414">
        <v>17928541666</v>
      </c>
      <c r="G187" s="414">
        <v>158690704389</v>
      </c>
      <c r="H187" s="414">
        <v>0</v>
      </c>
      <c r="I187" s="414">
        <v>0</v>
      </c>
      <c r="J187" s="414">
        <v>0</v>
      </c>
    </row>
    <row r="188" spans="1:10" ht="15" customHeight="1">
      <c r="A188" s="511" t="s">
        <v>277</v>
      </c>
      <c r="B188" s="414">
        <v>407236</v>
      </c>
      <c r="C188" s="414">
        <v>24264393429</v>
      </c>
      <c r="D188" s="414">
        <v>194041535448.5</v>
      </c>
      <c r="E188" s="414">
        <v>317439</v>
      </c>
      <c r="F188" s="414">
        <v>18451143892</v>
      </c>
      <c r="G188" s="414">
        <v>162894251317</v>
      </c>
      <c r="H188" s="414">
        <v>0</v>
      </c>
      <c r="I188" s="414">
        <v>0</v>
      </c>
      <c r="J188" s="414">
        <v>0</v>
      </c>
    </row>
    <row r="189" spans="1:10" ht="15" customHeight="1">
      <c r="A189" s="511" t="s">
        <v>674</v>
      </c>
      <c r="B189" s="414">
        <v>381758</v>
      </c>
      <c r="C189" s="414">
        <v>23992072584</v>
      </c>
      <c r="D189" s="414">
        <v>192593962960</v>
      </c>
      <c r="E189" s="414">
        <v>294072</v>
      </c>
      <c r="F189" s="414">
        <v>17965616729</v>
      </c>
      <c r="G189" s="414">
        <v>159371976277</v>
      </c>
      <c r="H189" s="414">
        <v>0</v>
      </c>
      <c r="I189" s="414">
        <v>0</v>
      </c>
      <c r="J189" s="414">
        <v>0</v>
      </c>
    </row>
    <row r="190" spans="1:10" ht="15" customHeight="1">
      <c r="A190" s="511" t="s">
        <v>675</v>
      </c>
      <c r="B190" s="414">
        <v>400665</v>
      </c>
      <c r="C190" s="414">
        <v>24184568924</v>
      </c>
      <c r="D190" s="414">
        <v>194101713540.5</v>
      </c>
      <c r="E190" s="414">
        <v>310317</v>
      </c>
      <c r="F190" s="414">
        <v>18241756775</v>
      </c>
      <c r="G190" s="414">
        <v>161756915444</v>
      </c>
      <c r="H190" s="414">
        <v>0</v>
      </c>
      <c r="I190" s="414">
        <v>0</v>
      </c>
      <c r="J190" s="414">
        <v>0</v>
      </c>
    </row>
    <row r="191" spans="1:10" ht="15" customHeight="1">
      <c r="A191" s="510" t="s">
        <v>676</v>
      </c>
      <c r="B191" s="415">
        <v>425469</v>
      </c>
      <c r="C191" s="415">
        <v>25618916784</v>
      </c>
      <c r="D191" s="415">
        <v>204253270844</v>
      </c>
      <c r="E191" s="415">
        <v>327126</v>
      </c>
      <c r="F191" s="415">
        <v>19178523155</v>
      </c>
      <c r="G191" s="415">
        <v>169979580979.5</v>
      </c>
      <c r="H191" s="415">
        <v>0</v>
      </c>
      <c r="I191" s="415">
        <v>0</v>
      </c>
      <c r="J191" s="415">
        <v>0</v>
      </c>
    </row>
    <row r="192" spans="1:10" ht="15" customHeight="1">
      <c r="A192" s="511" t="s">
        <v>370</v>
      </c>
      <c r="B192" s="414">
        <v>392970</v>
      </c>
      <c r="C192" s="414">
        <v>22934295828</v>
      </c>
      <c r="D192" s="414">
        <v>183235773192</v>
      </c>
      <c r="E192" s="414">
        <v>305384</v>
      </c>
      <c r="F192" s="414">
        <v>17410922939</v>
      </c>
      <c r="G192" s="414">
        <v>153354805520</v>
      </c>
      <c r="H192" s="414">
        <v>0</v>
      </c>
      <c r="I192" s="414">
        <v>0</v>
      </c>
      <c r="J192" s="414">
        <v>0</v>
      </c>
    </row>
    <row r="193" spans="1:10" ht="15" customHeight="1">
      <c r="A193" s="511" t="s">
        <v>268</v>
      </c>
      <c r="B193" s="414">
        <v>415523</v>
      </c>
      <c r="C193" s="414">
        <v>24530495692</v>
      </c>
      <c r="D193" s="414">
        <v>195207006554.5</v>
      </c>
      <c r="E193" s="414">
        <v>316861</v>
      </c>
      <c r="F193" s="414">
        <v>18143272115</v>
      </c>
      <c r="G193" s="414">
        <v>160241126694</v>
      </c>
      <c r="H193" s="414">
        <v>0</v>
      </c>
      <c r="I193" s="414">
        <v>0</v>
      </c>
      <c r="J193" s="414">
        <v>0</v>
      </c>
    </row>
    <row r="194" spans="1:10" ht="15" customHeight="1">
      <c r="A194" s="511" t="s">
        <v>270</v>
      </c>
      <c r="B194" s="414">
        <v>432292</v>
      </c>
      <c r="C194" s="414">
        <v>25758422801</v>
      </c>
      <c r="D194" s="414">
        <v>204995866618.5</v>
      </c>
      <c r="E194" s="414">
        <v>331956</v>
      </c>
      <c r="F194" s="414">
        <v>19269858873</v>
      </c>
      <c r="G194" s="414">
        <v>170361955178.5</v>
      </c>
      <c r="H194" s="414">
        <v>0</v>
      </c>
      <c r="I194" s="414">
        <v>0</v>
      </c>
      <c r="J194" s="414">
        <v>0</v>
      </c>
    </row>
    <row r="195" spans="1:10" ht="15" customHeight="1">
      <c r="A195" s="511" t="s">
        <v>272</v>
      </c>
      <c r="B195" s="414">
        <v>444892</v>
      </c>
      <c r="C195" s="414">
        <v>26201265332</v>
      </c>
      <c r="D195" s="414">
        <v>206916654285</v>
      </c>
      <c r="E195" s="414">
        <v>340959</v>
      </c>
      <c r="F195" s="414">
        <v>19513975818</v>
      </c>
      <c r="G195" s="414">
        <v>172153722906</v>
      </c>
      <c r="H195" s="414">
        <v>0</v>
      </c>
      <c r="I195" s="414">
        <v>0</v>
      </c>
      <c r="J195" s="414">
        <v>0</v>
      </c>
    </row>
    <row r="196" spans="1:10" ht="15" customHeight="1">
      <c r="A196" s="511" t="s">
        <v>273</v>
      </c>
      <c r="B196" s="414">
        <v>469080</v>
      </c>
      <c r="C196" s="414">
        <v>27630115797</v>
      </c>
      <c r="D196" s="414">
        <v>217694017418.5</v>
      </c>
      <c r="E196" s="414">
        <v>360502</v>
      </c>
      <c r="F196" s="414">
        <v>20667278169</v>
      </c>
      <c r="G196" s="414">
        <v>182009327024.5</v>
      </c>
      <c r="H196" s="414">
        <v>0</v>
      </c>
      <c r="I196" s="414">
        <v>0</v>
      </c>
      <c r="J196" s="414">
        <v>0</v>
      </c>
    </row>
    <row r="197" spans="1:10" ht="15" customHeight="1">
      <c r="A197" s="511" t="s">
        <v>274</v>
      </c>
      <c r="B197" s="414">
        <v>426853</v>
      </c>
      <c r="C197" s="414">
        <v>25019947359</v>
      </c>
      <c r="D197" s="414">
        <v>197742017558.5</v>
      </c>
      <c r="E197" s="414">
        <v>327181</v>
      </c>
      <c r="F197" s="414">
        <v>18655955500</v>
      </c>
      <c r="G197" s="414">
        <v>164567550156</v>
      </c>
      <c r="H197" s="414">
        <v>0</v>
      </c>
      <c r="I197" s="414">
        <v>0</v>
      </c>
      <c r="J197" s="414">
        <v>0</v>
      </c>
    </row>
    <row r="198" spans="1:10" ht="15" customHeight="1">
      <c r="A198" s="511" t="s">
        <v>275</v>
      </c>
      <c r="B198" s="414">
        <v>445652</v>
      </c>
      <c r="C198" s="414">
        <v>26203856855</v>
      </c>
      <c r="D198" s="414">
        <v>206544799500</v>
      </c>
      <c r="E198" s="414">
        <v>340522</v>
      </c>
      <c r="F198" s="414">
        <v>19468838764</v>
      </c>
      <c r="G198" s="414">
        <v>171952664524</v>
      </c>
      <c r="H198" s="414">
        <v>0</v>
      </c>
      <c r="I198" s="414">
        <v>0</v>
      </c>
      <c r="J198" s="414">
        <v>0</v>
      </c>
    </row>
    <row r="199" spans="1:10" ht="15" customHeight="1">
      <c r="A199" s="511" t="s">
        <v>276</v>
      </c>
      <c r="B199" s="414">
        <v>435387</v>
      </c>
      <c r="C199" s="414">
        <v>25841737013</v>
      </c>
      <c r="D199" s="414">
        <v>204720285342.5</v>
      </c>
      <c r="E199" s="414">
        <v>331955</v>
      </c>
      <c r="F199" s="414">
        <v>19180332757</v>
      </c>
      <c r="G199" s="414">
        <v>169623977814.5</v>
      </c>
      <c r="H199" s="414">
        <v>0</v>
      </c>
      <c r="I199" s="414">
        <v>0</v>
      </c>
      <c r="J199" s="414">
        <v>0</v>
      </c>
    </row>
    <row r="200" spans="1:10" ht="15" customHeight="1">
      <c r="A200" s="511" t="s">
        <v>277</v>
      </c>
      <c r="B200" s="414">
        <v>421098</v>
      </c>
      <c r="C200" s="414">
        <v>25165793774</v>
      </c>
      <c r="D200" s="414">
        <v>199276395216.5</v>
      </c>
      <c r="E200" s="414">
        <v>323737</v>
      </c>
      <c r="F200" s="414">
        <v>18879001919</v>
      </c>
      <c r="G200" s="414">
        <v>166438736638</v>
      </c>
      <c r="H200" s="414">
        <v>0</v>
      </c>
      <c r="I200" s="414">
        <v>0</v>
      </c>
      <c r="J200" s="414">
        <v>0</v>
      </c>
    </row>
    <row r="201" spans="1:10" ht="15" customHeight="1">
      <c r="A201" s="511" t="s">
        <v>677</v>
      </c>
      <c r="B201" s="414">
        <v>406986</v>
      </c>
      <c r="C201" s="414">
        <v>25912173438</v>
      </c>
      <c r="D201" s="414">
        <v>206391550830.5</v>
      </c>
      <c r="E201" s="414">
        <v>308312</v>
      </c>
      <c r="F201" s="414">
        <v>19115065834</v>
      </c>
      <c r="G201" s="414">
        <v>169758527739</v>
      </c>
      <c r="H201" s="414">
        <v>0</v>
      </c>
      <c r="I201" s="414">
        <v>0</v>
      </c>
      <c r="J201" s="414">
        <v>0</v>
      </c>
    </row>
    <row r="202" spans="1:10" ht="15" customHeight="1">
      <c r="A202" s="511" t="s">
        <v>368</v>
      </c>
      <c r="B202" s="414">
        <v>416501</v>
      </c>
      <c r="C202" s="414">
        <v>25316309788</v>
      </c>
      <c r="D202" s="414">
        <v>201768668482</v>
      </c>
      <c r="E202" s="414">
        <v>317187</v>
      </c>
      <c r="F202" s="414">
        <v>18783716885</v>
      </c>
      <c r="G202" s="414">
        <v>166557911197</v>
      </c>
      <c r="H202" s="414">
        <v>0</v>
      </c>
      <c r="I202" s="414">
        <v>0</v>
      </c>
      <c r="J202" s="414">
        <v>0</v>
      </c>
    </row>
    <row r="203" spans="1:10" ht="15" customHeight="1">
      <c r="A203" s="510" t="s">
        <v>369</v>
      </c>
      <c r="B203" s="415">
        <v>445543</v>
      </c>
      <c r="C203" s="415">
        <v>27068180128</v>
      </c>
      <c r="D203" s="415">
        <v>215173834750.5</v>
      </c>
      <c r="E203" s="415">
        <v>340132</v>
      </c>
      <c r="F203" s="415">
        <v>20210509042</v>
      </c>
      <c r="G203" s="415">
        <v>178896171952</v>
      </c>
      <c r="H203" s="415">
        <v>0</v>
      </c>
      <c r="I203" s="415">
        <v>0</v>
      </c>
      <c r="J203" s="415">
        <v>0</v>
      </c>
    </row>
    <row r="204" spans="1:10" ht="15" customHeight="1">
      <c r="A204" s="511" t="s">
        <v>370</v>
      </c>
      <c r="B204" s="414">
        <v>410566</v>
      </c>
      <c r="C204" s="414">
        <v>24192935676</v>
      </c>
      <c r="D204" s="414">
        <v>192869870564</v>
      </c>
      <c r="E204" s="414">
        <v>315171</v>
      </c>
      <c r="F204" s="414">
        <v>18161578350</v>
      </c>
      <c r="G204" s="414">
        <v>160422926652</v>
      </c>
      <c r="H204" s="414"/>
      <c r="I204" s="414"/>
      <c r="J204" s="414"/>
    </row>
    <row r="205" spans="1:10" ht="15" customHeight="1">
      <c r="A205" s="511" t="s">
        <v>268</v>
      </c>
      <c r="B205" s="414">
        <v>440092</v>
      </c>
      <c r="C205" s="414">
        <v>26455977033</v>
      </c>
      <c r="D205" s="414">
        <v>210830474988.5</v>
      </c>
      <c r="E205" s="414">
        <v>334884</v>
      </c>
      <c r="F205" s="414">
        <v>19640307060</v>
      </c>
      <c r="G205" s="414">
        <v>174208280451</v>
      </c>
      <c r="H205" s="414"/>
      <c r="I205" s="414"/>
      <c r="J205" s="414"/>
    </row>
    <row r="206" spans="1:10" ht="15" customHeight="1">
      <c r="A206" s="511" t="s">
        <v>270</v>
      </c>
      <c r="B206" s="414">
        <v>438976</v>
      </c>
      <c r="C206" s="414">
        <v>26291669818</v>
      </c>
      <c r="D206" s="414">
        <v>209301142320.5</v>
      </c>
      <c r="E206" s="414">
        <v>334795</v>
      </c>
      <c r="F206" s="414">
        <v>19601636856</v>
      </c>
      <c r="G206" s="414">
        <v>173667018001</v>
      </c>
      <c r="H206" s="414"/>
      <c r="I206" s="414"/>
      <c r="J206" s="414"/>
    </row>
    <row r="207" spans="1:10" ht="15" customHeight="1">
      <c r="A207" s="511" t="s">
        <v>272</v>
      </c>
      <c r="B207" s="414">
        <v>455371</v>
      </c>
      <c r="C207" s="414">
        <v>26916935817</v>
      </c>
      <c r="D207" s="414">
        <v>213390589664</v>
      </c>
      <c r="E207" s="414">
        <v>347788</v>
      </c>
      <c r="F207" s="414">
        <v>20056346648</v>
      </c>
      <c r="G207" s="414">
        <v>177565273907</v>
      </c>
      <c r="H207" s="414"/>
      <c r="I207" s="414"/>
      <c r="J207" s="414"/>
    </row>
    <row r="208" spans="1:10" ht="15" customHeight="1">
      <c r="A208" s="511" t="s">
        <v>273</v>
      </c>
      <c r="B208" s="414">
        <v>486053</v>
      </c>
      <c r="C208" s="414">
        <v>28596350344</v>
      </c>
      <c r="D208" s="414">
        <v>225358675085</v>
      </c>
      <c r="E208" s="414">
        <v>372605</v>
      </c>
      <c r="F208" s="414">
        <v>21428550117</v>
      </c>
      <c r="G208" s="414">
        <v>189012751927</v>
      </c>
      <c r="H208" s="414"/>
      <c r="I208" s="414"/>
      <c r="J208" s="414"/>
    </row>
    <row r="209" spans="1:10" ht="15" customHeight="1">
      <c r="A209" s="511" t="s">
        <v>274</v>
      </c>
      <c r="B209" s="414">
        <v>442649</v>
      </c>
      <c r="C209" s="414">
        <v>26021807238</v>
      </c>
      <c r="D209" s="414">
        <v>206199278318</v>
      </c>
      <c r="E209" s="414">
        <v>337897</v>
      </c>
      <c r="F209" s="414">
        <v>19432222020</v>
      </c>
      <c r="G209" s="414">
        <v>171710964287</v>
      </c>
      <c r="H209" s="414"/>
      <c r="I209" s="414"/>
      <c r="J209" s="414"/>
    </row>
    <row r="210" spans="1:10" ht="15" customHeight="1">
      <c r="A210" s="511" t="s">
        <v>275</v>
      </c>
      <c r="B210" s="414">
        <v>445648</v>
      </c>
      <c r="C210" s="414">
        <v>26951135167</v>
      </c>
      <c r="D210" s="414">
        <v>214187650100</v>
      </c>
      <c r="E210" s="414">
        <v>340150</v>
      </c>
      <c r="F210" s="414">
        <v>20114087229</v>
      </c>
      <c r="G210" s="414">
        <v>178226136244</v>
      </c>
      <c r="H210" s="414"/>
      <c r="I210" s="414"/>
      <c r="J210" s="414"/>
    </row>
    <row r="211" spans="1:10" ht="15" customHeight="1">
      <c r="A211" s="511" t="s">
        <v>276</v>
      </c>
      <c r="B211" s="414">
        <v>433623</v>
      </c>
      <c r="C211" s="414">
        <v>26242540714</v>
      </c>
      <c r="D211" s="414">
        <v>208720936849</v>
      </c>
      <c r="E211" s="414">
        <v>331721</v>
      </c>
      <c r="F211" s="414">
        <v>19607905209</v>
      </c>
      <c r="G211" s="414">
        <v>173768799525</v>
      </c>
      <c r="H211" s="414"/>
      <c r="I211" s="414"/>
      <c r="J211" s="414"/>
    </row>
    <row r="212" spans="1:10" ht="15" customHeight="1">
      <c r="A212" s="511" t="s">
        <v>277</v>
      </c>
      <c r="B212" s="414">
        <v>436362</v>
      </c>
      <c r="C212" s="414">
        <v>26580890754</v>
      </c>
      <c r="D212" s="414">
        <v>210884262329</v>
      </c>
      <c r="E212" s="414">
        <v>334765</v>
      </c>
      <c r="F212" s="414">
        <v>19970863663</v>
      </c>
      <c r="G212" s="414">
        <v>176534482117</v>
      </c>
      <c r="H212" s="414"/>
      <c r="I212" s="414"/>
      <c r="J212" s="414"/>
    </row>
    <row r="213" spans="1:10" ht="15" customHeight="1">
      <c r="A213" s="511" t="s">
        <v>686</v>
      </c>
      <c r="B213" s="414">
        <v>419163</v>
      </c>
      <c r="C213" s="414">
        <v>26497023321</v>
      </c>
      <c r="D213" s="414">
        <v>211534222270</v>
      </c>
      <c r="E213" s="414">
        <v>318541</v>
      </c>
      <c r="F213" s="414">
        <v>19657046010</v>
      </c>
      <c r="G213" s="414">
        <v>174456894451</v>
      </c>
      <c r="H213" s="414"/>
      <c r="I213" s="414"/>
      <c r="J213" s="414"/>
    </row>
    <row r="214" spans="1:10" ht="15" customHeight="1">
      <c r="A214" s="511" t="s">
        <v>368</v>
      </c>
      <c r="B214" s="414">
        <v>418335</v>
      </c>
      <c r="C214" s="414">
        <v>25437281165</v>
      </c>
      <c r="D214" s="414">
        <v>202999147920.5</v>
      </c>
      <c r="E214" s="414">
        <v>319829</v>
      </c>
      <c r="F214" s="414">
        <v>19057288099</v>
      </c>
      <c r="G214" s="414">
        <v>169011053626</v>
      </c>
      <c r="H214" s="414"/>
      <c r="I214" s="414"/>
      <c r="J214" s="414"/>
    </row>
    <row r="215" spans="1:10" ht="15" customHeight="1">
      <c r="A215" s="510" t="s">
        <v>369</v>
      </c>
      <c r="B215" s="415">
        <v>444924</v>
      </c>
      <c r="C215" s="415">
        <v>27295118532</v>
      </c>
      <c r="D215" s="415">
        <v>216571464667.5</v>
      </c>
      <c r="E215" s="415">
        <v>339846</v>
      </c>
      <c r="F215" s="415">
        <v>20401080757</v>
      </c>
      <c r="G215" s="415">
        <v>180763712542.5</v>
      </c>
      <c r="H215" s="415"/>
      <c r="I215" s="415"/>
      <c r="J215" s="415"/>
    </row>
    <row r="216" spans="1:10" ht="15" customHeight="1">
      <c r="A216" s="511" t="s">
        <v>370</v>
      </c>
      <c r="B216" s="414">
        <v>437978</v>
      </c>
      <c r="C216" s="414">
        <v>25609596788</v>
      </c>
      <c r="D216" s="414">
        <v>203080247100.5</v>
      </c>
      <c r="E216" s="414">
        <v>337993</v>
      </c>
      <c r="F216" s="414">
        <v>19309714626</v>
      </c>
      <c r="G216" s="414">
        <v>169757885112</v>
      </c>
      <c r="H216" s="414"/>
      <c r="I216" s="414"/>
      <c r="J216" s="414"/>
    </row>
    <row r="217" spans="1:10" ht="15" customHeight="1">
      <c r="A217" s="511" t="s">
        <v>268</v>
      </c>
      <c r="B217" s="414">
        <v>470828</v>
      </c>
      <c r="C217" s="414">
        <v>27488401388</v>
      </c>
      <c r="D217" s="414">
        <v>217734380139</v>
      </c>
      <c r="E217" s="414">
        <v>360153</v>
      </c>
      <c r="F217" s="414">
        <v>20455214250</v>
      </c>
      <c r="G217" s="414">
        <v>180158117515.5</v>
      </c>
      <c r="H217" s="414"/>
      <c r="I217" s="414"/>
      <c r="J217" s="414"/>
    </row>
    <row r="218" spans="1:10" ht="15" customHeight="1">
      <c r="A218" s="511" t="s">
        <v>270</v>
      </c>
      <c r="B218" s="414">
        <v>478975</v>
      </c>
      <c r="C218" s="414">
        <v>27989654700</v>
      </c>
      <c r="D218" s="414">
        <v>221409189335.5</v>
      </c>
      <c r="E218" s="414">
        <v>367883</v>
      </c>
      <c r="F218" s="414">
        <v>20959038458</v>
      </c>
      <c r="G218" s="414">
        <v>184660537705</v>
      </c>
      <c r="H218" s="414"/>
      <c r="I218" s="414"/>
      <c r="J218" s="414"/>
    </row>
    <row r="219" spans="1:10" ht="15" customHeight="1">
      <c r="A219" s="511" t="s">
        <v>272</v>
      </c>
      <c r="B219" s="414">
        <v>505378</v>
      </c>
      <c r="C219" s="414">
        <v>29279874420</v>
      </c>
      <c r="D219" s="414">
        <v>230394166349.5</v>
      </c>
      <c r="E219" s="414">
        <v>387072</v>
      </c>
      <c r="F219" s="414">
        <v>21847473842</v>
      </c>
      <c r="G219" s="414">
        <v>192233903372</v>
      </c>
      <c r="H219" s="414"/>
      <c r="I219" s="414"/>
      <c r="J219" s="414"/>
    </row>
    <row r="220" spans="1:10" ht="15" customHeight="1">
      <c r="A220" s="511" t="s">
        <v>273</v>
      </c>
      <c r="B220" s="414">
        <v>540216</v>
      </c>
      <c r="C220" s="414">
        <v>30999361453</v>
      </c>
      <c r="D220" s="414">
        <v>242073523176</v>
      </c>
      <c r="E220" s="414">
        <v>411257</v>
      </c>
      <c r="F220" s="414">
        <v>23077885633</v>
      </c>
      <c r="G220" s="414">
        <v>202388386976</v>
      </c>
      <c r="H220" s="414"/>
      <c r="I220" s="414"/>
      <c r="J220" s="414"/>
    </row>
    <row r="221" spans="1:10" ht="15" customHeight="1">
      <c r="A221" s="511" t="s">
        <v>274</v>
      </c>
      <c r="B221" s="414">
        <v>472268</v>
      </c>
      <c r="C221" s="414">
        <v>27329877455</v>
      </c>
      <c r="D221" s="414">
        <v>213692571010.5</v>
      </c>
      <c r="E221" s="414">
        <v>358826</v>
      </c>
      <c r="F221" s="414">
        <v>20265193078</v>
      </c>
      <c r="G221" s="414">
        <v>178253872719</v>
      </c>
      <c r="H221" s="414"/>
      <c r="I221" s="414"/>
      <c r="J221" s="414"/>
    </row>
    <row r="222" spans="1:10" ht="15" customHeight="1">
      <c r="A222" s="511" t="s">
        <v>275</v>
      </c>
      <c r="B222" s="416">
        <v>492453</v>
      </c>
      <c r="C222" s="416">
        <v>29276755175</v>
      </c>
      <c r="D222" s="416">
        <v>230521739609.5</v>
      </c>
      <c r="E222" s="416">
        <v>373690</v>
      </c>
      <c r="F222" s="416">
        <v>21764081208</v>
      </c>
      <c r="G222" s="416">
        <v>192003596132</v>
      </c>
      <c r="H222" s="416"/>
      <c r="I222" s="416"/>
      <c r="J222" s="416"/>
    </row>
    <row r="223" spans="1:10" ht="15" customHeight="1">
      <c r="A223" s="511" t="s">
        <v>276</v>
      </c>
      <c r="B223" s="416">
        <v>480142</v>
      </c>
      <c r="C223" s="416">
        <v>28305634246</v>
      </c>
      <c r="D223" s="416">
        <v>223044063056</v>
      </c>
      <c r="E223" s="416">
        <v>365556</v>
      </c>
      <c r="F223" s="416">
        <v>21070732898</v>
      </c>
      <c r="G223" s="416">
        <v>185762831159</v>
      </c>
      <c r="H223" s="416"/>
      <c r="I223" s="416"/>
      <c r="J223" s="416"/>
    </row>
    <row r="224" spans="1:10" ht="15" customHeight="1">
      <c r="A224" s="511" t="s">
        <v>277</v>
      </c>
      <c r="B224" s="416">
        <v>476701</v>
      </c>
      <c r="C224" s="416">
        <v>28440867214</v>
      </c>
      <c r="D224" s="416">
        <v>222630459727</v>
      </c>
      <c r="E224" s="416">
        <v>363280</v>
      </c>
      <c r="F224" s="416">
        <v>21234455307</v>
      </c>
      <c r="G224" s="416">
        <v>186958505925</v>
      </c>
      <c r="H224" s="416"/>
      <c r="I224" s="416"/>
      <c r="J224" s="416"/>
    </row>
    <row r="225" spans="1:10" ht="15" customHeight="1">
      <c r="A225" s="511" t="s">
        <v>692</v>
      </c>
      <c r="B225" s="416">
        <v>460398</v>
      </c>
      <c r="C225" s="416">
        <v>28152115662</v>
      </c>
      <c r="D225" s="416">
        <v>222077111294</v>
      </c>
      <c r="E225" s="416">
        <v>346982</v>
      </c>
      <c r="F225" s="416">
        <v>20770217794</v>
      </c>
      <c r="G225" s="416">
        <v>183507138860</v>
      </c>
      <c r="H225" s="416"/>
      <c r="I225" s="416"/>
      <c r="J225" s="416"/>
    </row>
    <row r="226" spans="1:10" ht="15" customHeight="1">
      <c r="A226" s="511" t="s">
        <v>368</v>
      </c>
      <c r="B226" s="416">
        <v>466912</v>
      </c>
      <c r="C226" s="416">
        <v>27527677408</v>
      </c>
      <c r="D226" s="416">
        <v>217080120859.5</v>
      </c>
      <c r="E226" s="416">
        <v>355089</v>
      </c>
      <c r="F226" s="416">
        <v>20475785977</v>
      </c>
      <c r="G226" s="416">
        <v>180643832522</v>
      </c>
      <c r="H226" s="416"/>
      <c r="I226" s="416"/>
      <c r="J226" s="416"/>
    </row>
    <row r="227" spans="1:10" ht="15" customHeight="1">
      <c r="A227" s="510" t="s">
        <v>369</v>
      </c>
      <c r="B227" s="417">
        <v>503022</v>
      </c>
      <c r="C227" s="417">
        <v>29892740855</v>
      </c>
      <c r="D227" s="417">
        <v>233270817675</v>
      </c>
      <c r="E227" s="417">
        <v>378639</v>
      </c>
      <c r="F227" s="417">
        <v>22044425525</v>
      </c>
      <c r="G227" s="417">
        <v>194415372475</v>
      </c>
      <c r="H227" s="417"/>
      <c r="I227" s="417"/>
      <c r="J227" s="417"/>
    </row>
    <row r="228" spans="1:10" ht="15" customHeight="1">
      <c r="A228" s="82"/>
      <c r="B228" s="116"/>
      <c r="C228" s="116"/>
      <c r="D228" s="116"/>
      <c r="E228" s="116"/>
      <c r="F228" s="116"/>
      <c r="G228" s="116"/>
      <c r="H228" s="116"/>
      <c r="I228" s="116"/>
      <c r="J228" s="116"/>
    </row>
    <row r="229" spans="1:10" ht="15" customHeight="1">
      <c r="A229" s="82"/>
      <c r="B229" s="116"/>
      <c r="C229" s="116"/>
      <c r="D229" s="116"/>
      <c r="E229" s="116"/>
      <c r="F229" s="116"/>
      <c r="G229" s="116"/>
      <c r="H229" s="116"/>
      <c r="I229" s="116"/>
      <c r="J229" s="116"/>
    </row>
    <row r="230" spans="1:10" ht="15" customHeight="1">
      <c r="A230" s="82"/>
      <c r="B230" s="116"/>
      <c r="C230" s="116"/>
      <c r="D230" s="116"/>
      <c r="E230" s="116"/>
      <c r="F230" s="116"/>
      <c r="G230" s="116"/>
      <c r="H230" s="116"/>
      <c r="I230" s="116"/>
      <c r="J230" s="116"/>
    </row>
    <row r="231" spans="1:10" ht="17.25" customHeight="1">
      <c r="A231" s="412"/>
    </row>
    <row r="232" spans="1:10" ht="22.5" customHeight="1">
      <c r="A232" s="452" t="s">
        <v>377</v>
      </c>
      <c r="B232" s="725" t="s">
        <v>362</v>
      </c>
      <c r="C232" s="725"/>
      <c r="D232" s="725"/>
      <c r="E232" s="725"/>
      <c r="F232" s="725"/>
      <c r="G232" s="725"/>
      <c r="H232" s="725"/>
      <c r="I232" s="725"/>
      <c r="J232" s="725"/>
    </row>
    <row r="233" spans="1:10" ht="22.5" customHeight="1">
      <c r="J233" s="413"/>
    </row>
    <row r="234" spans="1:10" ht="21" customHeight="1">
      <c r="A234" s="726" t="s">
        <v>245</v>
      </c>
      <c r="B234" s="594" t="s">
        <v>521</v>
      </c>
      <c r="C234" s="595"/>
      <c r="D234" s="596"/>
      <c r="E234" s="594" t="s">
        <v>156</v>
      </c>
      <c r="F234" s="595"/>
      <c r="G234" s="596"/>
      <c r="H234" s="594" t="s">
        <v>462</v>
      </c>
      <c r="I234" s="595"/>
      <c r="J234" s="596"/>
    </row>
    <row r="235" spans="1:10" ht="21" customHeight="1">
      <c r="A235" s="727"/>
      <c r="B235" s="515" t="s">
        <v>522</v>
      </c>
      <c r="C235" s="515" t="s">
        <v>546</v>
      </c>
      <c r="D235" s="515" t="s">
        <v>523</v>
      </c>
      <c r="E235" s="515" t="s">
        <v>522</v>
      </c>
      <c r="F235" s="515" t="s">
        <v>546</v>
      </c>
      <c r="G235" s="515" t="s">
        <v>523</v>
      </c>
      <c r="H235" s="515" t="s">
        <v>522</v>
      </c>
      <c r="I235" s="515" t="s">
        <v>546</v>
      </c>
      <c r="J235" s="515" t="s">
        <v>523</v>
      </c>
    </row>
    <row r="236" spans="1:10" ht="15" customHeight="1">
      <c r="A236" s="104"/>
      <c r="B236" s="105" t="s">
        <v>524</v>
      </c>
      <c r="C236" s="105" t="s">
        <v>548</v>
      </c>
      <c r="D236" s="105" t="s">
        <v>615</v>
      </c>
      <c r="E236" s="105" t="s">
        <v>524</v>
      </c>
      <c r="F236" s="105" t="s">
        <v>548</v>
      </c>
      <c r="G236" s="105" t="s">
        <v>615</v>
      </c>
      <c r="H236" s="105"/>
      <c r="I236" s="105"/>
      <c r="J236" s="105"/>
    </row>
    <row r="237" spans="1:10" ht="15" customHeight="1">
      <c r="A237" s="514" t="s">
        <v>695</v>
      </c>
      <c r="B237" s="414">
        <v>461073</v>
      </c>
      <c r="C237" s="414">
        <v>26809589573</v>
      </c>
      <c r="D237" s="414">
        <v>210603811902</v>
      </c>
      <c r="E237" s="414">
        <v>350060</v>
      </c>
      <c r="F237" s="414">
        <v>20157515383</v>
      </c>
      <c r="G237" s="414">
        <v>177235335533</v>
      </c>
      <c r="H237" s="414"/>
      <c r="I237" s="414"/>
      <c r="J237" s="414"/>
    </row>
    <row r="238" spans="1:10" ht="15" customHeight="1">
      <c r="A238" s="514" t="s">
        <v>696</v>
      </c>
      <c r="B238" s="414">
        <v>478154</v>
      </c>
      <c r="C238" s="414">
        <v>28080590658</v>
      </c>
      <c r="D238" s="414">
        <v>220186968554</v>
      </c>
      <c r="E238" s="414">
        <v>357552</v>
      </c>
      <c r="F238" s="414">
        <v>20617584515</v>
      </c>
      <c r="G238" s="414">
        <v>181712341967</v>
      </c>
      <c r="H238" s="414"/>
      <c r="I238" s="414"/>
      <c r="J238" s="414"/>
    </row>
    <row r="239" spans="1:10" ht="15" customHeight="1">
      <c r="A239" s="513" t="s">
        <v>270</v>
      </c>
      <c r="B239" s="415">
        <v>491857</v>
      </c>
      <c r="C239" s="415">
        <v>28789619420</v>
      </c>
      <c r="D239" s="415">
        <v>225396316740</v>
      </c>
      <c r="E239" s="415">
        <v>368157</v>
      </c>
      <c r="F239" s="415">
        <v>21144314892</v>
      </c>
      <c r="G239" s="415">
        <v>186435013841</v>
      </c>
      <c r="H239" s="415"/>
      <c r="I239" s="415"/>
      <c r="J239" s="415"/>
    </row>
    <row r="240" spans="1:10" ht="15" customHeight="1">
      <c r="A240" s="514" t="s">
        <v>272</v>
      </c>
      <c r="B240" s="414">
        <v>518365</v>
      </c>
      <c r="C240" s="414">
        <v>30442384284</v>
      </c>
      <c r="D240" s="414">
        <v>237731216509.5</v>
      </c>
      <c r="E240" s="414">
        <v>389664</v>
      </c>
      <c r="F240" s="414">
        <v>22462477943</v>
      </c>
      <c r="G240" s="414">
        <v>198115607436</v>
      </c>
      <c r="H240" s="414"/>
      <c r="I240" s="414"/>
      <c r="J240" s="414"/>
    </row>
    <row r="241" spans="1:10" ht="15" customHeight="1">
      <c r="A241" s="514" t="s">
        <v>273</v>
      </c>
      <c r="B241" s="414">
        <v>538366</v>
      </c>
      <c r="C241" s="414">
        <v>31015954741</v>
      </c>
      <c r="D241" s="414">
        <v>240524331945.5</v>
      </c>
      <c r="E241" s="414">
        <v>405444</v>
      </c>
      <c r="F241" s="414">
        <v>22928160213</v>
      </c>
      <c r="G241" s="414">
        <v>201270886177</v>
      </c>
      <c r="H241" s="414"/>
      <c r="I241" s="414"/>
      <c r="J241" s="414"/>
    </row>
    <row r="242" spans="1:10" ht="15" customHeight="1">
      <c r="A242" s="514" t="s">
        <v>274</v>
      </c>
      <c r="B242" s="414">
        <v>489146</v>
      </c>
      <c r="C242" s="414">
        <v>28317433921</v>
      </c>
      <c r="D242" s="414">
        <v>220746867150</v>
      </c>
      <c r="E242" s="414">
        <v>366974</v>
      </c>
      <c r="F242" s="414">
        <v>20868312626</v>
      </c>
      <c r="G242" s="414">
        <v>183834323191</v>
      </c>
      <c r="H242" s="414"/>
      <c r="I242" s="414"/>
      <c r="J242" s="414"/>
    </row>
    <row r="243" spans="1:10" ht="15" customHeight="1">
      <c r="A243" s="514" t="s">
        <v>275</v>
      </c>
      <c r="B243" s="414">
        <v>493511</v>
      </c>
      <c r="C243" s="414">
        <v>28979349099</v>
      </c>
      <c r="D243" s="414">
        <v>227246938788</v>
      </c>
      <c r="E243" s="414">
        <v>372193</v>
      </c>
      <c r="F243" s="414">
        <v>21500127783</v>
      </c>
      <c r="G243" s="414">
        <v>189513231812</v>
      </c>
      <c r="H243" s="414"/>
      <c r="I243" s="414"/>
      <c r="J243" s="414"/>
    </row>
    <row r="244" spans="1:10" ht="15" customHeight="1">
      <c r="A244" s="514" t="s">
        <v>276</v>
      </c>
      <c r="B244" s="414">
        <v>487900</v>
      </c>
      <c r="C244" s="414">
        <v>29211215391</v>
      </c>
      <c r="D244" s="414">
        <v>228241723149</v>
      </c>
      <c r="E244" s="414">
        <v>366387</v>
      </c>
      <c r="F244" s="414">
        <v>21467694524</v>
      </c>
      <c r="G244" s="414">
        <v>189459868356</v>
      </c>
      <c r="H244" s="414"/>
      <c r="I244" s="414"/>
      <c r="J244" s="414"/>
    </row>
    <row r="245" spans="1:10" ht="15" customHeight="1">
      <c r="A245" s="514" t="s">
        <v>277</v>
      </c>
      <c r="B245" s="414">
        <v>486333</v>
      </c>
      <c r="C245" s="414">
        <v>29498310014</v>
      </c>
      <c r="D245" s="414">
        <v>229812340014</v>
      </c>
      <c r="E245" s="414">
        <v>366416</v>
      </c>
      <c r="F245" s="414">
        <v>21861977782</v>
      </c>
      <c r="G245" s="414">
        <v>192655208008</v>
      </c>
      <c r="H245" s="414"/>
      <c r="I245" s="414"/>
      <c r="J245" s="414"/>
    </row>
    <row r="246" spans="1:10" ht="15" customHeight="1">
      <c r="A246" s="514" t="s">
        <v>697</v>
      </c>
      <c r="B246" s="414">
        <v>467729</v>
      </c>
      <c r="C246" s="414">
        <v>29266440612</v>
      </c>
      <c r="D246" s="414">
        <v>230141740238.5</v>
      </c>
      <c r="E246" s="414">
        <v>349716</v>
      </c>
      <c r="F246" s="414">
        <v>21470740232</v>
      </c>
      <c r="G246" s="414">
        <v>189909320941</v>
      </c>
      <c r="H246" s="414"/>
      <c r="I246" s="414"/>
      <c r="J246" s="414"/>
    </row>
    <row r="247" spans="1:10" ht="15" customHeight="1">
      <c r="A247" s="514" t="s">
        <v>368</v>
      </c>
      <c r="B247" s="414">
        <v>469445</v>
      </c>
      <c r="C247" s="414">
        <v>28391002919</v>
      </c>
      <c r="D247" s="414">
        <v>222889390331</v>
      </c>
      <c r="E247" s="414">
        <v>353641</v>
      </c>
      <c r="F247" s="414">
        <v>20928283712</v>
      </c>
      <c r="G247" s="414">
        <v>184890248912</v>
      </c>
      <c r="H247" s="414"/>
      <c r="I247" s="414"/>
      <c r="J247" s="414"/>
    </row>
    <row r="248" spans="1:10" ht="15" customHeight="1">
      <c r="A248" s="513" t="s">
        <v>369</v>
      </c>
      <c r="B248" s="415">
        <v>474443</v>
      </c>
      <c r="C248" s="415">
        <v>30092381016</v>
      </c>
      <c r="D248" s="415">
        <v>235540871917</v>
      </c>
      <c r="E248" s="415">
        <v>357265</v>
      </c>
      <c r="F248" s="415">
        <v>22108187733</v>
      </c>
      <c r="G248" s="415">
        <v>195973977864</v>
      </c>
      <c r="H248" s="415"/>
      <c r="I248" s="415"/>
      <c r="J248" s="415"/>
    </row>
    <row r="249" spans="1:10" ht="15" customHeight="1">
      <c r="A249" s="514" t="s">
        <v>370</v>
      </c>
      <c r="B249" s="414">
        <v>371031</v>
      </c>
      <c r="C249" s="414">
        <v>23652132847</v>
      </c>
      <c r="D249" s="414">
        <v>188315778506.5</v>
      </c>
      <c r="E249" s="414">
        <v>283764</v>
      </c>
      <c r="F249" s="414">
        <v>17692114097</v>
      </c>
      <c r="G249" s="414">
        <v>156989232803</v>
      </c>
      <c r="H249" s="414"/>
      <c r="I249" s="414"/>
      <c r="J249" s="414"/>
    </row>
    <row r="250" spans="1:10" ht="15" customHeight="1">
      <c r="A250" s="514" t="s">
        <v>268</v>
      </c>
      <c r="B250" s="414">
        <v>363027</v>
      </c>
      <c r="C250" s="414">
        <v>24115553987</v>
      </c>
      <c r="D250" s="414">
        <v>190375542950</v>
      </c>
      <c r="E250" s="414">
        <v>270929</v>
      </c>
      <c r="F250" s="414">
        <v>17457350184</v>
      </c>
      <c r="G250" s="414">
        <v>155326385952</v>
      </c>
      <c r="H250" s="414"/>
      <c r="I250" s="414"/>
      <c r="J250" s="414"/>
    </row>
    <row r="251" spans="1:10" ht="15" customHeight="1">
      <c r="A251" s="514" t="s">
        <v>270</v>
      </c>
      <c r="B251" s="414">
        <v>407743</v>
      </c>
      <c r="C251" s="414">
        <v>26619315975</v>
      </c>
      <c r="D251" s="414">
        <v>210132562424.5</v>
      </c>
      <c r="E251" s="414">
        <v>306798</v>
      </c>
      <c r="F251" s="414">
        <v>19577606945</v>
      </c>
      <c r="G251" s="414">
        <v>174149400078</v>
      </c>
      <c r="H251" s="414"/>
      <c r="I251" s="414"/>
      <c r="J251" s="414"/>
    </row>
    <row r="252" spans="1:10" ht="15" customHeight="1">
      <c r="A252" s="514" t="s">
        <v>272</v>
      </c>
      <c r="B252" s="414">
        <v>436883</v>
      </c>
      <c r="C252" s="414">
        <v>28137719801</v>
      </c>
      <c r="D252" s="414">
        <v>220863288872.5</v>
      </c>
      <c r="E252" s="414">
        <v>331310</v>
      </c>
      <c r="F252" s="414">
        <v>20791719533</v>
      </c>
      <c r="G252" s="414">
        <v>184459266023</v>
      </c>
      <c r="H252" s="414"/>
      <c r="I252" s="414"/>
      <c r="J252" s="414"/>
    </row>
    <row r="253" spans="1:10" ht="15" customHeight="1">
      <c r="A253" s="514" t="s">
        <v>273</v>
      </c>
      <c r="B253" s="414">
        <v>468179</v>
      </c>
      <c r="C253" s="414">
        <v>29367869092</v>
      </c>
      <c r="D253" s="414">
        <v>229175772988</v>
      </c>
      <c r="E253" s="414">
        <v>353263</v>
      </c>
      <c r="F253" s="414">
        <v>21561988976</v>
      </c>
      <c r="G253" s="414">
        <v>190610757474</v>
      </c>
      <c r="H253" s="414"/>
      <c r="I253" s="414"/>
      <c r="J253" s="414"/>
    </row>
    <row r="254" spans="1:10" ht="15" customHeight="1">
      <c r="A254" s="514" t="s">
        <v>274</v>
      </c>
      <c r="B254" s="414">
        <v>442287</v>
      </c>
      <c r="C254" s="414">
        <v>27813034070</v>
      </c>
      <c r="D254" s="414">
        <v>218905490118</v>
      </c>
      <c r="E254" s="414">
        <v>333225</v>
      </c>
      <c r="F254" s="414">
        <v>20539450168</v>
      </c>
      <c r="G254" s="414">
        <v>181964148658</v>
      </c>
      <c r="H254" s="414"/>
      <c r="I254" s="414"/>
      <c r="J254" s="414"/>
    </row>
    <row r="255" spans="1:10" ht="15" customHeight="1">
      <c r="A255" s="514" t="s">
        <v>275</v>
      </c>
      <c r="B255" s="414">
        <v>480881</v>
      </c>
      <c r="C255" s="414">
        <v>29391129293</v>
      </c>
      <c r="D255" s="414">
        <v>231347127167.5</v>
      </c>
      <c r="E255" s="414">
        <v>347726</v>
      </c>
      <c r="F255" s="414">
        <v>21752587590</v>
      </c>
      <c r="G255" s="414">
        <v>192888525513</v>
      </c>
      <c r="H255" s="414"/>
      <c r="I255" s="414"/>
      <c r="J255" s="414"/>
    </row>
    <row r="256" spans="1:10" ht="15" customHeight="1">
      <c r="A256" s="514" t="s">
        <v>276</v>
      </c>
      <c r="B256" s="414">
        <v>477305</v>
      </c>
      <c r="C256" s="414">
        <v>28239987440</v>
      </c>
      <c r="D256" s="414">
        <v>221697424215</v>
      </c>
      <c r="E256" s="414">
        <v>329480</v>
      </c>
      <c r="F256" s="414">
        <v>20740494301</v>
      </c>
      <c r="G256" s="414">
        <v>184144996471</v>
      </c>
      <c r="H256" s="414"/>
      <c r="I256" s="414"/>
      <c r="J256" s="414"/>
    </row>
    <row r="257" spans="1:10" ht="15" customHeight="1">
      <c r="A257" s="514" t="s">
        <v>277</v>
      </c>
      <c r="B257" s="414">
        <v>482703</v>
      </c>
      <c r="C257" s="414">
        <v>28333253512</v>
      </c>
      <c r="D257" s="414">
        <v>222969909262</v>
      </c>
      <c r="E257" s="414">
        <v>323912</v>
      </c>
      <c r="F257" s="414">
        <v>21016668606</v>
      </c>
      <c r="G257" s="414">
        <v>186508175532</v>
      </c>
      <c r="H257" s="414"/>
      <c r="I257" s="414"/>
      <c r="J257" s="414"/>
    </row>
    <row r="258" spans="1:10" ht="15" customHeight="1">
      <c r="A258" s="514" t="s">
        <v>698</v>
      </c>
      <c r="B258" s="414">
        <v>464472</v>
      </c>
      <c r="C258" s="414">
        <v>27334325911</v>
      </c>
      <c r="D258" s="414">
        <v>216079584465</v>
      </c>
      <c r="E258" s="414">
        <v>293910</v>
      </c>
      <c r="F258" s="414">
        <v>19988622461</v>
      </c>
      <c r="G258" s="414">
        <v>178097371014</v>
      </c>
      <c r="H258" s="414"/>
      <c r="I258" s="414"/>
      <c r="J258" s="414"/>
    </row>
    <row r="259" spans="1:10" ht="15" customHeight="1">
      <c r="A259" s="514" t="s">
        <v>368</v>
      </c>
      <c r="B259" s="414">
        <v>465405</v>
      </c>
      <c r="C259" s="414">
        <v>26114545587</v>
      </c>
      <c r="D259" s="414">
        <v>205672104416.5</v>
      </c>
      <c r="E259" s="414">
        <v>296024</v>
      </c>
      <c r="F259" s="414">
        <v>19260802546</v>
      </c>
      <c r="G259" s="414">
        <v>171174494868</v>
      </c>
      <c r="H259" s="414"/>
      <c r="I259" s="414"/>
      <c r="J259" s="414"/>
    </row>
    <row r="260" spans="1:10" ht="15" customHeight="1">
      <c r="A260" s="513" t="s">
        <v>369</v>
      </c>
      <c r="B260" s="415">
        <v>545653</v>
      </c>
      <c r="C260" s="415">
        <v>29962366068</v>
      </c>
      <c r="D260" s="415">
        <v>235470719403</v>
      </c>
      <c r="E260" s="415">
        <v>342474</v>
      </c>
      <c r="F260" s="415">
        <v>22082687981</v>
      </c>
      <c r="G260" s="415">
        <v>196095771013.5</v>
      </c>
      <c r="H260" s="415"/>
      <c r="I260" s="415"/>
      <c r="J260" s="415"/>
    </row>
    <row r="261" spans="1:10" ht="15" customHeight="1">
      <c r="A261" s="514" t="s">
        <v>370</v>
      </c>
      <c r="B261" s="414"/>
      <c r="C261" s="414"/>
      <c r="D261" s="414"/>
      <c r="E261" s="414"/>
      <c r="F261" s="414"/>
      <c r="G261" s="414"/>
      <c r="H261" s="414"/>
      <c r="I261" s="414"/>
      <c r="J261" s="414"/>
    </row>
    <row r="262" spans="1:10" ht="15" customHeight="1">
      <c r="A262" s="514" t="s">
        <v>268</v>
      </c>
      <c r="B262" s="414"/>
      <c r="C262" s="414"/>
      <c r="D262" s="414"/>
      <c r="E262" s="414"/>
      <c r="F262" s="414"/>
      <c r="G262" s="414"/>
      <c r="H262" s="414"/>
      <c r="I262" s="414"/>
      <c r="J262" s="414"/>
    </row>
    <row r="263" spans="1:10" ht="15" customHeight="1">
      <c r="A263" s="514" t="s">
        <v>270</v>
      </c>
      <c r="B263" s="414"/>
      <c r="C263" s="414"/>
      <c r="D263" s="414"/>
      <c r="E263" s="414"/>
      <c r="F263" s="414"/>
      <c r="G263" s="414"/>
      <c r="H263" s="414"/>
      <c r="I263" s="414"/>
      <c r="J263" s="414"/>
    </row>
    <row r="264" spans="1:10" ht="15" customHeight="1">
      <c r="A264" s="514" t="s">
        <v>272</v>
      </c>
      <c r="B264" s="414"/>
      <c r="C264" s="414"/>
      <c r="D264" s="414"/>
      <c r="E264" s="414"/>
      <c r="F264" s="414"/>
      <c r="G264" s="414"/>
      <c r="H264" s="414"/>
      <c r="I264" s="414"/>
      <c r="J264" s="414"/>
    </row>
    <row r="265" spans="1:10" ht="15" customHeight="1">
      <c r="A265" s="514" t="s">
        <v>273</v>
      </c>
      <c r="B265" s="414"/>
      <c r="C265" s="414"/>
      <c r="D265" s="414"/>
      <c r="E265" s="414"/>
      <c r="F265" s="414"/>
      <c r="G265" s="414"/>
      <c r="H265" s="414"/>
      <c r="I265" s="414"/>
      <c r="J265" s="414"/>
    </row>
    <row r="266" spans="1:10" ht="15" customHeight="1">
      <c r="A266" s="514" t="s">
        <v>274</v>
      </c>
      <c r="B266" s="414"/>
      <c r="C266" s="414"/>
      <c r="D266" s="414"/>
      <c r="E266" s="414"/>
      <c r="F266" s="414"/>
      <c r="G266" s="414"/>
      <c r="H266" s="414"/>
      <c r="I266" s="414"/>
      <c r="J266" s="414"/>
    </row>
    <row r="267" spans="1:10" ht="15" customHeight="1">
      <c r="A267" s="514" t="s">
        <v>275</v>
      </c>
      <c r="B267" s="414"/>
      <c r="C267" s="414"/>
      <c r="D267" s="414"/>
      <c r="E267" s="414"/>
      <c r="F267" s="414"/>
      <c r="G267" s="414"/>
      <c r="H267" s="414"/>
      <c r="I267" s="414"/>
      <c r="J267" s="414"/>
    </row>
    <row r="268" spans="1:10" ht="15" customHeight="1">
      <c r="A268" s="514" t="s">
        <v>276</v>
      </c>
      <c r="B268" s="414"/>
      <c r="C268" s="414"/>
      <c r="D268" s="414"/>
      <c r="E268" s="414"/>
      <c r="F268" s="414"/>
      <c r="G268" s="414"/>
      <c r="H268" s="414"/>
      <c r="I268" s="414"/>
      <c r="J268" s="414"/>
    </row>
    <row r="269" spans="1:10" ht="15" customHeight="1">
      <c r="A269" s="514" t="s">
        <v>277</v>
      </c>
      <c r="B269" s="414"/>
      <c r="C269" s="414"/>
      <c r="D269" s="414"/>
      <c r="E269" s="414"/>
      <c r="F269" s="414"/>
      <c r="G269" s="414"/>
      <c r="H269" s="414"/>
      <c r="I269" s="414"/>
      <c r="J269" s="414"/>
    </row>
    <row r="270" spans="1:10" ht="15" customHeight="1">
      <c r="A270" s="514" t="s">
        <v>699</v>
      </c>
      <c r="B270" s="414"/>
      <c r="C270" s="414"/>
      <c r="D270" s="414"/>
      <c r="E270" s="414"/>
      <c r="F270" s="414"/>
      <c r="G270" s="414"/>
      <c r="H270" s="414"/>
      <c r="I270" s="414"/>
      <c r="J270" s="414"/>
    </row>
    <row r="271" spans="1:10" ht="15" customHeight="1">
      <c r="A271" s="514" t="s">
        <v>368</v>
      </c>
      <c r="B271" s="414"/>
      <c r="C271" s="414"/>
      <c r="D271" s="414"/>
      <c r="E271" s="414"/>
      <c r="F271" s="414"/>
      <c r="G271" s="414"/>
      <c r="H271" s="414"/>
      <c r="I271" s="414"/>
      <c r="J271" s="414"/>
    </row>
    <row r="272" spans="1:10" ht="15" customHeight="1">
      <c r="A272" s="513" t="s">
        <v>369</v>
      </c>
      <c r="B272" s="415"/>
      <c r="C272" s="415"/>
      <c r="D272" s="415"/>
      <c r="E272" s="415"/>
      <c r="F272" s="415"/>
      <c r="G272" s="415"/>
      <c r="H272" s="415"/>
      <c r="I272" s="415"/>
      <c r="J272" s="415"/>
    </row>
    <row r="273" spans="1:10" ht="15" customHeight="1">
      <c r="A273" s="514" t="s">
        <v>370</v>
      </c>
      <c r="B273" s="414"/>
      <c r="C273" s="414"/>
      <c r="D273" s="414"/>
      <c r="E273" s="414"/>
      <c r="F273" s="414"/>
      <c r="G273" s="414"/>
      <c r="H273" s="414"/>
      <c r="I273" s="414"/>
      <c r="J273" s="414"/>
    </row>
    <row r="274" spans="1:10" ht="15" customHeight="1">
      <c r="A274" s="514" t="s">
        <v>268</v>
      </c>
      <c r="B274" s="414"/>
      <c r="C274" s="414"/>
      <c r="D274" s="414"/>
      <c r="E274" s="414"/>
      <c r="F274" s="414"/>
      <c r="G274" s="414"/>
      <c r="H274" s="414"/>
      <c r="I274" s="414"/>
      <c r="J274" s="414"/>
    </row>
    <row r="275" spans="1:10" ht="15" customHeight="1">
      <c r="A275" s="514" t="s">
        <v>270</v>
      </c>
      <c r="B275" s="414"/>
      <c r="C275" s="414"/>
      <c r="D275" s="414"/>
      <c r="E275" s="414"/>
      <c r="F275" s="414"/>
      <c r="G275" s="414"/>
      <c r="H275" s="414"/>
      <c r="I275" s="414"/>
      <c r="J275" s="414"/>
    </row>
    <row r="276" spans="1:10" ht="15" customHeight="1">
      <c r="A276" s="514" t="s">
        <v>272</v>
      </c>
      <c r="B276" s="414"/>
      <c r="C276" s="414"/>
      <c r="D276" s="414"/>
      <c r="E276" s="414"/>
      <c r="F276" s="414"/>
      <c r="G276" s="414"/>
      <c r="H276" s="414"/>
      <c r="I276" s="414"/>
      <c r="J276" s="414"/>
    </row>
    <row r="277" spans="1:10" ht="15" customHeight="1">
      <c r="A277" s="514" t="s">
        <v>273</v>
      </c>
      <c r="B277" s="414"/>
      <c r="C277" s="414"/>
      <c r="D277" s="414"/>
      <c r="E277" s="414"/>
      <c r="F277" s="414"/>
      <c r="G277" s="414"/>
      <c r="H277" s="414"/>
      <c r="I277" s="414"/>
      <c r="J277" s="414"/>
    </row>
    <row r="278" spans="1:10" ht="15" customHeight="1">
      <c r="A278" s="514" t="s">
        <v>274</v>
      </c>
      <c r="B278" s="414"/>
      <c r="C278" s="414"/>
      <c r="D278" s="414"/>
      <c r="E278" s="414"/>
      <c r="F278" s="414"/>
      <c r="G278" s="414"/>
      <c r="H278" s="414"/>
      <c r="I278" s="414"/>
      <c r="J278" s="414"/>
    </row>
    <row r="279" spans="1:10" ht="15" customHeight="1">
      <c r="A279" s="514" t="s">
        <v>275</v>
      </c>
      <c r="B279" s="416"/>
      <c r="C279" s="416"/>
      <c r="D279" s="416"/>
      <c r="E279" s="416"/>
      <c r="F279" s="416"/>
      <c r="G279" s="416"/>
      <c r="H279" s="416"/>
      <c r="I279" s="416"/>
      <c r="J279" s="416"/>
    </row>
    <row r="280" spans="1:10" ht="15" customHeight="1">
      <c r="A280" s="514" t="s">
        <v>276</v>
      </c>
      <c r="B280" s="416"/>
      <c r="C280" s="416"/>
      <c r="D280" s="416"/>
      <c r="E280" s="416"/>
      <c r="F280" s="416"/>
      <c r="G280" s="416"/>
      <c r="H280" s="416"/>
      <c r="I280" s="416"/>
      <c r="J280" s="416"/>
    </row>
    <row r="281" spans="1:10" ht="15" customHeight="1">
      <c r="A281" s="514" t="s">
        <v>277</v>
      </c>
      <c r="B281" s="416"/>
      <c r="C281" s="416"/>
      <c r="D281" s="416"/>
      <c r="E281" s="416"/>
      <c r="F281" s="416"/>
      <c r="G281" s="416"/>
      <c r="H281" s="416"/>
      <c r="I281" s="416"/>
      <c r="J281" s="416"/>
    </row>
    <row r="282" spans="1:10" ht="15" customHeight="1">
      <c r="A282" s="514" t="s">
        <v>700</v>
      </c>
      <c r="B282" s="416"/>
      <c r="C282" s="416"/>
      <c r="D282" s="416"/>
      <c r="E282" s="416"/>
      <c r="F282" s="416"/>
      <c r="G282" s="416"/>
      <c r="H282" s="416"/>
      <c r="I282" s="416"/>
      <c r="J282" s="416"/>
    </row>
    <row r="283" spans="1:10" ht="15" customHeight="1">
      <c r="A283" s="514" t="s">
        <v>368</v>
      </c>
      <c r="B283" s="416"/>
      <c r="C283" s="416"/>
      <c r="D283" s="416"/>
      <c r="E283" s="416"/>
      <c r="F283" s="416"/>
      <c r="G283" s="416"/>
      <c r="H283" s="416"/>
      <c r="I283" s="416"/>
      <c r="J283" s="416"/>
    </row>
    <row r="284" spans="1:10" ht="15" customHeight="1">
      <c r="A284" s="513" t="s">
        <v>369</v>
      </c>
      <c r="B284" s="417"/>
      <c r="C284" s="417"/>
      <c r="D284" s="417"/>
      <c r="E284" s="417"/>
      <c r="F284" s="417"/>
      <c r="G284" s="417"/>
      <c r="H284" s="417"/>
      <c r="I284" s="417"/>
      <c r="J284" s="417"/>
    </row>
  </sheetData>
  <customSheetViews>
    <customSheetView guid="{6F28069D-A7F4-41D2-AA1B-4487F97E36F1}" showPageBreaks="1" printArea="1" showRuler="0">
      <rowBreaks count="1" manualBreakCount="1">
        <brk id="58" max="9" man="1"/>
      </rowBreaks>
      <pageMargins left="0.39370078740157483" right="0.39370078740157483" top="0.39370078740157483" bottom="0" header="0.19685039370078741" footer="0.11811023622047245"/>
      <printOptions horizontalCentered="1"/>
      <pageSetup paperSize="8" scale="95" orientation="landscape" horizontalDpi="4294967292" r:id="rId1"/>
      <headerFooter alignWithMargins="0"/>
    </customSheetView>
  </customSheetViews>
  <mergeCells count="25">
    <mergeCell ref="B175:J175"/>
    <mergeCell ref="A177:A178"/>
    <mergeCell ref="B177:D177"/>
    <mergeCell ref="E177:G177"/>
    <mergeCell ref="H177:J177"/>
    <mergeCell ref="A120:A121"/>
    <mergeCell ref="B120:D120"/>
    <mergeCell ref="E120:G120"/>
    <mergeCell ref="H120:J120"/>
    <mergeCell ref="B2:J2"/>
    <mergeCell ref="A4:A5"/>
    <mergeCell ref="B4:D4"/>
    <mergeCell ref="E4:G4"/>
    <mergeCell ref="H4:J4"/>
    <mergeCell ref="B61:J61"/>
    <mergeCell ref="A63:A64"/>
    <mergeCell ref="B63:D63"/>
    <mergeCell ref="E63:G63"/>
    <mergeCell ref="H63:J63"/>
    <mergeCell ref="B118:J118"/>
    <mergeCell ref="B232:J232"/>
    <mergeCell ref="A234:A235"/>
    <mergeCell ref="B234:D234"/>
    <mergeCell ref="E234:G234"/>
    <mergeCell ref="H234:J234"/>
  </mergeCells>
  <phoneticPr fontId="2"/>
  <printOptions horizontalCentered="1"/>
  <pageMargins left="0.39370078740157483" right="0.39370078740157483" top="0.59055118110236227" bottom="0" header="0.19685039370078741" footer="0.11811023622047245"/>
  <pageSetup paperSize="9" scale="66" orientation="landscape" horizontalDpi="4294967292" r:id="rId2"/>
  <headerFooter alignWithMargins="0"/>
  <rowBreaks count="3" manualBreakCount="3">
    <brk id="59" max="9" man="1"/>
    <brk id="116" max="9" man="1"/>
    <brk id="173" max="9"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20"/>
  <dimension ref="A1:AF92"/>
  <sheetViews>
    <sheetView zoomScale="60" zoomScaleNormal="60" workbookViewId="0">
      <pane xSplit="2" ySplit="9" topLeftCell="C10" activePane="bottomRight" state="frozen"/>
      <selection pane="topRight"/>
      <selection pane="bottomLeft"/>
      <selection pane="bottomRight"/>
    </sheetView>
  </sheetViews>
  <sheetFormatPr defaultRowHeight="13.5"/>
  <cols>
    <col min="1" max="1" width="15.5" style="6" customWidth="1"/>
    <col min="2" max="2" width="22.875" style="6" bestFit="1" customWidth="1"/>
    <col min="3" max="3" width="19.125" style="5" customWidth="1"/>
    <col min="4" max="4" width="19.25" style="5" customWidth="1"/>
    <col min="5" max="6" width="15.5" style="5" bestFit="1" customWidth="1"/>
    <col min="7" max="8" width="18" style="5" bestFit="1" customWidth="1"/>
    <col min="9" max="9" width="13" style="5" bestFit="1" customWidth="1"/>
    <col min="10" max="11" width="15.5" style="5" bestFit="1" customWidth="1"/>
    <col min="12" max="12" width="18" style="5" bestFit="1" customWidth="1"/>
    <col min="13" max="15" width="15.5" style="5" bestFit="1" customWidth="1"/>
    <col min="16" max="16" width="18" style="5" customWidth="1"/>
    <col min="17" max="17" width="15.5" style="5" customWidth="1"/>
    <col min="18" max="19" width="15.5" style="5" bestFit="1" customWidth="1"/>
    <col min="20" max="20" width="18" style="5" bestFit="1" customWidth="1"/>
    <col min="21" max="21" width="15.5" style="5" bestFit="1" customWidth="1"/>
    <col min="22" max="22" width="16.125" style="5" bestFit="1" customWidth="1"/>
    <col min="23" max="23" width="15.5" style="5" bestFit="1" customWidth="1"/>
    <col min="24" max="24" width="18" style="5" bestFit="1" customWidth="1"/>
    <col min="25" max="25" width="13" style="5" bestFit="1" customWidth="1"/>
    <col min="26" max="28" width="15.5" style="5" bestFit="1" customWidth="1"/>
    <col min="29" max="30" width="13" style="5" bestFit="1" customWidth="1"/>
    <col min="31" max="31" width="14.25" style="5" bestFit="1" customWidth="1"/>
    <col min="32" max="32" width="18" style="5" bestFit="1" customWidth="1"/>
    <col min="33" max="16384" width="9" style="5"/>
  </cols>
  <sheetData>
    <row r="1" spans="1:32" s="34" customFormat="1" ht="21" customHeight="1">
      <c r="A1" s="323"/>
      <c r="C1" s="324" t="s">
        <v>348</v>
      </c>
      <c r="D1" s="324"/>
      <c r="E1" s="324"/>
      <c r="F1" s="324"/>
      <c r="G1" s="324"/>
      <c r="H1" s="324"/>
      <c r="I1" s="324"/>
      <c r="J1" s="324"/>
      <c r="K1" s="324"/>
      <c r="L1" s="324"/>
      <c r="M1" s="324"/>
      <c r="N1" s="324"/>
      <c r="O1" s="323"/>
      <c r="P1" s="323"/>
      <c r="Q1" s="324" t="s">
        <v>349</v>
      </c>
      <c r="R1" s="324"/>
      <c r="S1" s="324"/>
      <c r="T1" s="324"/>
      <c r="U1" s="324"/>
      <c r="V1" s="324"/>
      <c r="W1" s="324"/>
      <c r="X1" s="324"/>
      <c r="Y1" s="324"/>
      <c r="Z1" s="324"/>
      <c r="AA1" s="324"/>
      <c r="AB1" s="324"/>
      <c r="AC1" s="324"/>
      <c r="AD1" s="324"/>
      <c r="AE1" s="323"/>
      <c r="AF1" s="323"/>
    </row>
    <row r="2" spans="1:32">
      <c r="D2" s="325"/>
      <c r="L2" s="326"/>
      <c r="O2" s="326"/>
      <c r="P2" s="8" t="s">
        <v>704</v>
      </c>
      <c r="X2" s="326"/>
      <c r="AF2" s="8" t="s">
        <v>704</v>
      </c>
    </row>
    <row r="3" spans="1:32" s="366" customFormat="1" ht="12">
      <c r="A3" s="559" t="s">
        <v>556</v>
      </c>
      <c r="B3" s="560"/>
      <c r="C3" s="565" t="s">
        <v>521</v>
      </c>
      <c r="D3" s="566"/>
      <c r="E3" s="543" t="s">
        <v>544</v>
      </c>
      <c r="F3" s="544"/>
      <c r="G3" s="544"/>
      <c r="H3" s="544"/>
      <c r="I3" s="544"/>
      <c r="J3" s="544"/>
      <c r="K3" s="544"/>
      <c r="L3" s="544"/>
      <c r="M3" s="549"/>
      <c r="N3" s="549"/>
      <c r="O3" s="549"/>
      <c r="P3" s="550"/>
      <c r="Q3" s="557" t="s">
        <v>557</v>
      </c>
      <c r="R3" s="557"/>
      <c r="S3" s="557"/>
      <c r="T3" s="557"/>
      <c r="U3" s="557" t="s">
        <v>463</v>
      </c>
      <c r="V3" s="557"/>
      <c r="W3" s="557"/>
      <c r="X3" s="557"/>
      <c r="Y3" s="557" t="s">
        <v>229</v>
      </c>
      <c r="Z3" s="557"/>
      <c r="AA3" s="557"/>
      <c r="AB3" s="557"/>
      <c r="AC3" s="557" t="s">
        <v>553</v>
      </c>
      <c r="AD3" s="557"/>
      <c r="AE3" s="557"/>
      <c r="AF3" s="557"/>
    </row>
    <row r="4" spans="1:32" s="366" customFormat="1" ht="12">
      <c r="A4" s="561"/>
      <c r="B4" s="562"/>
      <c r="C4" s="567"/>
      <c r="D4" s="568"/>
      <c r="E4" s="551" t="s">
        <v>528</v>
      </c>
      <c r="F4" s="552"/>
      <c r="G4" s="552"/>
      <c r="H4" s="553"/>
      <c r="I4" s="543" t="s">
        <v>549</v>
      </c>
      <c r="J4" s="544"/>
      <c r="K4" s="544"/>
      <c r="L4" s="545"/>
      <c r="M4" s="543" t="s">
        <v>550</v>
      </c>
      <c r="N4" s="544"/>
      <c r="O4" s="544"/>
      <c r="P4" s="545"/>
      <c r="Q4" s="557"/>
      <c r="R4" s="557"/>
      <c r="S4" s="557"/>
      <c r="T4" s="557"/>
      <c r="U4" s="557"/>
      <c r="V4" s="557"/>
      <c r="W4" s="557"/>
      <c r="X4" s="557"/>
      <c r="Y4" s="557"/>
      <c r="Z4" s="557"/>
      <c r="AA4" s="557"/>
      <c r="AB4" s="557"/>
      <c r="AC4" s="557"/>
      <c r="AD4" s="557"/>
      <c r="AE4" s="557"/>
      <c r="AF4" s="557"/>
    </row>
    <row r="5" spans="1:32" s="366" customFormat="1" ht="12">
      <c r="A5" s="563"/>
      <c r="B5" s="564"/>
      <c r="C5" s="359" t="s">
        <v>522</v>
      </c>
      <c r="D5" s="365" t="s">
        <v>523</v>
      </c>
      <c r="E5" s="359" t="s">
        <v>522</v>
      </c>
      <c r="F5" s="362" t="s">
        <v>545</v>
      </c>
      <c r="G5" s="359" t="s">
        <v>546</v>
      </c>
      <c r="H5" s="361" t="s">
        <v>523</v>
      </c>
      <c r="I5" s="359" t="s">
        <v>522</v>
      </c>
      <c r="J5" s="365" t="s">
        <v>545</v>
      </c>
      <c r="K5" s="359" t="s">
        <v>546</v>
      </c>
      <c r="L5" s="365" t="s">
        <v>523</v>
      </c>
      <c r="M5" s="359" t="s">
        <v>522</v>
      </c>
      <c r="N5" s="365" t="s">
        <v>545</v>
      </c>
      <c r="O5" s="359" t="s">
        <v>546</v>
      </c>
      <c r="P5" s="359" t="s">
        <v>523</v>
      </c>
      <c r="Q5" s="359" t="s">
        <v>522</v>
      </c>
      <c r="R5" s="365" t="s">
        <v>545</v>
      </c>
      <c r="S5" s="359" t="s">
        <v>546</v>
      </c>
      <c r="T5" s="362" t="s">
        <v>523</v>
      </c>
      <c r="U5" s="359" t="s">
        <v>522</v>
      </c>
      <c r="V5" s="367" t="s">
        <v>551</v>
      </c>
      <c r="W5" s="359" t="s">
        <v>546</v>
      </c>
      <c r="X5" s="365" t="s">
        <v>523</v>
      </c>
      <c r="Y5" s="359" t="s">
        <v>522</v>
      </c>
      <c r="Z5" s="365" t="s">
        <v>203</v>
      </c>
      <c r="AA5" s="359" t="s">
        <v>552</v>
      </c>
      <c r="AB5" s="365" t="s">
        <v>523</v>
      </c>
      <c r="AC5" s="359" t="s">
        <v>522</v>
      </c>
      <c r="AD5" s="365" t="s">
        <v>545</v>
      </c>
      <c r="AE5" s="359" t="s">
        <v>555</v>
      </c>
      <c r="AF5" s="359" t="s">
        <v>523</v>
      </c>
    </row>
    <row r="6" spans="1:32">
      <c r="A6" s="9"/>
      <c r="B6" s="10"/>
      <c r="C6" s="14" t="s">
        <v>524</v>
      </c>
      <c r="D6" s="15" t="s">
        <v>526</v>
      </c>
      <c r="E6" s="14" t="s">
        <v>524</v>
      </c>
      <c r="F6" s="15" t="s">
        <v>547</v>
      </c>
      <c r="G6" s="16" t="s">
        <v>625</v>
      </c>
      <c r="H6" s="15" t="s">
        <v>526</v>
      </c>
      <c r="I6" s="14" t="s">
        <v>524</v>
      </c>
      <c r="J6" s="15" t="s">
        <v>547</v>
      </c>
      <c r="K6" s="16" t="s">
        <v>625</v>
      </c>
      <c r="L6" s="15" t="s">
        <v>526</v>
      </c>
      <c r="M6" s="14" t="s">
        <v>524</v>
      </c>
      <c r="N6" s="15" t="s">
        <v>547</v>
      </c>
      <c r="O6" s="16" t="s">
        <v>625</v>
      </c>
      <c r="P6" s="14" t="s">
        <v>526</v>
      </c>
      <c r="Q6" s="14" t="s">
        <v>524</v>
      </c>
      <c r="R6" s="226" t="s">
        <v>547</v>
      </c>
      <c r="S6" s="16" t="s">
        <v>625</v>
      </c>
      <c r="T6" s="275" t="s">
        <v>526</v>
      </c>
      <c r="U6" s="14" t="s">
        <v>524</v>
      </c>
      <c r="V6" s="15" t="s">
        <v>559</v>
      </c>
      <c r="W6" s="16" t="s">
        <v>625</v>
      </c>
      <c r="X6" s="15" t="s">
        <v>526</v>
      </c>
      <c r="Y6" s="14" t="s">
        <v>524</v>
      </c>
      <c r="Z6" s="15" t="s">
        <v>211</v>
      </c>
      <c r="AA6" s="14" t="s">
        <v>526</v>
      </c>
      <c r="AB6" s="15" t="s">
        <v>526</v>
      </c>
      <c r="AC6" s="14" t="s">
        <v>524</v>
      </c>
      <c r="AD6" s="15" t="s">
        <v>547</v>
      </c>
      <c r="AE6" s="14" t="s">
        <v>526</v>
      </c>
      <c r="AF6" s="14" t="s">
        <v>526</v>
      </c>
    </row>
    <row r="7" spans="1:32" s="19" customFormat="1" ht="17.25" customHeight="1">
      <c r="A7" s="17" t="s">
        <v>705</v>
      </c>
      <c r="B7" s="18"/>
      <c r="C7" s="382">
        <v>1125852881</v>
      </c>
      <c r="D7" s="383">
        <v>12544512967.245001</v>
      </c>
      <c r="E7" s="382">
        <v>600348030</v>
      </c>
      <c r="F7" s="383">
        <v>979527180</v>
      </c>
      <c r="G7" s="382">
        <v>1228172085.777</v>
      </c>
      <c r="H7" s="383">
        <v>8851747017.8460007</v>
      </c>
      <c r="I7" s="382">
        <v>10159641</v>
      </c>
      <c r="J7" s="383">
        <v>116276203</v>
      </c>
      <c r="K7" s="382">
        <v>519036989.38099998</v>
      </c>
      <c r="L7" s="383">
        <v>4085945481.2740002</v>
      </c>
      <c r="M7" s="382">
        <v>590188389</v>
      </c>
      <c r="N7" s="383">
        <v>863250977</v>
      </c>
      <c r="O7" s="382">
        <v>709135096.39600003</v>
      </c>
      <c r="P7" s="382">
        <v>4765801536.5719995</v>
      </c>
      <c r="Q7" s="382">
        <v>145710389</v>
      </c>
      <c r="R7" s="383">
        <v>241699326</v>
      </c>
      <c r="S7" s="382">
        <v>170790413.60600001</v>
      </c>
      <c r="T7" s="384">
        <v>1163593543.9460001</v>
      </c>
      <c r="U7" s="382">
        <v>378216889</v>
      </c>
      <c r="V7" s="383">
        <v>469916808</v>
      </c>
      <c r="W7" s="382">
        <v>358197045.91799998</v>
      </c>
      <c r="X7" s="383">
        <v>2343644304.7719998</v>
      </c>
      <c r="Y7" s="382">
        <v>8371321</v>
      </c>
      <c r="Z7" s="383">
        <v>257918606</v>
      </c>
      <c r="AA7" s="382">
        <v>171500570.02399999</v>
      </c>
      <c r="AB7" s="383">
        <v>104537856.06999999</v>
      </c>
      <c r="AC7" s="382">
        <v>1577573</v>
      </c>
      <c r="AD7" s="383">
        <v>10130223</v>
      </c>
      <c r="AE7" s="382">
        <v>113728105.11300001</v>
      </c>
      <c r="AF7" s="382">
        <v>80990244.611000001</v>
      </c>
    </row>
    <row r="8" spans="1:32" s="19" customFormat="1" ht="17.25" customHeight="1">
      <c r="A8" s="17" t="s">
        <v>706</v>
      </c>
      <c r="B8" s="18"/>
      <c r="C8" s="382">
        <v>1149541498</v>
      </c>
      <c r="D8" s="383">
        <v>12974177266.135</v>
      </c>
      <c r="E8" s="382">
        <v>608524609</v>
      </c>
      <c r="F8" s="383">
        <v>983960709</v>
      </c>
      <c r="G8" s="382">
        <v>1272367306.438</v>
      </c>
      <c r="H8" s="383">
        <v>9112849706.8339996</v>
      </c>
      <c r="I8" s="382">
        <v>10248876</v>
      </c>
      <c r="J8" s="383">
        <v>116515463</v>
      </c>
      <c r="K8" s="382">
        <v>534857019.61799997</v>
      </c>
      <c r="L8" s="383">
        <v>4191819635.7820001</v>
      </c>
      <c r="M8" s="382">
        <v>598275733</v>
      </c>
      <c r="N8" s="383">
        <v>867445246</v>
      </c>
      <c r="O8" s="382">
        <v>737510286.82000005</v>
      </c>
      <c r="P8" s="382">
        <v>4921030071.052</v>
      </c>
      <c r="Q8" s="382">
        <v>152703420</v>
      </c>
      <c r="R8" s="383">
        <v>246710020</v>
      </c>
      <c r="S8" s="382">
        <v>177604317.86199999</v>
      </c>
      <c r="T8" s="384">
        <v>1201465756.9000001</v>
      </c>
      <c r="U8" s="382">
        <v>386500622</v>
      </c>
      <c r="V8" s="383">
        <v>476285130</v>
      </c>
      <c r="W8" s="382">
        <v>378223652.58600003</v>
      </c>
      <c r="X8" s="383">
        <v>2461121474.6230001</v>
      </c>
      <c r="Y8" s="382">
        <v>8365700</v>
      </c>
      <c r="Z8" s="383">
        <v>256394725</v>
      </c>
      <c r="AA8" s="382">
        <v>170585435.683</v>
      </c>
      <c r="AB8" s="383">
        <v>103845574.428</v>
      </c>
      <c r="AC8" s="382">
        <v>1812847</v>
      </c>
      <c r="AD8" s="383">
        <v>11775147</v>
      </c>
      <c r="AE8" s="382">
        <v>132879065.295</v>
      </c>
      <c r="AF8" s="382">
        <v>94894753.349999994</v>
      </c>
    </row>
    <row r="9" spans="1:32" s="19" customFormat="1" ht="17.25" customHeight="1">
      <c r="A9" s="20" t="s">
        <v>707</v>
      </c>
      <c r="B9" s="21"/>
      <c r="C9" s="327">
        <v>1029528639</v>
      </c>
      <c r="D9" s="327">
        <v>12578526740.424</v>
      </c>
      <c r="E9" s="327">
        <v>540196580</v>
      </c>
      <c r="F9" s="327">
        <v>866465464</v>
      </c>
      <c r="G9" s="327">
        <v>1222121144.24</v>
      </c>
      <c r="H9" s="327">
        <v>8743570705.5200005</v>
      </c>
      <c r="I9" s="327">
        <v>10170046</v>
      </c>
      <c r="J9" s="327">
        <v>109134466</v>
      </c>
      <c r="K9" s="327">
        <v>518461367.43900001</v>
      </c>
      <c r="L9" s="327">
        <v>4053271682.1149998</v>
      </c>
      <c r="M9" s="327">
        <v>530026534</v>
      </c>
      <c r="N9" s="327">
        <v>757330998</v>
      </c>
      <c r="O9" s="327">
        <v>703659776.801</v>
      </c>
      <c r="P9" s="327">
        <v>4690299023.4049997</v>
      </c>
      <c r="Q9" s="327">
        <v>145635492</v>
      </c>
      <c r="R9" s="327">
        <v>235690595</v>
      </c>
      <c r="S9" s="327">
        <v>180547211.97</v>
      </c>
      <c r="T9" s="327">
        <v>1220290295.2019999</v>
      </c>
      <c r="U9" s="327">
        <v>341556875</v>
      </c>
      <c r="V9" s="327">
        <v>409728671</v>
      </c>
      <c r="W9" s="327">
        <v>368823735.227</v>
      </c>
      <c r="X9" s="327">
        <v>2399563984.8200002</v>
      </c>
      <c r="Y9" s="327">
        <v>7616771</v>
      </c>
      <c r="Z9" s="327">
        <v>242396351</v>
      </c>
      <c r="AA9" s="327">
        <v>161306391.08500001</v>
      </c>
      <c r="AB9" s="327">
        <v>99042598.996000007</v>
      </c>
      <c r="AC9" s="327">
        <v>2139692</v>
      </c>
      <c r="AD9" s="327">
        <v>14370970</v>
      </c>
      <c r="AE9" s="327">
        <v>162004006.64199999</v>
      </c>
      <c r="AF9" s="327">
        <v>116059155.88600001</v>
      </c>
    </row>
    <row r="10" spans="1:32" ht="19.5" customHeight="1">
      <c r="A10" s="540" t="s">
        <v>527</v>
      </c>
      <c r="B10" s="23" t="s">
        <v>528</v>
      </c>
      <c r="C10" s="385">
        <v>831210565</v>
      </c>
      <c r="D10" s="385">
        <v>9976647346.9890003</v>
      </c>
      <c r="E10" s="385">
        <v>434915889</v>
      </c>
      <c r="F10" s="385">
        <v>651320821</v>
      </c>
      <c r="G10" s="385">
        <v>856991476.38100004</v>
      </c>
      <c r="H10" s="385">
        <v>6874257397.8529997</v>
      </c>
      <c r="I10" s="385">
        <v>6437324</v>
      </c>
      <c r="J10" s="385">
        <v>58218793</v>
      </c>
      <c r="K10" s="385">
        <v>340971360.17199999</v>
      </c>
      <c r="L10" s="385">
        <v>2996330702.6570001</v>
      </c>
      <c r="M10" s="385">
        <v>428478565</v>
      </c>
      <c r="N10" s="385">
        <v>593102028</v>
      </c>
      <c r="O10" s="385">
        <v>516020116.20899999</v>
      </c>
      <c r="P10" s="385">
        <v>3877926695.1960001</v>
      </c>
      <c r="Q10" s="385">
        <v>125313417</v>
      </c>
      <c r="R10" s="385">
        <v>205751144</v>
      </c>
      <c r="S10" s="385">
        <v>156559128.354</v>
      </c>
      <c r="T10" s="385">
        <v>1111285775.471</v>
      </c>
      <c r="U10" s="385">
        <v>270272666</v>
      </c>
      <c r="V10" s="385">
        <v>316785804</v>
      </c>
      <c r="W10" s="385">
        <v>261209420.37599999</v>
      </c>
      <c r="X10" s="385">
        <v>1923599859.391</v>
      </c>
      <c r="Y10" s="385">
        <v>5555516</v>
      </c>
      <c r="Z10" s="385">
        <v>133651367</v>
      </c>
      <c r="AA10" s="385">
        <v>88367910.099999994</v>
      </c>
      <c r="AB10" s="385">
        <v>28982387.153000001</v>
      </c>
      <c r="AC10" s="385">
        <v>708593</v>
      </c>
      <c r="AD10" s="385">
        <v>4426753</v>
      </c>
      <c r="AE10" s="385">
        <v>52199041.975000001</v>
      </c>
      <c r="AF10" s="385">
        <v>38521927.120999999</v>
      </c>
    </row>
    <row r="11" spans="1:32" ht="21" customHeight="1">
      <c r="A11" s="541"/>
      <c r="B11" s="355" t="s">
        <v>419</v>
      </c>
      <c r="C11" s="328">
        <v>421001684</v>
      </c>
      <c r="D11" s="328">
        <v>4980471523.8280001</v>
      </c>
      <c r="E11" s="328">
        <v>219409515</v>
      </c>
      <c r="F11" s="328">
        <v>318365462</v>
      </c>
      <c r="G11" s="328">
        <v>423877343.56099999</v>
      </c>
      <c r="H11" s="328">
        <v>3350049663.2810001</v>
      </c>
      <c r="I11" s="328">
        <v>3016156</v>
      </c>
      <c r="J11" s="328">
        <v>24393812</v>
      </c>
      <c r="K11" s="328">
        <v>156021539.78299999</v>
      </c>
      <c r="L11" s="328">
        <v>1361540967.178</v>
      </c>
      <c r="M11" s="328">
        <v>216393359</v>
      </c>
      <c r="N11" s="328">
        <v>293971650</v>
      </c>
      <c r="O11" s="328">
        <v>267855803.778</v>
      </c>
      <c r="P11" s="328">
        <v>1988508696.1029999</v>
      </c>
      <c r="Q11" s="328">
        <v>67070747</v>
      </c>
      <c r="R11" s="328">
        <v>115558687</v>
      </c>
      <c r="S11" s="328">
        <v>88724993.074000001</v>
      </c>
      <c r="T11" s="328">
        <v>623227810.29499996</v>
      </c>
      <c r="U11" s="328">
        <v>134417710</v>
      </c>
      <c r="V11" s="328">
        <v>154292334</v>
      </c>
      <c r="W11" s="328">
        <v>135896119.78400001</v>
      </c>
      <c r="X11" s="328">
        <v>989747882.07500005</v>
      </c>
      <c r="Y11" s="328">
        <v>2635217</v>
      </c>
      <c r="Z11" s="328">
        <v>54792807</v>
      </c>
      <c r="AA11" s="328">
        <v>36348340.619999997</v>
      </c>
      <c r="AB11" s="328">
        <v>11718467.909</v>
      </c>
      <c r="AC11" s="328">
        <v>103712</v>
      </c>
      <c r="AD11" s="328">
        <v>674285</v>
      </c>
      <c r="AE11" s="328">
        <v>7949061.2249999996</v>
      </c>
      <c r="AF11" s="328">
        <v>5727700.2680000002</v>
      </c>
    </row>
    <row r="12" spans="1:32" ht="21" customHeight="1">
      <c r="A12" s="541"/>
      <c r="B12" s="473" t="s">
        <v>420</v>
      </c>
      <c r="C12" s="328">
        <v>243150938</v>
      </c>
      <c r="D12" s="328">
        <v>2613393103.152</v>
      </c>
      <c r="E12" s="328">
        <v>125779251</v>
      </c>
      <c r="F12" s="328">
        <v>189531020</v>
      </c>
      <c r="G12" s="328">
        <v>219941894.954</v>
      </c>
      <c r="H12" s="328">
        <v>1724087323.549</v>
      </c>
      <c r="I12" s="328">
        <v>1693432</v>
      </c>
      <c r="J12" s="328">
        <v>17823324</v>
      </c>
      <c r="K12" s="328">
        <v>83863728.408999994</v>
      </c>
      <c r="L12" s="328">
        <v>721297698.89499998</v>
      </c>
      <c r="M12" s="328">
        <v>124085819</v>
      </c>
      <c r="N12" s="328">
        <v>171707696</v>
      </c>
      <c r="O12" s="328">
        <v>136078166.54499999</v>
      </c>
      <c r="P12" s="328">
        <v>1002789624.654</v>
      </c>
      <c r="Q12" s="328">
        <v>40561038</v>
      </c>
      <c r="R12" s="328">
        <v>62555344</v>
      </c>
      <c r="S12" s="328">
        <v>46742195.855999999</v>
      </c>
      <c r="T12" s="328">
        <v>328428448.53200001</v>
      </c>
      <c r="U12" s="328">
        <v>76395482</v>
      </c>
      <c r="V12" s="328">
        <v>89055428</v>
      </c>
      <c r="W12" s="328">
        <v>73149910.990999997</v>
      </c>
      <c r="X12" s="328">
        <v>531825784.76200002</v>
      </c>
      <c r="Y12" s="328">
        <v>1480978</v>
      </c>
      <c r="Z12" s="328">
        <v>42971742</v>
      </c>
      <c r="AA12" s="328">
        <v>27988807.335999999</v>
      </c>
      <c r="AB12" s="328">
        <v>9410184.7190000005</v>
      </c>
      <c r="AC12" s="328">
        <v>415167</v>
      </c>
      <c r="AD12" s="328">
        <v>2452334</v>
      </c>
      <c r="AE12" s="328">
        <v>27732080.98</v>
      </c>
      <c r="AF12" s="328">
        <v>19641361.59</v>
      </c>
    </row>
    <row r="13" spans="1:32" ht="21" customHeight="1">
      <c r="A13" s="541"/>
      <c r="B13" s="24" t="s">
        <v>421</v>
      </c>
      <c r="C13" s="328">
        <v>77879759</v>
      </c>
      <c r="D13" s="328">
        <v>815991100.41600001</v>
      </c>
      <c r="E13" s="328">
        <v>41825332</v>
      </c>
      <c r="F13" s="328">
        <v>63783602</v>
      </c>
      <c r="G13" s="328">
        <v>74363405.208000004</v>
      </c>
      <c r="H13" s="328">
        <v>631419524.09599996</v>
      </c>
      <c r="I13" s="328">
        <v>719961</v>
      </c>
      <c r="J13" s="328">
        <v>4757494</v>
      </c>
      <c r="K13" s="328">
        <v>35669739.424000002</v>
      </c>
      <c r="L13" s="328">
        <v>321135024.72299999</v>
      </c>
      <c r="M13" s="328">
        <v>41105371</v>
      </c>
      <c r="N13" s="328">
        <v>59026108</v>
      </c>
      <c r="O13" s="328">
        <v>38693665.784000002</v>
      </c>
      <c r="P13" s="328">
        <v>310284499.37300003</v>
      </c>
      <c r="Q13" s="328">
        <v>7454794</v>
      </c>
      <c r="R13" s="328">
        <v>9341452</v>
      </c>
      <c r="S13" s="328">
        <v>7203034.818</v>
      </c>
      <c r="T13" s="328">
        <v>57712767.743000001</v>
      </c>
      <c r="U13" s="328">
        <v>28478110</v>
      </c>
      <c r="V13" s="328">
        <v>37792493</v>
      </c>
      <c r="W13" s="328">
        <v>14577819.017999999</v>
      </c>
      <c r="X13" s="328">
        <v>117128099.257</v>
      </c>
      <c r="Y13" s="328">
        <v>506253</v>
      </c>
      <c r="Z13" s="328">
        <v>8324719</v>
      </c>
      <c r="AA13" s="328">
        <v>5360123.2690000003</v>
      </c>
      <c r="AB13" s="328">
        <v>1736454.3189999999</v>
      </c>
      <c r="AC13" s="328">
        <v>121523</v>
      </c>
      <c r="AD13" s="328">
        <v>746497</v>
      </c>
      <c r="AE13" s="328">
        <v>9979904.2650000006</v>
      </c>
      <c r="AF13" s="328">
        <v>7994255.0010000002</v>
      </c>
    </row>
    <row r="14" spans="1:32" ht="21" customHeight="1">
      <c r="A14" s="541"/>
      <c r="B14" s="473" t="s">
        <v>422</v>
      </c>
      <c r="C14" s="328">
        <v>35515812</v>
      </c>
      <c r="D14" s="328">
        <v>569990611.96800005</v>
      </c>
      <c r="E14" s="328">
        <v>19020333</v>
      </c>
      <c r="F14" s="328">
        <v>29832376</v>
      </c>
      <c r="G14" s="328">
        <v>51746851.332000002</v>
      </c>
      <c r="H14" s="328">
        <v>423134436.98699999</v>
      </c>
      <c r="I14" s="328">
        <v>363644</v>
      </c>
      <c r="J14" s="328">
        <v>3472058</v>
      </c>
      <c r="K14" s="328">
        <v>23725449.82</v>
      </c>
      <c r="L14" s="328">
        <v>212764015.51499999</v>
      </c>
      <c r="M14" s="328">
        <v>18656689</v>
      </c>
      <c r="N14" s="328">
        <v>26360318</v>
      </c>
      <c r="O14" s="328">
        <v>28021401.511999998</v>
      </c>
      <c r="P14" s="328">
        <v>210370421.472</v>
      </c>
      <c r="Q14" s="328">
        <v>4296218</v>
      </c>
      <c r="R14" s="328">
        <v>7656649</v>
      </c>
      <c r="S14" s="328">
        <v>5816104.7029999997</v>
      </c>
      <c r="T14" s="328">
        <v>40876878.122000001</v>
      </c>
      <c r="U14" s="328">
        <v>12186562</v>
      </c>
      <c r="V14" s="328">
        <v>13858436</v>
      </c>
      <c r="W14" s="328">
        <v>14273220.507999999</v>
      </c>
      <c r="X14" s="328">
        <v>103283195.104</v>
      </c>
      <c r="Y14" s="328">
        <v>334289</v>
      </c>
      <c r="Z14" s="328">
        <v>8162164</v>
      </c>
      <c r="AA14" s="328">
        <v>5538232.909</v>
      </c>
      <c r="AB14" s="328">
        <v>1783093.5249999999</v>
      </c>
      <c r="AC14" s="328">
        <v>12699</v>
      </c>
      <c r="AD14" s="328">
        <v>101730</v>
      </c>
      <c r="AE14" s="328">
        <v>1244527.99</v>
      </c>
      <c r="AF14" s="328">
        <v>913008.23</v>
      </c>
    </row>
    <row r="15" spans="1:32" ht="21">
      <c r="A15" s="541"/>
      <c r="B15" s="473" t="s">
        <v>423</v>
      </c>
      <c r="C15" s="328">
        <v>16547025</v>
      </c>
      <c r="D15" s="328">
        <v>275299270.51899999</v>
      </c>
      <c r="E15" s="328">
        <v>8787685</v>
      </c>
      <c r="F15" s="328">
        <v>15106144</v>
      </c>
      <c r="G15" s="328">
        <v>24883170.515999999</v>
      </c>
      <c r="H15" s="328">
        <v>204709416.65900001</v>
      </c>
      <c r="I15" s="328">
        <v>178356</v>
      </c>
      <c r="J15" s="328">
        <v>2387434</v>
      </c>
      <c r="K15" s="328">
        <v>11525549.497</v>
      </c>
      <c r="L15" s="328">
        <v>103343220.37899999</v>
      </c>
      <c r="M15" s="328">
        <v>8609329</v>
      </c>
      <c r="N15" s="328">
        <v>12718710</v>
      </c>
      <c r="O15" s="328">
        <v>13357621.018999999</v>
      </c>
      <c r="P15" s="328">
        <v>101366196.28</v>
      </c>
      <c r="Q15" s="328">
        <v>1957740</v>
      </c>
      <c r="R15" s="328">
        <v>3461461</v>
      </c>
      <c r="S15" s="328">
        <v>2583063.9029999999</v>
      </c>
      <c r="T15" s="328">
        <v>18135426.427000001</v>
      </c>
      <c r="U15" s="328">
        <v>5781358</v>
      </c>
      <c r="V15" s="328">
        <v>6697018</v>
      </c>
      <c r="W15" s="328">
        <v>6847566.9189999998</v>
      </c>
      <c r="X15" s="328">
        <v>49738798.700999998</v>
      </c>
      <c r="Y15" s="328">
        <v>167095</v>
      </c>
      <c r="Z15" s="328">
        <v>6123192</v>
      </c>
      <c r="AA15" s="328">
        <v>4127121.1660000002</v>
      </c>
      <c r="AB15" s="328">
        <v>1386516.9240000001</v>
      </c>
      <c r="AC15" s="328">
        <v>20242</v>
      </c>
      <c r="AD15" s="328">
        <v>158679</v>
      </c>
      <c r="AE15" s="328">
        <v>1828394.71</v>
      </c>
      <c r="AF15" s="328">
        <v>1329111.808</v>
      </c>
    </row>
    <row r="16" spans="1:32" ht="19.5" customHeight="1">
      <c r="A16" s="541"/>
      <c r="B16" s="24" t="s">
        <v>237</v>
      </c>
      <c r="C16" s="328">
        <v>8556342</v>
      </c>
      <c r="D16" s="328">
        <v>152217713.18200001</v>
      </c>
      <c r="E16" s="328">
        <v>4604689</v>
      </c>
      <c r="F16" s="328">
        <v>7589662</v>
      </c>
      <c r="G16" s="328">
        <v>14199814.139</v>
      </c>
      <c r="H16" s="328">
        <v>113881819.56999999</v>
      </c>
      <c r="I16" s="328">
        <v>101468</v>
      </c>
      <c r="J16" s="328">
        <v>1008648</v>
      </c>
      <c r="K16" s="328">
        <v>6626214.4440000001</v>
      </c>
      <c r="L16" s="328">
        <v>57174736.899999999</v>
      </c>
      <c r="M16" s="328">
        <v>4503221</v>
      </c>
      <c r="N16" s="328">
        <v>6581014</v>
      </c>
      <c r="O16" s="328">
        <v>7573599.6950000003</v>
      </c>
      <c r="P16" s="328">
        <v>56707082.670000002</v>
      </c>
      <c r="Q16" s="328">
        <v>997931</v>
      </c>
      <c r="R16" s="328">
        <v>1753892</v>
      </c>
      <c r="S16" s="328">
        <v>1298324.524</v>
      </c>
      <c r="T16" s="328">
        <v>9123052.6239999998</v>
      </c>
      <c r="U16" s="328">
        <v>2946544</v>
      </c>
      <c r="V16" s="328">
        <v>3391632</v>
      </c>
      <c r="W16" s="328">
        <v>3908049.59</v>
      </c>
      <c r="X16" s="328">
        <v>28193277.405000001</v>
      </c>
      <c r="Y16" s="328">
        <v>93577</v>
      </c>
      <c r="Z16" s="328">
        <v>2410422</v>
      </c>
      <c r="AA16" s="328">
        <v>1633358.4269999999</v>
      </c>
      <c r="AB16" s="328">
        <v>518868.59499999997</v>
      </c>
      <c r="AC16" s="328">
        <v>7178</v>
      </c>
      <c r="AD16" s="328">
        <v>59262</v>
      </c>
      <c r="AE16" s="328">
        <v>691525.44499999995</v>
      </c>
      <c r="AF16" s="328">
        <v>500694.98800000001</v>
      </c>
    </row>
    <row r="17" spans="1:32" ht="19.5" customHeight="1">
      <c r="A17" s="542"/>
      <c r="B17" s="406" t="s">
        <v>406</v>
      </c>
      <c r="C17" s="328">
        <v>28559005</v>
      </c>
      <c r="D17" s="328">
        <v>569284023.92400002</v>
      </c>
      <c r="E17" s="328">
        <v>15489084</v>
      </c>
      <c r="F17" s="328">
        <v>27112555</v>
      </c>
      <c r="G17" s="328">
        <v>47978996.670999996</v>
      </c>
      <c r="H17" s="328">
        <v>426975213.71100003</v>
      </c>
      <c r="I17" s="328">
        <v>364307</v>
      </c>
      <c r="J17" s="328">
        <v>4376023</v>
      </c>
      <c r="K17" s="328">
        <v>23539138.795000002</v>
      </c>
      <c r="L17" s="328">
        <v>219075039.067</v>
      </c>
      <c r="M17" s="328">
        <v>15124777</v>
      </c>
      <c r="N17" s="328">
        <v>22736532</v>
      </c>
      <c r="O17" s="328">
        <v>24439857.875999998</v>
      </c>
      <c r="P17" s="328">
        <v>207900174.64399999</v>
      </c>
      <c r="Q17" s="328">
        <v>2974949</v>
      </c>
      <c r="R17" s="328">
        <v>5423659</v>
      </c>
      <c r="S17" s="328">
        <v>4191411.4759999998</v>
      </c>
      <c r="T17" s="328">
        <v>33781391.728</v>
      </c>
      <c r="U17" s="328">
        <v>10066900</v>
      </c>
      <c r="V17" s="328">
        <v>11698463</v>
      </c>
      <c r="W17" s="328">
        <v>12556733.566</v>
      </c>
      <c r="X17" s="328">
        <v>103682822.087</v>
      </c>
      <c r="Y17" s="328">
        <v>338107</v>
      </c>
      <c r="Z17" s="328">
        <v>10866321</v>
      </c>
      <c r="AA17" s="328">
        <v>7371926.3729999997</v>
      </c>
      <c r="AB17" s="328">
        <v>2428801.162</v>
      </c>
      <c r="AC17" s="328">
        <v>28072</v>
      </c>
      <c r="AD17" s="328">
        <v>233966</v>
      </c>
      <c r="AE17" s="328">
        <v>2773547.36</v>
      </c>
      <c r="AF17" s="328">
        <v>2415795.236</v>
      </c>
    </row>
    <row r="18" spans="1:32" ht="19.5" customHeight="1">
      <c r="A18" s="537" t="s">
        <v>441</v>
      </c>
      <c r="B18" s="23" t="s">
        <v>528</v>
      </c>
      <c r="C18" s="385">
        <v>438859069</v>
      </c>
      <c r="D18" s="385">
        <v>5587016163.6099997</v>
      </c>
      <c r="E18" s="385">
        <v>230347392</v>
      </c>
      <c r="F18" s="385">
        <v>350716674</v>
      </c>
      <c r="G18" s="385">
        <v>480514861.74699998</v>
      </c>
      <c r="H18" s="385">
        <v>3897207595.1399999</v>
      </c>
      <c r="I18" s="385">
        <v>3652461</v>
      </c>
      <c r="J18" s="385">
        <v>34802045</v>
      </c>
      <c r="K18" s="385">
        <v>198773001.51100001</v>
      </c>
      <c r="L18" s="385">
        <v>1766593357.8729999</v>
      </c>
      <c r="M18" s="385">
        <v>226694931</v>
      </c>
      <c r="N18" s="385">
        <v>315914629</v>
      </c>
      <c r="O18" s="385">
        <v>281741860.236</v>
      </c>
      <c r="P18" s="385">
        <v>2130614237.267</v>
      </c>
      <c r="Q18" s="385">
        <v>64598548</v>
      </c>
      <c r="R18" s="385">
        <v>108881573</v>
      </c>
      <c r="S18" s="385">
        <v>82952605.101999998</v>
      </c>
      <c r="T18" s="385">
        <v>589640553.53400004</v>
      </c>
      <c r="U18" s="385">
        <v>143532620</v>
      </c>
      <c r="V18" s="385">
        <v>168299817</v>
      </c>
      <c r="W18" s="385">
        <v>143443099.861</v>
      </c>
      <c r="X18" s="385">
        <v>1061246162.785</v>
      </c>
      <c r="Y18" s="385">
        <v>3195292</v>
      </c>
      <c r="Z18" s="385">
        <v>81214793</v>
      </c>
      <c r="AA18" s="385">
        <v>53885743.104999997</v>
      </c>
      <c r="AB18" s="385">
        <v>17856953.249000002</v>
      </c>
      <c r="AC18" s="385">
        <v>380509</v>
      </c>
      <c r="AD18" s="385">
        <v>2429815</v>
      </c>
      <c r="AE18" s="385">
        <v>28506802.359999999</v>
      </c>
      <c r="AF18" s="385">
        <v>21064898.901999999</v>
      </c>
    </row>
    <row r="19" spans="1:32" ht="21" customHeight="1">
      <c r="A19" s="538"/>
      <c r="B19" s="355" t="s">
        <v>419</v>
      </c>
      <c r="C19" s="328">
        <v>222941474</v>
      </c>
      <c r="D19" s="328">
        <v>2708203571.257</v>
      </c>
      <c r="E19" s="328">
        <v>116325501</v>
      </c>
      <c r="F19" s="328">
        <v>170335977</v>
      </c>
      <c r="G19" s="328">
        <v>229978154.18099999</v>
      </c>
      <c r="H19" s="328">
        <v>1833556638.5610001</v>
      </c>
      <c r="I19" s="328">
        <v>1658605</v>
      </c>
      <c r="J19" s="328">
        <v>13869300</v>
      </c>
      <c r="K19" s="328">
        <v>87421430.881999999</v>
      </c>
      <c r="L19" s="328">
        <v>772381483.78400004</v>
      </c>
      <c r="M19" s="328">
        <v>114666896</v>
      </c>
      <c r="N19" s="328">
        <v>156466677</v>
      </c>
      <c r="O19" s="328">
        <v>142556723.29899999</v>
      </c>
      <c r="P19" s="328">
        <v>1061175154.777</v>
      </c>
      <c r="Q19" s="328">
        <v>35072977</v>
      </c>
      <c r="R19" s="328">
        <v>61588275</v>
      </c>
      <c r="S19" s="328">
        <v>47368277.848999999</v>
      </c>
      <c r="T19" s="328">
        <v>332888537.76099998</v>
      </c>
      <c r="U19" s="328">
        <v>71486353</v>
      </c>
      <c r="V19" s="328">
        <v>82145723</v>
      </c>
      <c r="W19" s="328">
        <v>72806232.875</v>
      </c>
      <c r="X19" s="328">
        <v>531930789.07700002</v>
      </c>
      <c r="Y19" s="328">
        <v>1461491</v>
      </c>
      <c r="Z19" s="328">
        <v>31418847</v>
      </c>
      <c r="AA19" s="328">
        <v>20894278.646000002</v>
      </c>
      <c r="AB19" s="328">
        <v>6797935.0010000002</v>
      </c>
      <c r="AC19" s="328">
        <v>56643</v>
      </c>
      <c r="AD19" s="328">
        <v>356509</v>
      </c>
      <c r="AE19" s="328">
        <v>4201731.665</v>
      </c>
      <c r="AF19" s="328">
        <v>3029670.8569999998</v>
      </c>
    </row>
    <row r="20" spans="1:32" ht="21" customHeight="1">
      <c r="A20" s="538"/>
      <c r="B20" s="473" t="s">
        <v>420</v>
      </c>
      <c r="C20" s="328">
        <v>114655229</v>
      </c>
      <c r="D20" s="328">
        <v>1326570969.322</v>
      </c>
      <c r="E20" s="328">
        <v>59477264</v>
      </c>
      <c r="F20" s="328">
        <v>91759427</v>
      </c>
      <c r="G20" s="328">
        <v>112111851.17</v>
      </c>
      <c r="H20" s="328">
        <v>892060781.14600003</v>
      </c>
      <c r="I20" s="328">
        <v>894542</v>
      </c>
      <c r="J20" s="328">
        <v>10108532</v>
      </c>
      <c r="K20" s="328">
        <v>45172843.112999998</v>
      </c>
      <c r="L20" s="328">
        <v>394165697.88800001</v>
      </c>
      <c r="M20" s="328">
        <v>58582722</v>
      </c>
      <c r="N20" s="328">
        <v>81650895</v>
      </c>
      <c r="O20" s="328">
        <v>66939008.056999996</v>
      </c>
      <c r="P20" s="328">
        <v>497895083.25800002</v>
      </c>
      <c r="Q20" s="328">
        <v>18794958</v>
      </c>
      <c r="R20" s="328">
        <v>29607398</v>
      </c>
      <c r="S20" s="328">
        <v>22105305.269000001</v>
      </c>
      <c r="T20" s="328">
        <v>155417248.94800001</v>
      </c>
      <c r="U20" s="328">
        <v>36160292</v>
      </c>
      <c r="V20" s="328">
        <v>42351147</v>
      </c>
      <c r="W20" s="328">
        <v>35945659.994999997</v>
      </c>
      <c r="X20" s="328">
        <v>262693309.46900001</v>
      </c>
      <c r="Y20" s="328">
        <v>788801</v>
      </c>
      <c r="Z20" s="328">
        <v>24815131</v>
      </c>
      <c r="AA20" s="328">
        <v>16187718.705</v>
      </c>
      <c r="AB20" s="328">
        <v>5545925.2879999997</v>
      </c>
      <c r="AC20" s="328">
        <v>222715</v>
      </c>
      <c r="AD20" s="328">
        <v>1352381</v>
      </c>
      <c r="AE20" s="328">
        <v>15282251.18</v>
      </c>
      <c r="AF20" s="328">
        <v>10853704.471000001</v>
      </c>
    </row>
    <row r="21" spans="1:32" ht="21" customHeight="1">
      <c r="A21" s="538"/>
      <c r="B21" s="24" t="s">
        <v>421</v>
      </c>
      <c r="C21" s="328">
        <v>35394368</v>
      </c>
      <c r="D21" s="328">
        <v>376443357.44199997</v>
      </c>
      <c r="E21" s="328">
        <v>19068377</v>
      </c>
      <c r="F21" s="328">
        <v>29350540</v>
      </c>
      <c r="G21" s="328">
        <v>34381602.534999996</v>
      </c>
      <c r="H21" s="328">
        <v>292247184.546</v>
      </c>
      <c r="I21" s="328">
        <v>334706</v>
      </c>
      <c r="J21" s="328">
        <v>2244747</v>
      </c>
      <c r="K21" s="328">
        <v>16641722.192</v>
      </c>
      <c r="L21" s="328">
        <v>149974866.32699999</v>
      </c>
      <c r="M21" s="328">
        <v>18733671</v>
      </c>
      <c r="N21" s="328">
        <v>27105793</v>
      </c>
      <c r="O21" s="328">
        <v>17739880.342999998</v>
      </c>
      <c r="P21" s="328">
        <v>142272318.21900001</v>
      </c>
      <c r="Q21" s="328">
        <v>3332081</v>
      </c>
      <c r="R21" s="328">
        <v>4321694</v>
      </c>
      <c r="S21" s="328">
        <v>3293155.12</v>
      </c>
      <c r="T21" s="328">
        <v>26390853.449999999</v>
      </c>
      <c r="U21" s="328">
        <v>12941390</v>
      </c>
      <c r="V21" s="328">
        <v>17348197</v>
      </c>
      <c r="W21" s="328">
        <v>6649398.8229999999</v>
      </c>
      <c r="X21" s="328">
        <v>53473989.615999997</v>
      </c>
      <c r="Y21" s="328">
        <v>236535</v>
      </c>
      <c r="Z21" s="328">
        <v>3941941</v>
      </c>
      <c r="AA21" s="328">
        <v>2538613.679</v>
      </c>
      <c r="AB21" s="328">
        <v>824242.56900000002</v>
      </c>
      <c r="AC21" s="328">
        <v>52520</v>
      </c>
      <c r="AD21" s="328">
        <v>326805</v>
      </c>
      <c r="AE21" s="328">
        <v>4375390.32</v>
      </c>
      <c r="AF21" s="328">
        <v>3507087.2609999999</v>
      </c>
    </row>
    <row r="22" spans="1:32" ht="21" customHeight="1">
      <c r="A22" s="538"/>
      <c r="B22" s="473" t="s">
        <v>422</v>
      </c>
      <c r="C22" s="328">
        <v>26212418</v>
      </c>
      <c r="D22" s="328">
        <v>423619260.74000001</v>
      </c>
      <c r="E22" s="328">
        <v>14069256</v>
      </c>
      <c r="F22" s="328">
        <v>22107612</v>
      </c>
      <c r="G22" s="328">
        <v>38379945.831</v>
      </c>
      <c r="H22" s="328">
        <v>314857683.14499998</v>
      </c>
      <c r="I22" s="328">
        <v>273082</v>
      </c>
      <c r="J22" s="328">
        <v>2632516</v>
      </c>
      <c r="K22" s="328">
        <v>17776420.846999999</v>
      </c>
      <c r="L22" s="328">
        <v>160152020.58700001</v>
      </c>
      <c r="M22" s="328">
        <v>13796174</v>
      </c>
      <c r="N22" s="328">
        <v>19475096</v>
      </c>
      <c r="O22" s="328">
        <v>20603524.984000001</v>
      </c>
      <c r="P22" s="328">
        <v>154705662.558</v>
      </c>
      <c r="Q22" s="328">
        <v>3110900</v>
      </c>
      <c r="R22" s="328">
        <v>5592264</v>
      </c>
      <c r="S22" s="328">
        <v>4259266.9560000002</v>
      </c>
      <c r="T22" s="328">
        <v>29946489.151999999</v>
      </c>
      <c r="U22" s="328">
        <v>9023387</v>
      </c>
      <c r="V22" s="328">
        <v>10281922</v>
      </c>
      <c r="W22" s="328">
        <v>10605909.434</v>
      </c>
      <c r="X22" s="328">
        <v>76834091.197999999</v>
      </c>
      <c r="Y22" s="328">
        <v>251103</v>
      </c>
      <c r="Z22" s="328">
        <v>6191722</v>
      </c>
      <c r="AA22" s="328">
        <v>4203767.4440000001</v>
      </c>
      <c r="AB22" s="328">
        <v>1353616.5160000001</v>
      </c>
      <c r="AC22" s="328">
        <v>8875</v>
      </c>
      <c r="AD22" s="328">
        <v>70347</v>
      </c>
      <c r="AE22" s="328">
        <v>855359.81</v>
      </c>
      <c r="AF22" s="328">
        <v>627380.72900000005</v>
      </c>
    </row>
    <row r="23" spans="1:32" ht="21" customHeight="1">
      <c r="A23" s="538"/>
      <c r="B23" s="473" t="s">
        <v>423</v>
      </c>
      <c r="C23" s="328">
        <v>11564135</v>
      </c>
      <c r="D23" s="328">
        <v>199179964.47499999</v>
      </c>
      <c r="E23" s="328">
        <v>6163370</v>
      </c>
      <c r="F23" s="328">
        <v>10741598</v>
      </c>
      <c r="G23" s="328">
        <v>18024809.120000001</v>
      </c>
      <c r="H23" s="328">
        <v>149245007.02500001</v>
      </c>
      <c r="I23" s="328">
        <v>132112</v>
      </c>
      <c r="J23" s="328">
        <v>1796085</v>
      </c>
      <c r="K23" s="328">
        <v>8505880.5989999995</v>
      </c>
      <c r="L23" s="328">
        <v>76667571.218999997</v>
      </c>
      <c r="M23" s="328">
        <v>6031258</v>
      </c>
      <c r="N23" s="328">
        <v>8945513</v>
      </c>
      <c r="O23" s="328">
        <v>9518928.5209999997</v>
      </c>
      <c r="P23" s="328">
        <v>72577435.805999994</v>
      </c>
      <c r="Q23" s="328">
        <v>1330761</v>
      </c>
      <c r="R23" s="328">
        <v>2381977</v>
      </c>
      <c r="S23" s="328">
        <v>1787560.683</v>
      </c>
      <c r="T23" s="328">
        <v>12552329.602</v>
      </c>
      <c r="U23" s="328">
        <v>4055540</v>
      </c>
      <c r="V23" s="328">
        <v>4708651</v>
      </c>
      <c r="W23" s="328">
        <v>4861160.0870000003</v>
      </c>
      <c r="X23" s="328">
        <v>35374424.347999997</v>
      </c>
      <c r="Y23" s="328">
        <v>123938</v>
      </c>
      <c r="Z23" s="328">
        <v>4620412</v>
      </c>
      <c r="AA23" s="328">
        <v>3118208.2719999999</v>
      </c>
      <c r="AB23" s="328">
        <v>1056297.6980000001</v>
      </c>
      <c r="AC23" s="328">
        <v>14464</v>
      </c>
      <c r="AD23" s="328">
        <v>113339</v>
      </c>
      <c r="AE23" s="328">
        <v>1305738.5</v>
      </c>
      <c r="AF23" s="328">
        <v>951905.80200000003</v>
      </c>
    </row>
    <row r="24" spans="1:32" ht="19.5" customHeight="1">
      <c r="A24" s="538"/>
      <c r="B24" s="24" t="s">
        <v>237</v>
      </c>
      <c r="C24" s="328">
        <v>5947156</v>
      </c>
      <c r="D24" s="328">
        <v>107915665.81200001</v>
      </c>
      <c r="E24" s="328">
        <v>3206921</v>
      </c>
      <c r="F24" s="328">
        <v>5327323</v>
      </c>
      <c r="G24" s="328">
        <v>10057979.129000001</v>
      </c>
      <c r="H24" s="328">
        <v>80758461.069000006</v>
      </c>
      <c r="I24" s="328">
        <v>72136</v>
      </c>
      <c r="J24" s="328">
        <v>717756</v>
      </c>
      <c r="K24" s="328">
        <v>4704388.8600000003</v>
      </c>
      <c r="L24" s="328">
        <v>40601198.876999997</v>
      </c>
      <c r="M24" s="328">
        <v>3134785</v>
      </c>
      <c r="N24" s="328">
        <v>4609567</v>
      </c>
      <c r="O24" s="328">
        <v>5353590.2690000003</v>
      </c>
      <c r="P24" s="328">
        <v>40157262.192000002</v>
      </c>
      <c r="Q24" s="328">
        <v>677856</v>
      </c>
      <c r="R24" s="328">
        <v>1206424</v>
      </c>
      <c r="S24" s="328">
        <v>893304.38100000005</v>
      </c>
      <c r="T24" s="328">
        <v>6274551.9110000003</v>
      </c>
      <c r="U24" s="328">
        <v>2057429</v>
      </c>
      <c r="V24" s="328">
        <v>2380814</v>
      </c>
      <c r="W24" s="328">
        <v>2794419.2310000001</v>
      </c>
      <c r="X24" s="328">
        <v>20175174.055</v>
      </c>
      <c r="Y24" s="328">
        <v>66541</v>
      </c>
      <c r="Z24" s="328">
        <v>1715054</v>
      </c>
      <c r="AA24" s="328">
        <v>1163832.625</v>
      </c>
      <c r="AB24" s="328">
        <v>369261.81300000002</v>
      </c>
      <c r="AC24" s="328">
        <v>4950</v>
      </c>
      <c r="AD24" s="328">
        <v>40434</v>
      </c>
      <c r="AE24" s="328">
        <v>470120.92499999999</v>
      </c>
      <c r="AF24" s="328">
        <v>338216.96399999998</v>
      </c>
    </row>
    <row r="25" spans="1:32" ht="19.5" customHeight="1">
      <c r="A25" s="539"/>
      <c r="B25" s="406" t="s">
        <v>406</v>
      </c>
      <c r="C25" s="329">
        <v>22144289</v>
      </c>
      <c r="D25" s="329">
        <v>445083374.56199998</v>
      </c>
      <c r="E25" s="329">
        <v>12036703</v>
      </c>
      <c r="F25" s="329">
        <v>21094197</v>
      </c>
      <c r="G25" s="329">
        <v>37580519.781000003</v>
      </c>
      <c r="H25" s="329">
        <v>334481839.648</v>
      </c>
      <c r="I25" s="329">
        <v>287278</v>
      </c>
      <c r="J25" s="329">
        <v>3433109</v>
      </c>
      <c r="K25" s="329">
        <v>18550315.017999999</v>
      </c>
      <c r="L25" s="329">
        <v>172650519.19100001</v>
      </c>
      <c r="M25" s="329">
        <v>11749425</v>
      </c>
      <c r="N25" s="329">
        <v>17661088</v>
      </c>
      <c r="O25" s="329">
        <v>19030204.763</v>
      </c>
      <c r="P25" s="329">
        <v>161831320.45699999</v>
      </c>
      <c r="Q25" s="329">
        <v>2279015</v>
      </c>
      <c r="R25" s="329">
        <v>4183541</v>
      </c>
      <c r="S25" s="329">
        <v>3245734.844</v>
      </c>
      <c r="T25" s="329">
        <v>26170542.710000001</v>
      </c>
      <c r="U25" s="329">
        <v>7808229</v>
      </c>
      <c r="V25" s="329">
        <v>9083363</v>
      </c>
      <c r="W25" s="329">
        <v>9780319.4159999993</v>
      </c>
      <c r="X25" s="329">
        <v>80764385.022</v>
      </c>
      <c r="Y25" s="329">
        <v>266883</v>
      </c>
      <c r="Z25" s="329">
        <v>8511686</v>
      </c>
      <c r="AA25" s="329">
        <v>5779323.7340000002</v>
      </c>
      <c r="AB25" s="329">
        <v>1909674.3640000001</v>
      </c>
      <c r="AC25" s="329">
        <v>20342</v>
      </c>
      <c r="AD25" s="329">
        <v>170000</v>
      </c>
      <c r="AE25" s="329">
        <v>2016209.96</v>
      </c>
      <c r="AF25" s="329">
        <v>1756932.818</v>
      </c>
    </row>
    <row r="26" spans="1:32" ht="19.5" customHeight="1">
      <c r="A26" s="537" t="s">
        <v>529</v>
      </c>
      <c r="B26" s="23" t="s">
        <v>528</v>
      </c>
      <c r="C26" s="328">
        <v>1195236</v>
      </c>
      <c r="D26" s="328">
        <v>18085190.741999999</v>
      </c>
      <c r="E26" s="328">
        <v>630163</v>
      </c>
      <c r="F26" s="328">
        <v>1011239</v>
      </c>
      <c r="G26" s="328">
        <v>1574583.351</v>
      </c>
      <c r="H26" s="328">
        <v>13051107.073000001</v>
      </c>
      <c r="I26" s="328">
        <v>14271</v>
      </c>
      <c r="J26" s="328">
        <v>150971</v>
      </c>
      <c r="K26" s="328">
        <v>779111.90300000005</v>
      </c>
      <c r="L26" s="328">
        <v>6979718.415</v>
      </c>
      <c r="M26" s="328">
        <v>615892</v>
      </c>
      <c r="N26" s="328">
        <v>860268</v>
      </c>
      <c r="O26" s="328">
        <v>795471.44799999997</v>
      </c>
      <c r="P26" s="328">
        <v>6071388.6579999998</v>
      </c>
      <c r="Q26" s="328">
        <v>163631</v>
      </c>
      <c r="R26" s="328">
        <v>288353</v>
      </c>
      <c r="S26" s="328">
        <v>227203.82500000001</v>
      </c>
      <c r="T26" s="328">
        <v>1618781.209</v>
      </c>
      <c r="U26" s="328">
        <v>400332</v>
      </c>
      <c r="V26" s="328">
        <v>469256</v>
      </c>
      <c r="W26" s="328">
        <v>440168.875</v>
      </c>
      <c r="X26" s="328">
        <v>3256470.1910000001</v>
      </c>
      <c r="Y26" s="328">
        <v>12439</v>
      </c>
      <c r="Z26" s="328">
        <v>352942</v>
      </c>
      <c r="AA26" s="328">
        <v>235579.75200000001</v>
      </c>
      <c r="AB26" s="328">
        <v>97875.964000000007</v>
      </c>
      <c r="AC26" s="328">
        <v>1110</v>
      </c>
      <c r="AD26" s="328">
        <v>7102</v>
      </c>
      <c r="AE26" s="328">
        <v>81766.2</v>
      </c>
      <c r="AF26" s="328">
        <v>60956.305</v>
      </c>
    </row>
    <row r="27" spans="1:32" ht="21" customHeight="1">
      <c r="A27" s="538"/>
      <c r="B27" s="355" t="s">
        <v>419</v>
      </c>
      <c r="C27" s="328">
        <v>365616</v>
      </c>
      <c r="D27" s="328">
        <v>6090804.534</v>
      </c>
      <c r="E27" s="328">
        <v>190167</v>
      </c>
      <c r="F27" s="328">
        <v>293895</v>
      </c>
      <c r="G27" s="328">
        <v>515761.67200000002</v>
      </c>
      <c r="H27" s="328">
        <v>4307220.8150000004</v>
      </c>
      <c r="I27" s="328">
        <v>4750</v>
      </c>
      <c r="J27" s="328">
        <v>47929</v>
      </c>
      <c r="K27" s="328">
        <v>256676.50899999999</v>
      </c>
      <c r="L27" s="328">
        <v>2325005.6469999999</v>
      </c>
      <c r="M27" s="328">
        <v>185417</v>
      </c>
      <c r="N27" s="328">
        <v>245966</v>
      </c>
      <c r="O27" s="328">
        <v>259085.163</v>
      </c>
      <c r="P27" s="328">
        <v>1982215.1680000001</v>
      </c>
      <c r="Q27" s="328">
        <v>56659</v>
      </c>
      <c r="R27" s="328">
        <v>108161</v>
      </c>
      <c r="S27" s="328">
        <v>90896.759000000005</v>
      </c>
      <c r="T27" s="328">
        <v>639647.80299999996</v>
      </c>
      <c r="U27" s="328">
        <v>118681</v>
      </c>
      <c r="V27" s="328">
        <v>133739</v>
      </c>
      <c r="W27" s="328">
        <v>149746.715</v>
      </c>
      <c r="X27" s="328">
        <v>1101077.682</v>
      </c>
      <c r="Y27" s="328">
        <v>4125</v>
      </c>
      <c r="Z27" s="328">
        <v>107929</v>
      </c>
      <c r="AA27" s="328">
        <v>72703.885999999999</v>
      </c>
      <c r="AB27" s="328">
        <v>37542.080000000002</v>
      </c>
      <c r="AC27" s="328">
        <v>109</v>
      </c>
      <c r="AD27" s="328">
        <v>561</v>
      </c>
      <c r="AE27" s="328">
        <v>6933.97</v>
      </c>
      <c r="AF27" s="328">
        <v>5316.1540000000005</v>
      </c>
    </row>
    <row r="28" spans="1:32" ht="21" customHeight="1">
      <c r="A28" s="538"/>
      <c r="B28" s="473" t="s">
        <v>420</v>
      </c>
      <c r="C28" s="328">
        <v>463093</v>
      </c>
      <c r="D28" s="328">
        <v>5652790.7790000001</v>
      </c>
      <c r="E28" s="328">
        <v>241048</v>
      </c>
      <c r="F28" s="328">
        <v>380171</v>
      </c>
      <c r="G28" s="328">
        <v>489040.32400000002</v>
      </c>
      <c r="H28" s="328">
        <v>3888805.6039999998</v>
      </c>
      <c r="I28" s="328">
        <v>4301</v>
      </c>
      <c r="J28" s="328">
        <v>49053</v>
      </c>
      <c r="K28" s="328">
        <v>225282.03099999999</v>
      </c>
      <c r="L28" s="328">
        <v>1952911.0449999999</v>
      </c>
      <c r="M28" s="328">
        <v>236747</v>
      </c>
      <c r="N28" s="328">
        <v>331118</v>
      </c>
      <c r="O28" s="328">
        <v>263758.29300000001</v>
      </c>
      <c r="P28" s="328">
        <v>1935894.5589999999</v>
      </c>
      <c r="Q28" s="328">
        <v>72297</v>
      </c>
      <c r="R28" s="328">
        <v>119337</v>
      </c>
      <c r="S28" s="328">
        <v>88166.744999999995</v>
      </c>
      <c r="T28" s="328">
        <v>619176.27099999995</v>
      </c>
      <c r="U28" s="328">
        <v>149079</v>
      </c>
      <c r="V28" s="328">
        <v>174610</v>
      </c>
      <c r="W28" s="328">
        <v>150097.011</v>
      </c>
      <c r="X28" s="328">
        <v>1088900.406</v>
      </c>
      <c r="Y28" s="328">
        <v>3793</v>
      </c>
      <c r="Z28" s="328">
        <v>119224</v>
      </c>
      <c r="AA28" s="328">
        <v>77817.074999999997</v>
      </c>
      <c r="AB28" s="328">
        <v>26215.584999999999</v>
      </c>
      <c r="AC28" s="328">
        <v>669</v>
      </c>
      <c r="AD28" s="328">
        <v>3825</v>
      </c>
      <c r="AE28" s="328">
        <v>42066.95</v>
      </c>
      <c r="AF28" s="328">
        <v>29692.913</v>
      </c>
    </row>
    <row r="29" spans="1:32" ht="21" customHeight="1">
      <c r="A29" s="538"/>
      <c r="B29" s="24" t="s">
        <v>421</v>
      </c>
      <c r="C29" s="328">
        <v>122001</v>
      </c>
      <c r="D29" s="328">
        <v>1311759.1780000001</v>
      </c>
      <c r="E29" s="328">
        <v>65352</v>
      </c>
      <c r="F29" s="328">
        <v>100508</v>
      </c>
      <c r="G29" s="328">
        <v>120795.63800000001</v>
      </c>
      <c r="H29" s="328">
        <v>1023382.444</v>
      </c>
      <c r="I29" s="328">
        <v>1266</v>
      </c>
      <c r="J29" s="328">
        <v>8543</v>
      </c>
      <c r="K29" s="328">
        <v>58695.82</v>
      </c>
      <c r="L29" s="328">
        <v>523206.27600000001</v>
      </c>
      <c r="M29" s="328">
        <v>64086</v>
      </c>
      <c r="N29" s="328">
        <v>91965</v>
      </c>
      <c r="O29" s="328">
        <v>62099.817999999999</v>
      </c>
      <c r="P29" s="328">
        <v>500176.16800000001</v>
      </c>
      <c r="Q29" s="328">
        <v>12009</v>
      </c>
      <c r="R29" s="328">
        <v>16182</v>
      </c>
      <c r="S29" s="328">
        <v>11646.102999999999</v>
      </c>
      <c r="T29" s="328">
        <v>93278.097999999998</v>
      </c>
      <c r="U29" s="328">
        <v>44484</v>
      </c>
      <c r="V29" s="328">
        <v>59087</v>
      </c>
      <c r="W29" s="328">
        <v>22174.092000000001</v>
      </c>
      <c r="X29" s="328">
        <v>178119.94500000001</v>
      </c>
      <c r="Y29" s="328">
        <v>900</v>
      </c>
      <c r="Z29" s="328">
        <v>14906</v>
      </c>
      <c r="AA29" s="328">
        <v>9555.7950000000001</v>
      </c>
      <c r="AB29" s="328">
        <v>3026.2350000000001</v>
      </c>
      <c r="AC29" s="328">
        <v>156</v>
      </c>
      <c r="AD29" s="328">
        <v>1371</v>
      </c>
      <c r="AE29" s="328">
        <v>17440.57</v>
      </c>
      <c r="AF29" s="328">
        <v>13952.456</v>
      </c>
    </row>
    <row r="30" spans="1:32" ht="21" customHeight="1">
      <c r="A30" s="538"/>
      <c r="B30" s="473" t="s">
        <v>422</v>
      </c>
      <c r="C30" s="328">
        <v>77382</v>
      </c>
      <c r="D30" s="328">
        <v>1712150.7309999999</v>
      </c>
      <c r="E30" s="328">
        <v>42312</v>
      </c>
      <c r="F30" s="328">
        <v>72873</v>
      </c>
      <c r="G30" s="328">
        <v>153508.93400000001</v>
      </c>
      <c r="H30" s="328">
        <v>1304896.497</v>
      </c>
      <c r="I30" s="328">
        <v>1419</v>
      </c>
      <c r="J30" s="328">
        <v>14457</v>
      </c>
      <c r="K30" s="328">
        <v>85157.758000000002</v>
      </c>
      <c r="L30" s="328">
        <v>780770.20299999998</v>
      </c>
      <c r="M30" s="328">
        <v>40893</v>
      </c>
      <c r="N30" s="328">
        <v>58416</v>
      </c>
      <c r="O30" s="328">
        <v>68351.176000000007</v>
      </c>
      <c r="P30" s="328">
        <v>524126.29399999999</v>
      </c>
      <c r="Q30" s="328">
        <v>7529</v>
      </c>
      <c r="R30" s="328">
        <v>15444</v>
      </c>
      <c r="S30" s="328">
        <v>13068.611000000001</v>
      </c>
      <c r="T30" s="328">
        <v>92079.774999999994</v>
      </c>
      <c r="U30" s="328">
        <v>27511</v>
      </c>
      <c r="V30" s="328">
        <v>31324</v>
      </c>
      <c r="W30" s="328">
        <v>41292.660000000003</v>
      </c>
      <c r="X30" s="328">
        <v>302298.78100000002</v>
      </c>
      <c r="Y30" s="328">
        <v>1270</v>
      </c>
      <c r="Z30" s="328">
        <v>33110</v>
      </c>
      <c r="AA30" s="328">
        <v>22481.07</v>
      </c>
      <c r="AB30" s="328">
        <v>10280.538</v>
      </c>
      <c r="AC30" s="328">
        <v>30</v>
      </c>
      <c r="AD30" s="328">
        <v>249</v>
      </c>
      <c r="AE30" s="328">
        <v>3335.61</v>
      </c>
      <c r="AF30" s="328">
        <v>2595.14</v>
      </c>
    </row>
    <row r="31" spans="1:32" ht="21" customHeight="1">
      <c r="A31" s="538"/>
      <c r="B31" s="473" t="s">
        <v>423</v>
      </c>
      <c r="C31" s="328">
        <v>63947</v>
      </c>
      <c r="D31" s="328">
        <v>1014891.2709999999</v>
      </c>
      <c r="E31" s="328">
        <v>34280</v>
      </c>
      <c r="F31" s="328">
        <v>57560</v>
      </c>
      <c r="G31" s="328">
        <v>92698.312000000005</v>
      </c>
      <c r="H31" s="328">
        <v>750878.23199999996</v>
      </c>
      <c r="I31" s="328">
        <v>709</v>
      </c>
      <c r="J31" s="328">
        <v>9003</v>
      </c>
      <c r="K31" s="328">
        <v>41802.033000000003</v>
      </c>
      <c r="L31" s="328">
        <v>368996.75599999999</v>
      </c>
      <c r="M31" s="328">
        <v>33571</v>
      </c>
      <c r="N31" s="328">
        <v>48557</v>
      </c>
      <c r="O31" s="328">
        <v>50896.279000000002</v>
      </c>
      <c r="P31" s="328">
        <v>381881.47600000002</v>
      </c>
      <c r="Q31" s="328">
        <v>6406</v>
      </c>
      <c r="R31" s="328">
        <v>11725</v>
      </c>
      <c r="S31" s="328">
        <v>9086.9330000000009</v>
      </c>
      <c r="T31" s="328">
        <v>63608.298999999999</v>
      </c>
      <c r="U31" s="328">
        <v>23231</v>
      </c>
      <c r="V31" s="328">
        <v>27000</v>
      </c>
      <c r="W31" s="328">
        <v>26996.668000000001</v>
      </c>
      <c r="X31" s="328">
        <v>193278.329</v>
      </c>
      <c r="Y31" s="328">
        <v>662</v>
      </c>
      <c r="Z31" s="328">
        <v>23376</v>
      </c>
      <c r="AA31" s="328">
        <v>15825.216</v>
      </c>
      <c r="AB31" s="328">
        <v>5632.5060000000003</v>
      </c>
      <c r="AC31" s="328">
        <v>30</v>
      </c>
      <c r="AD31" s="328">
        <v>191</v>
      </c>
      <c r="AE31" s="328">
        <v>2134.15</v>
      </c>
      <c r="AF31" s="328">
        <v>1493.905</v>
      </c>
    </row>
    <row r="32" spans="1:32" ht="19.5" customHeight="1">
      <c r="A32" s="538"/>
      <c r="B32" s="24" t="s">
        <v>237</v>
      </c>
      <c r="C32" s="328">
        <v>35287</v>
      </c>
      <c r="D32" s="328">
        <v>761990.505</v>
      </c>
      <c r="E32" s="328">
        <v>19335</v>
      </c>
      <c r="F32" s="328">
        <v>35227</v>
      </c>
      <c r="G32" s="328">
        <v>71125.308999999994</v>
      </c>
      <c r="H32" s="328">
        <v>593805.04099999997</v>
      </c>
      <c r="I32" s="328">
        <v>633</v>
      </c>
      <c r="J32" s="328">
        <v>6960</v>
      </c>
      <c r="K32" s="328">
        <v>40667.381999999998</v>
      </c>
      <c r="L32" s="328">
        <v>366732.21600000001</v>
      </c>
      <c r="M32" s="328">
        <v>18702</v>
      </c>
      <c r="N32" s="328">
        <v>28267</v>
      </c>
      <c r="O32" s="328">
        <v>30457.927</v>
      </c>
      <c r="P32" s="328">
        <v>227072.82500000001</v>
      </c>
      <c r="Q32" s="328">
        <v>3175</v>
      </c>
      <c r="R32" s="328">
        <v>6442</v>
      </c>
      <c r="S32" s="328">
        <v>5196.3950000000004</v>
      </c>
      <c r="T32" s="328">
        <v>36854.542999999998</v>
      </c>
      <c r="U32" s="328">
        <v>12740</v>
      </c>
      <c r="V32" s="328">
        <v>14680</v>
      </c>
      <c r="W32" s="328">
        <v>17170.222000000002</v>
      </c>
      <c r="X32" s="328">
        <v>123230.37</v>
      </c>
      <c r="Y32" s="328">
        <v>582</v>
      </c>
      <c r="Z32" s="328">
        <v>16750</v>
      </c>
      <c r="AA32" s="328">
        <v>11373.026</v>
      </c>
      <c r="AB32" s="328">
        <v>5009.6360000000004</v>
      </c>
      <c r="AC32" s="328">
        <v>37</v>
      </c>
      <c r="AD32" s="328">
        <v>364</v>
      </c>
      <c r="AE32" s="328">
        <v>4183.96</v>
      </c>
      <c r="AF32" s="328">
        <v>3090.915</v>
      </c>
    </row>
    <row r="33" spans="1:32" ht="19.5" customHeight="1">
      <c r="A33" s="539"/>
      <c r="B33" s="406" t="s">
        <v>406</v>
      </c>
      <c r="C33" s="328">
        <v>67910</v>
      </c>
      <c r="D33" s="328">
        <v>1540803.7439999999</v>
      </c>
      <c r="E33" s="328">
        <v>37669</v>
      </c>
      <c r="F33" s="328">
        <v>71005</v>
      </c>
      <c r="G33" s="328">
        <v>131653.16200000001</v>
      </c>
      <c r="H33" s="328">
        <v>1182118.44</v>
      </c>
      <c r="I33" s="328">
        <v>1193</v>
      </c>
      <c r="J33" s="328">
        <v>15026</v>
      </c>
      <c r="K33" s="328">
        <v>70830.37</v>
      </c>
      <c r="L33" s="328">
        <v>662096.272</v>
      </c>
      <c r="M33" s="328">
        <v>36476</v>
      </c>
      <c r="N33" s="328">
        <v>55979</v>
      </c>
      <c r="O33" s="328">
        <v>60822.792000000001</v>
      </c>
      <c r="P33" s="328">
        <v>520022.16800000001</v>
      </c>
      <c r="Q33" s="328">
        <v>5556</v>
      </c>
      <c r="R33" s="328">
        <v>11062</v>
      </c>
      <c r="S33" s="328">
        <v>9142.2790000000005</v>
      </c>
      <c r="T33" s="328">
        <v>74136.42</v>
      </c>
      <c r="U33" s="328">
        <v>24606</v>
      </c>
      <c r="V33" s="328">
        <v>28816</v>
      </c>
      <c r="W33" s="328">
        <v>32691.507000000001</v>
      </c>
      <c r="X33" s="328">
        <v>269564.67800000001</v>
      </c>
      <c r="Y33" s="328">
        <v>1107</v>
      </c>
      <c r="Z33" s="328">
        <v>37647</v>
      </c>
      <c r="AA33" s="328">
        <v>25823.684000000001</v>
      </c>
      <c r="AB33" s="328">
        <v>10169.384</v>
      </c>
      <c r="AC33" s="328">
        <v>79</v>
      </c>
      <c r="AD33" s="328">
        <v>541</v>
      </c>
      <c r="AE33" s="328">
        <v>5670.99</v>
      </c>
      <c r="AF33" s="328">
        <v>4814.8220000000001</v>
      </c>
    </row>
    <row r="34" spans="1:32" ht="19.5" customHeight="1">
      <c r="A34" s="537" t="s">
        <v>459</v>
      </c>
      <c r="B34" s="23" t="s">
        <v>528</v>
      </c>
      <c r="C34" s="385">
        <v>91983616</v>
      </c>
      <c r="D34" s="385">
        <v>994903094.903</v>
      </c>
      <c r="E34" s="385">
        <v>48443212</v>
      </c>
      <c r="F34" s="385">
        <v>70979981</v>
      </c>
      <c r="G34" s="385">
        <v>85722603.979000002</v>
      </c>
      <c r="H34" s="385">
        <v>675375465.20899999</v>
      </c>
      <c r="I34" s="385">
        <v>671544</v>
      </c>
      <c r="J34" s="385">
        <v>5563865</v>
      </c>
      <c r="K34" s="385">
        <v>32557022.767000001</v>
      </c>
      <c r="L34" s="385">
        <v>280047954.94</v>
      </c>
      <c r="M34" s="385">
        <v>47771668</v>
      </c>
      <c r="N34" s="385">
        <v>65416116</v>
      </c>
      <c r="O34" s="385">
        <v>53165581.211999997</v>
      </c>
      <c r="P34" s="385">
        <v>395327510.26899999</v>
      </c>
      <c r="Q34" s="385">
        <v>13942837</v>
      </c>
      <c r="R34" s="385">
        <v>21693643</v>
      </c>
      <c r="S34" s="385">
        <v>16315279.668</v>
      </c>
      <c r="T34" s="385">
        <v>115743874.90000001</v>
      </c>
      <c r="U34" s="385">
        <v>29524010</v>
      </c>
      <c r="V34" s="385">
        <v>34850116</v>
      </c>
      <c r="W34" s="385">
        <v>26891651.397999998</v>
      </c>
      <c r="X34" s="385">
        <v>197160716.005</v>
      </c>
      <c r="Y34" s="385">
        <v>562548</v>
      </c>
      <c r="Z34" s="385">
        <v>12339183</v>
      </c>
      <c r="AA34" s="385">
        <v>8084505.8439999996</v>
      </c>
      <c r="AB34" s="385">
        <v>2591739.0929999999</v>
      </c>
      <c r="AC34" s="385">
        <v>73557</v>
      </c>
      <c r="AD34" s="385">
        <v>455975</v>
      </c>
      <c r="AE34" s="385">
        <v>5470145.0750000002</v>
      </c>
      <c r="AF34" s="385">
        <v>4031299.696</v>
      </c>
    </row>
    <row r="35" spans="1:32" ht="21" customHeight="1">
      <c r="A35" s="538"/>
      <c r="B35" s="355" t="s">
        <v>419</v>
      </c>
      <c r="C35" s="328">
        <v>47028456</v>
      </c>
      <c r="D35" s="328">
        <v>525033493.09200001</v>
      </c>
      <c r="E35" s="328">
        <v>24883699</v>
      </c>
      <c r="F35" s="328">
        <v>35701579</v>
      </c>
      <c r="G35" s="328">
        <v>45166662.075999998</v>
      </c>
      <c r="H35" s="328">
        <v>351067819.26999998</v>
      </c>
      <c r="I35" s="328">
        <v>335211</v>
      </c>
      <c r="J35" s="328">
        <v>2563254</v>
      </c>
      <c r="K35" s="328">
        <v>15939252.728</v>
      </c>
      <c r="L35" s="328">
        <v>135768962.41600001</v>
      </c>
      <c r="M35" s="328">
        <v>24548488</v>
      </c>
      <c r="N35" s="328">
        <v>33138325</v>
      </c>
      <c r="O35" s="328">
        <v>29227409.348000001</v>
      </c>
      <c r="P35" s="328">
        <v>215298856.854</v>
      </c>
      <c r="Q35" s="328">
        <v>7316980</v>
      </c>
      <c r="R35" s="328">
        <v>12047211</v>
      </c>
      <c r="S35" s="328">
        <v>9095511.1270000003</v>
      </c>
      <c r="T35" s="328">
        <v>63862104.122000001</v>
      </c>
      <c r="U35" s="328">
        <v>14817393</v>
      </c>
      <c r="V35" s="328">
        <v>17048603</v>
      </c>
      <c r="W35" s="328">
        <v>14912407.772</v>
      </c>
      <c r="X35" s="328">
        <v>108284890.877</v>
      </c>
      <c r="Y35" s="328">
        <v>287275</v>
      </c>
      <c r="Z35" s="328">
        <v>5668706</v>
      </c>
      <c r="AA35" s="328">
        <v>3733852.6189999999</v>
      </c>
      <c r="AB35" s="328">
        <v>1174418.801</v>
      </c>
      <c r="AC35" s="328">
        <v>10384</v>
      </c>
      <c r="AD35" s="328">
        <v>74331</v>
      </c>
      <c r="AE35" s="328">
        <v>894315.06</v>
      </c>
      <c r="AF35" s="328">
        <v>644260.022</v>
      </c>
    </row>
    <row r="36" spans="1:32" ht="21" customHeight="1">
      <c r="A36" s="538"/>
      <c r="B36" s="473" t="s">
        <v>420</v>
      </c>
      <c r="C36" s="328">
        <v>30226335</v>
      </c>
      <c r="D36" s="328">
        <v>298890527.13200003</v>
      </c>
      <c r="E36" s="328">
        <v>15643244</v>
      </c>
      <c r="F36" s="328">
        <v>22999792</v>
      </c>
      <c r="G36" s="328">
        <v>25048652.517000001</v>
      </c>
      <c r="H36" s="328">
        <v>193337968.20300001</v>
      </c>
      <c r="I36" s="328">
        <v>193885</v>
      </c>
      <c r="J36" s="328">
        <v>1913416</v>
      </c>
      <c r="K36" s="328">
        <v>9255351.8589999992</v>
      </c>
      <c r="L36" s="328">
        <v>78191944.088</v>
      </c>
      <c r="M36" s="328">
        <v>15449359</v>
      </c>
      <c r="N36" s="328">
        <v>21086376</v>
      </c>
      <c r="O36" s="328">
        <v>15793300.658</v>
      </c>
      <c r="P36" s="328">
        <v>115146024.11499999</v>
      </c>
      <c r="Q36" s="328">
        <v>5166458</v>
      </c>
      <c r="R36" s="328">
        <v>7710326</v>
      </c>
      <c r="S36" s="328">
        <v>5750169.0279999999</v>
      </c>
      <c r="T36" s="328">
        <v>40407066.053999998</v>
      </c>
      <c r="U36" s="328">
        <v>9373135</v>
      </c>
      <c r="V36" s="328">
        <v>10890039</v>
      </c>
      <c r="W36" s="328">
        <v>8585042.1860000007</v>
      </c>
      <c r="X36" s="328">
        <v>62160354.798</v>
      </c>
      <c r="Y36" s="328">
        <v>169567</v>
      </c>
      <c r="Z36" s="328">
        <v>4534564</v>
      </c>
      <c r="AA36" s="328">
        <v>2946713.983</v>
      </c>
      <c r="AB36" s="328">
        <v>959409.75300000003</v>
      </c>
      <c r="AC36" s="328">
        <v>43498</v>
      </c>
      <c r="AD36" s="328">
        <v>252188</v>
      </c>
      <c r="AE36" s="328">
        <v>2872924.39</v>
      </c>
      <c r="AF36" s="328">
        <v>2025728.324</v>
      </c>
    </row>
    <row r="37" spans="1:32" ht="21" customHeight="1">
      <c r="A37" s="538"/>
      <c r="B37" s="24" t="s">
        <v>421</v>
      </c>
      <c r="C37" s="328">
        <v>11992214</v>
      </c>
      <c r="D37" s="328">
        <v>124238010.24699999</v>
      </c>
      <c r="E37" s="328">
        <v>6453946</v>
      </c>
      <c r="F37" s="328">
        <v>9847619</v>
      </c>
      <c r="G37" s="328">
        <v>11361752.155999999</v>
      </c>
      <c r="H37" s="328">
        <v>96449447.804000005</v>
      </c>
      <c r="I37" s="328">
        <v>112775</v>
      </c>
      <c r="J37" s="328">
        <v>730053</v>
      </c>
      <c r="K37" s="328">
        <v>5457172.2429999998</v>
      </c>
      <c r="L37" s="328">
        <v>49106275.739</v>
      </c>
      <c r="M37" s="328">
        <v>6341171</v>
      </c>
      <c r="N37" s="328">
        <v>9117566</v>
      </c>
      <c r="O37" s="328">
        <v>5904579.9129999997</v>
      </c>
      <c r="P37" s="328">
        <v>47343172.064999998</v>
      </c>
      <c r="Q37" s="328">
        <v>1128139</v>
      </c>
      <c r="R37" s="328">
        <v>1358275</v>
      </c>
      <c r="S37" s="328">
        <v>1038325.517</v>
      </c>
      <c r="T37" s="328">
        <v>8320345.3059999999</v>
      </c>
      <c r="U37" s="328">
        <v>4393032</v>
      </c>
      <c r="V37" s="328">
        <v>5831106</v>
      </c>
      <c r="W37" s="328">
        <v>2248689.1770000001</v>
      </c>
      <c r="X37" s="328">
        <v>18052735.642000001</v>
      </c>
      <c r="Y37" s="328">
        <v>78049</v>
      </c>
      <c r="Z37" s="328">
        <v>1237354</v>
      </c>
      <c r="AA37" s="328">
        <v>797733.95799999998</v>
      </c>
      <c r="AB37" s="328">
        <v>258767.788</v>
      </c>
      <c r="AC37" s="328">
        <v>17097</v>
      </c>
      <c r="AD37" s="328">
        <v>107646</v>
      </c>
      <c r="AE37" s="328">
        <v>1444118.0249999999</v>
      </c>
      <c r="AF37" s="328">
        <v>1156713.7069999999</v>
      </c>
    </row>
    <row r="38" spans="1:32" ht="21" customHeight="1">
      <c r="A38" s="538"/>
      <c r="B38" s="473" t="s">
        <v>422</v>
      </c>
      <c r="C38" s="328">
        <v>961505</v>
      </c>
      <c r="D38" s="328">
        <v>14213058.937999999</v>
      </c>
      <c r="E38" s="328">
        <v>509796</v>
      </c>
      <c r="F38" s="328">
        <v>771299</v>
      </c>
      <c r="G38" s="328">
        <v>1300241.554</v>
      </c>
      <c r="H38" s="328">
        <v>10329916.319</v>
      </c>
      <c r="I38" s="328">
        <v>8274</v>
      </c>
      <c r="J38" s="328">
        <v>72291</v>
      </c>
      <c r="K38" s="328">
        <v>531597.01500000001</v>
      </c>
      <c r="L38" s="328">
        <v>4583406.83</v>
      </c>
      <c r="M38" s="328">
        <v>501522</v>
      </c>
      <c r="N38" s="328">
        <v>699008</v>
      </c>
      <c r="O38" s="328">
        <v>768644.53899999999</v>
      </c>
      <c r="P38" s="328">
        <v>5746509.4890000001</v>
      </c>
      <c r="Q38" s="328">
        <v>129466</v>
      </c>
      <c r="R38" s="328">
        <v>221554</v>
      </c>
      <c r="S38" s="328">
        <v>164793.796</v>
      </c>
      <c r="T38" s="328">
        <v>1156118.4140000001</v>
      </c>
      <c r="U38" s="328">
        <v>321928</v>
      </c>
      <c r="V38" s="328">
        <v>363751</v>
      </c>
      <c r="W38" s="328">
        <v>372666.25799999997</v>
      </c>
      <c r="X38" s="328">
        <v>2667761.41</v>
      </c>
      <c r="Y38" s="328">
        <v>7645</v>
      </c>
      <c r="Z38" s="328">
        <v>168445</v>
      </c>
      <c r="AA38" s="328">
        <v>114069.531</v>
      </c>
      <c r="AB38" s="328">
        <v>35754.641000000003</v>
      </c>
      <c r="AC38" s="328">
        <v>315</v>
      </c>
      <c r="AD38" s="328">
        <v>2646</v>
      </c>
      <c r="AE38" s="328">
        <v>33389.07</v>
      </c>
      <c r="AF38" s="328">
        <v>23508.153999999999</v>
      </c>
    </row>
    <row r="39" spans="1:32" ht="21" customHeight="1">
      <c r="A39" s="538"/>
      <c r="B39" s="473" t="s">
        <v>423</v>
      </c>
      <c r="C39" s="328">
        <v>656755</v>
      </c>
      <c r="D39" s="328">
        <v>10752139.060000001</v>
      </c>
      <c r="E39" s="328">
        <v>347535</v>
      </c>
      <c r="F39" s="328">
        <v>594653</v>
      </c>
      <c r="G39" s="328">
        <v>977538.72400000005</v>
      </c>
      <c r="H39" s="328">
        <v>7938080.7560000001</v>
      </c>
      <c r="I39" s="328">
        <v>7048</v>
      </c>
      <c r="J39" s="328">
        <v>96449</v>
      </c>
      <c r="K39" s="328">
        <v>457072.47</v>
      </c>
      <c r="L39" s="328">
        <v>4016193.6919999998</v>
      </c>
      <c r="M39" s="328">
        <v>340487</v>
      </c>
      <c r="N39" s="328">
        <v>498204</v>
      </c>
      <c r="O39" s="328">
        <v>520466.25400000002</v>
      </c>
      <c r="P39" s="328">
        <v>3921887.0639999998</v>
      </c>
      <c r="Q39" s="328">
        <v>82243</v>
      </c>
      <c r="R39" s="328">
        <v>143807</v>
      </c>
      <c r="S39" s="328">
        <v>106886.36</v>
      </c>
      <c r="T39" s="328">
        <v>750413.02899999998</v>
      </c>
      <c r="U39" s="328">
        <v>226141</v>
      </c>
      <c r="V39" s="328">
        <v>261586</v>
      </c>
      <c r="W39" s="328">
        <v>270246.505</v>
      </c>
      <c r="X39" s="328">
        <v>1953200.0789999999</v>
      </c>
      <c r="Y39" s="328">
        <v>6620</v>
      </c>
      <c r="Z39" s="328">
        <v>248638</v>
      </c>
      <c r="AA39" s="328">
        <v>167256.56299999999</v>
      </c>
      <c r="AB39" s="328">
        <v>56110.735000000001</v>
      </c>
      <c r="AC39" s="328">
        <v>836</v>
      </c>
      <c r="AD39" s="328">
        <v>6520</v>
      </c>
      <c r="AE39" s="328">
        <v>76770.880000000005</v>
      </c>
      <c r="AF39" s="328">
        <v>54334.461000000003</v>
      </c>
    </row>
    <row r="40" spans="1:32" ht="19.5" customHeight="1">
      <c r="A40" s="538"/>
      <c r="B40" s="24" t="s">
        <v>237</v>
      </c>
      <c r="C40" s="328">
        <v>231102</v>
      </c>
      <c r="D40" s="328">
        <v>3998538.7429999998</v>
      </c>
      <c r="E40" s="328">
        <v>123831</v>
      </c>
      <c r="F40" s="328">
        <v>195590</v>
      </c>
      <c r="G40" s="328">
        <v>371888.071</v>
      </c>
      <c r="H40" s="328">
        <v>2937246.3059999999</v>
      </c>
      <c r="I40" s="328">
        <v>2569</v>
      </c>
      <c r="J40" s="328">
        <v>24179</v>
      </c>
      <c r="K40" s="328">
        <v>167542.087</v>
      </c>
      <c r="L40" s="328">
        <v>1423427.0549999999</v>
      </c>
      <c r="M40" s="328">
        <v>121262</v>
      </c>
      <c r="N40" s="328">
        <v>171411</v>
      </c>
      <c r="O40" s="328">
        <v>204345.984</v>
      </c>
      <c r="P40" s="328">
        <v>1513819.2509999999</v>
      </c>
      <c r="Q40" s="328">
        <v>28968</v>
      </c>
      <c r="R40" s="328">
        <v>49025</v>
      </c>
      <c r="S40" s="328">
        <v>35535.192000000003</v>
      </c>
      <c r="T40" s="328">
        <v>248812.14199999999</v>
      </c>
      <c r="U40" s="328">
        <v>78130</v>
      </c>
      <c r="V40" s="328">
        <v>88973</v>
      </c>
      <c r="W40" s="328">
        <v>107540.899</v>
      </c>
      <c r="X40" s="328">
        <v>783154.32299999997</v>
      </c>
      <c r="Y40" s="328">
        <v>2358</v>
      </c>
      <c r="Z40" s="328">
        <v>58064</v>
      </c>
      <c r="AA40" s="328">
        <v>39174.28</v>
      </c>
      <c r="AB40" s="328">
        <v>11939.93</v>
      </c>
      <c r="AC40" s="328">
        <v>173</v>
      </c>
      <c r="AD40" s="328">
        <v>1885</v>
      </c>
      <c r="AE40" s="328">
        <v>22844.32</v>
      </c>
      <c r="AF40" s="328">
        <v>17386.042000000001</v>
      </c>
    </row>
    <row r="41" spans="1:32" ht="19.5" customHeight="1">
      <c r="A41" s="539"/>
      <c r="B41" s="406" t="s">
        <v>406</v>
      </c>
      <c r="C41" s="329">
        <v>887249</v>
      </c>
      <c r="D41" s="329">
        <v>17777327.691</v>
      </c>
      <c r="E41" s="329">
        <v>481161</v>
      </c>
      <c r="F41" s="329">
        <v>869449</v>
      </c>
      <c r="G41" s="329">
        <v>1495868.8810000001</v>
      </c>
      <c r="H41" s="329">
        <v>13314986.551000001</v>
      </c>
      <c r="I41" s="329">
        <v>11782</v>
      </c>
      <c r="J41" s="329">
        <v>164223</v>
      </c>
      <c r="K41" s="329">
        <v>749034.36499999999</v>
      </c>
      <c r="L41" s="329">
        <v>6957745.1200000001</v>
      </c>
      <c r="M41" s="329">
        <v>469379</v>
      </c>
      <c r="N41" s="329">
        <v>705226</v>
      </c>
      <c r="O41" s="329">
        <v>746834.51599999995</v>
      </c>
      <c r="P41" s="329">
        <v>6357241.4309999999</v>
      </c>
      <c r="Q41" s="329">
        <v>90583</v>
      </c>
      <c r="R41" s="329">
        <v>163445</v>
      </c>
      <c r="S41" s="329">
        <v>124058.648</v>
      </c>
      <c r="T41" s="329">
        <v>999015.83299999998</v>
      </c>
      <c r="U41" s="329">
        <v>314251</v>
      </c>
      <c r="V41" s="329">
        <v>366058</v>
      </c>
      <c r="W41" s="329">
        <v>395058.60100000002</v>
      </c>
      <c r="X41" s="329">
        <v>3258618.8760000002</v>
      </c>
      <c r="Y41" s="329">
        <v>11034</v>
      </c>
      <c r="Z41" s="329">
        <v>423412</v>
      </c>
      <c r="AA41" s="329">
        <v>285704.90999999997</v>
      </c>
      <c r="AB41" s="329">
        <v>95337.445000000007</v>
      </c>
      <c r="AC41" s="329">
        <v>1254</v>
      </c>
      <c r="AD41" s="329">
        <v>10759</v>
      </c>
      <c r="AE41" s="329">
        <v>125783.33</v>
      </c>
      <c r="AF41" s="329">
        <v>109368.986</v>
      </c>
    </row>
    <row r="42" spans="1:32" ht="21" customHeight="1">
      <c r="A42" s="537" t="s">
        <v>460</v>
      </c>
      <c r="B42" s="23" t="s">
        <v>528</v>
      </c>
      <c r="C42" s="328">
        <v>299172644</v>
      </c>
      <c r="D42" s="328">
        <v>3376642897.7340002</v>
      </c>
      <c r="E42" s="328">
        <v>155495122</v>
      </c>
      <c r="F42" s="328">
        <v>228612927</v>
      </c>
      <c r="G42" s="328">
        <v>289179427.30400002</v>
      </c>
      <c r="H42" s="328">
        <v>2288623230.4310002</v>
      </c>
      <c r="I42" s="328">
        <v>2099048</v>
      </c>
      <c r="J42" s="328">
        <v>17701912</v>
      </c>
      <c r="K42" s="328">
        <v>108862223.991</v>
      </c>
      <c r="L42" s="328">
        <v>942709671.42900002</v>
      </c>
      <c r="M42" s="328">
        <v>153396074</v>
      </c>
      <c r="N42" s="328">
        <v>210911015</v>
      </c>
      <c r="O42" s="328">
        <v>180317203.31299999</v>
      </c>
      <c r="P42" s="328">
        <v>1345913559.0020001</v>
      </c>
      <c r="Q42" s="328">
        <v>46608401</v>
      </c>
      <c r="R42" s="328">
        <v>74887575</v>
      </c>
      <c r="S42" s="328">
        <v>57064039.759000003</v>
      </c>
      <c r="T42" s="328">
        <v>404282565.82800001</v>
      </c>
      <c r="U42" s="328">
        <v>96815704</v>
      </c>
      <c r="V42" s="328">
        <v>113166615</v>
      </c>
      <c r="W42" s="328">
        <v>90434500.241999999</v>
      </c>
      <c r="X42" s="328">
        <v>661936510.40999997</v>
      </c>
      <c r="Y42" s="328">
        <v>1785237</v>
      </c>
      <c r="Z42" s="328">
        <v>39744449</v>
      </c>
      <c r="AA42" s="328">
        <v>26162081.399</v>
      </c>
      <c r="AB42" s="328">
        <v>8435818.8469999991</v>
      </c>
      <c r="AC42" s="328">
        <v>253417</v>
      </c>
      <c r="AD42" s="328">
        <v>1533861</v>
      </c>
      <c r="AE42" s="328">
        <v>18140328.34</v>
      </c>
      <c r="AF42" s="328">
        <v>13364772.218</v>
      </c>
    </row>
    <row r="43" spans="1:32" ht="21" customHeight="1">
      <c r="A43" s="538"/>
      <c r="B43" s="355" t="s">
        <v>419</v>
      </c>
      <c r="C43" s="328">
        <v>150666138</v>
      </c>
      <c r="D43" s="328">
        <v>1741143654.9449999</v>
      </c>
      <c r="E43" s="328">
        <v>78010148</v>
      </c>
      <c r="F43" s="328">
        <v>112034011</v>
      </c>
      <c r="G43" s="328">
        <v>148216765.632</v>
      </c>
      <c r="H43" s="328">
        <v>1161117984.635</v>
      </c>
      <c r="I43" s="328">
        <v>1017590</v>
      </c>
      <c r="J43" s="328">
        <v>7913329</v>
      </c>
      <c r="K43" s="328">
        <v>52404179.663999997</v>
      </c>
      <c r="L43" s="328">
        <v>451065515.33099997</v>
      </c>
      <c r="M43" s="328">
        <v>76992558</v>
      </c>
      <c r="N43" s="328">
        <v>104120682</v>
      </c>
      <c r="O43" s="328">
        <v>95812585.967999995</v>
      </c>
      <c r="P43" s="328">
        <v>710052469.30400002</v>
      </c>
      <c r="Q43" s="328">
        <v>24624131</v>
      </c>
      <c r="R43" s="328">
        <v>41815040</v>
      </c>
      <c r="S43" s="328">
        <v>32170307.339000002</v>
      </c>
      <c r="T43" s="328">
        <v>225837520.609</v>
      </c>
      <c r="U43" s="328">
        <v>47995283</v>
      </c>
      <c r="V43" s="328">
        <v>54964269</v>
      </c>
      <c r="W43" s="328">
        <v>48027732.421999998</v>
      </c>
      <c r="X43" s="328">
        <v>348431124.43900001</v>
      </c>
      <c r="Y43" s="328">
        <v>882326</v>
      </c>
      <c r="Z43" s="328">
        <v>17597325</v>
      </c>
      <c r="AA43" s="328">
        <v>11647505.469000001</v>
      </c>
      <c r="AB43" s="328">
        <v>3708572.0269999998</v>
      </c>
      <c r="AC43" s="328">
        <v>36576</v>
      </c>
      <c r="AD43" s="328">
        <v>242884</v>
      </c>
      <c r="AE43" s="328">
        <v>2846080.53</v>
      </c>
      <c r="AF43" s="328">
        <v>2048453.2350000001</v>
      </c>
    </row>
    <row r="44" spans="1:32" ht="21" customHeight="1">
      <c r="A44" s="538"/>
      <c r="B44" s="473" t="s">
        <v>420</v>
      </c>
      <c r="C44" s="328">
        <v>97806281</v>
      </c>
      <c r="D44" s="328">
        <v>982278815.91900003</v>
      </c>
      <c r="E44" s="328">
        <v>50417695</v>
      </c>
      <c r="F44" s="328">
        <v>74391630</v>
      </c>
      <c r="G44" s="328">
        <v>82292350.943000004</v>
      </c>
      <c r="H44" s="328">
        <v>634799768.59599996</v>
      </c>
      <c r="I44" s="328">
        <v>600704</v>
      </c>
      <c r="J44" s="328">
        <v>5752323</v>
      </c>
      <c r="K44" s="328">
        <v>29210251.405999999</v>
      </c>
      <c r="L44" s="328">
        <v>246987145.87400001</v>
      </c>
      <c r="M44" s="328">
        <v>49816991</v>
      </c>
      <c r="N44" s="328">
        <v>68639307</v>
      </c>
      <c r="O44" s="328">
        <v>53082099.537</v>
      </c>
      <c r="P44" s="328">
        <v>387812622.722</v>
      </c>
      <c r="Q44" s="328">
        <v>16527325</v>
      </c>
      <c r="R44" s="328">
        <v>25118283</v>
      </c>
      <c r="S44" s="328">
        <v>18798554.813999999</v>
      </c>
      <c r="T44" s="328">
        <v>131984957.259</v>
      </c>
      <c r="U44" s="328">
        <v>30712976</v>
      </c>
      <c r="V44" s="328">
        <v>35639632</v>
      </c>
      <c r="W44" s="328">
        <v>28469111.798999999</v>
      </c>
      <c r="X44" s="328">
        <v>205883220.08899999</v>
      </c>
      <c r="Y44" s="328">
        <v>518817</v>
      </c>
      <c r="Z44" s="328">
        <v>13502823</v>
      </c>
      <c r="AA44" s="328">
        <v>8776557.5730000008</v>
      </c>
      <c r="AB44" s="328">
        <v>2878634.0929999999</v>
      </c>
      <c r="AC44" s="328">
        <v>148285</v>
      </c>
      <c r="AD44" s="328">
        <v>843940</v>
      </c>
      <c r="AE44" s="328">
        <v>9534838.4600000009</v>
      </c>
      <c r="AF44" s="328">
        <v>6732235.8820000002</v>
      </c>
    </row>
    <row r="45" spans="1:32" ht="21" customHeight="1">
      <c r="A45" s="538"/>
      <c r="B45" s="24" t="s">
        <v>421</v>
      </c>
      <c r="C45" s="328">
        <v>30371176</v>
      </c>
      <c r="D45" s="328">
        <v>313997973.54900002</v>
      </c>
      <c r="E45" s="328">
        <v>16237657</v>
      </c>
      <c r="F45" s="328">
        <v>24484935</v>
      </c>
      <c r="G45" s="328">
        <v>28499254.879000001</v>
      </c>
      <c r="H45" s="328">
        <v>241699509.30199999</v>
      </c>
      <c r="I45" s="328">
        <v>271214</v>
      </c>
      <c r="J45" s="328">
        <v>1774151</v>
      </c>
      <c r="K45" s="328">
        <v>13512149.169</v>
      </c>
      <c r="L45" s="328">
        <v>121530676.381</v>
      </c>
      <c r="M45" s="328">
        <v>15966443</v>
      </c>
      <c r="N45" s="328">
        <v>22710784</v>
      </c>
      <c r="O45" s="328">
        <v>14987105.710000001</v>
      </c>
      <c r="P45" s="328">
        <v>120168832.921</v>
      </c>
      <c r="Q45" s="328">
        <v>2982565</v>
      </c>
      <c r="R45" s="328">
        <v>3645301</v>
      </c>
      <c r="S45" s="328">
        <v>2859908.0780000002</v>
      </c>
      <c r="T45" s="328">
        <v>22908290.888999999</v>
      </c>
      <c r="U45" s="328">
        <v>11099204</v>
      </c>
      <c r="V45" s="328">
        <v>14554103</v>
      </c>
      <c r="W45" s="328">
        <v>5657556.926</v>
      </c>
      <c r="X45" s="328">
        <v>45423254.053999998</v>
      </c>
      <c r="Y45" s="328">
        <v>190769</v>
      </c>
      <c r="Z45" s="328">
        <v>3130518</v>
      </c>
      <c r="AA45" s="328">
        <v>2014219.8370000001</v>
      </c>
      <c r="AB45" s="328">
        <v>650417.72699999996</v>
      </c>
      <c r="AC45" s="328">
        <v>51750</v>
      </c>
      <c r="AD45" s="328">
        <v>310675</v>
      </c>
      <c r="AE45" s="328">
        <v>4142955.35</v>
      </c>
      <c r="AF45" s="328">
        <v>3316501.577</v>
      </c>
    </row>
    <row r="46" spans="1:32" ht="21" customHeight="1">
      <c r="A46" s="538"/>
      <c r="B46" s="473" t="s">
        <v>422</v>
      </c>
      <c r="C46" s="328">
        <v>8264507</v>
      </c>
      <c r="D46" s="328">
        <v>130446141.559</v>
      </c>
      <c r="E46" s="328">
        <v>4398969</v>
      </c>
      <c r="F46" s="328">
        <v>6880592</v>
      </c>
      <c r="G46" s="328">
        <v>11913155.013</v>
      </c>
      <c r="H46" s="328">
        <v>96641941.025999993</v>
      </c>
      <c r="I46" s="328">
        <v>80869</v>
      </c>
      <c r="J46" s="328">
        <v>752794</v>
      </c>
      <c r="K46" s="328">
        <v>5332274.2</v>
      </c>
      <c r="L46" s="328">
        <v>47247817.895000003</v>
      </c>
      <c r="M46" s="328">
        <v>4318100</v>
      </c>
      <c r="N46" s="328">
        <v>6127798</v>
      </c>
      <c r="O46" s="328">
        <v>6580880.8130000001</v>
      </c>
      <c r="P46" s="328">
        <v>49394123.130999997</v>
      </c>
      <c r="Q46" s="328">
        <v>1048323</v>
      </c>
      <c r="R46" s="328">
        <v>1827387</v>
      </c>
      <c r="S46" s="328">
        <v>1378975.34</v>
      </c>
      <c r="T46" s="328">
        <v>9682190.7809999995</v>
      </c>
      <c r="U46" s="328">
        <v>2813736</v>
      </c>
      <c r="V46" s="328">
        <v>3181439</v>
      </c>
      <c r="W46" s="328">
        <v>3253352.156</v>
      </c>
      <c r="X46" s="328">
        <v>23479043.715</v>
      </c>
      <c r="Y46" s="328">
        <v>74271</v>
      </c>
      <c r="Z46" s="328">
        <v>1768887</v>
      </c>
      <c r="AA46" s="328">
        <v>1197914.8640000001</v>
      </c>
      <c r="AB46" s="328">
        <v>383441.83</v>
      </c>
      <c r="AC46" s="328">
        <v>3479</v>
      </c>
      <c r="AD46" s="328">
        <v>28488</v>
      </c>
      <c r="AE46" s="328">
        <v>352443.5</v>
      </c>
      <c r="AF46" s="328">
        <v>259524.20699999999</v>
      </c>
    </row>
    <row r="47" spans="1:32" ht="21" customHeight="1">
      <c r="A47" s="538"/>
      <c r="B47" s="473" t="s">
        <v>423</v>
      </c>
      <c r="C47" s="328">
        <v>4262188</v>
      </c>
      <c r="D47" s="328">
        <v>64352275.713</v>
      </c>
      <c r="E47" s="328">
        <v>2242500</v>
      </c>
      <c r="F47" s="328">
        <v>3712333</v>
      </c>
      <c r="G47" s="328">
        <v>5788124.3600000003</v>
      </c>
      <c r="H47" s="328">
        <v>46775450.645999998</v>
      </c>
      <c r="I47" s="328">
        <v>38487</v>
      </c>
      <c r="J47" s="328">
        <v>485897</v>
      </c>
      <c r="K47" s="328">
        <v>2520794.395</v>
      </c>
      <c r="L47" s="328">
        <v>22290458.712000001</v>
      </c>
      <c r="M47" s="328">
        <v>2204013</v>
      </c>
      <c r="N47" s="328">
        <v>3226436</v>
      </c>
      <c r="O47" s="328">
        <v>3267329.9649999999</v>
      </c>
      <c r="P47" s="328">
        <v>24484991.934</v>
      </c>
      <c r="Q47" s="328">
        <v>538330</v>
      </c>
      <c r="R47" s="328">
        <v>923952</v>
      </c>
      <c r="S47" s="328">
        <v>679529.92700000003</v>
      </c>
      <c r="T47" s="328">
        <v>4769075.4970000004</v>
      </c>
      <c r="U47" s="328">
        <v>1476446</v>
      </c>
      <c r="V47" s="328">
        <v>1699781</v>
      </c>
      <c r="W47" s="328">
        <v>1689163.659</v>
      </c>
      <c r="X47" s="328">
        <v>12217895.945</v>
      </c>
      <c r="Y47" s="328">
        <v>35875</v>
      </c>
      <c r="Z47" s="328">
        <v>1230766</v>
      </c>
      <c r="AA47" s="328">
        <v>825831.11499999999</v>
      </c>
      <c r="AB47" s="328">
        <v>268475.98499999999</v>
      </c>
      <c r="AC47" s="328">
        <v>4912</v>
      </c>
      <c r="AD47" s="328">
        <v>38629</v>
      </c>
      <c r="AE47" s="328">
        <v>443751.18</v>
      </c>
      <c r="AF47" s="328">
        <v>321377.64</v>
      </c>
    </row>
    <row r="48" spans="1:32" ht="19.5" customHeight="1">
      <c r="A48" s="538"/>
      <c r="B48" s="24" t="s">
        <v>237</v>
      </c>
      <c r="C48" s="328">
        <v>2342797</v>
      </c>
      <c r="D48" s="328">
        <v>39541518.122000001</v>
      </c>
      <c r="E48" s="328">
        <v>1254602</v>
      </c>
      <c r="F48" s="328">
        <v>2031522</v>
      </c>
      <c r="G48" s="328">
        <v>3698821.63</v>
      </c>
      <c r="H48" s="328">
        <v>29592307.153999999</v>
      </c>
      <c r="I48" s="328">
        <v>26130</v>
      </c>
      <c r="J48" s="328">
        <v>259753</v>
      </c>
      <c r="K48" s="328">
        <v>1713616.115</v>
      </c>
      <c r="L48" s="328">
        <v>14783378.752</v>
      </c>
      <c r="M48" s="328">
        <v>1228472</v>
      </c>
      <c r="N48" s="328">
        <v>1771769</v>
      </c>
      <c r="O48" s="328">
        <v>1985205.5149999999</v>
      </c>
      <c r="P48" s="328">
        <v>14808928.402000001</v>
      </c>
      <c r="Q48" s="328">
        <v>287932</v>
      </c>
      <c r="R48" s="328">
        <v>492001</v>
      </c>
      <c r="S48" s="328">
        <v>364288.55599999998</v>
      </c>
      <c r="T48" s="328">
        <v>2562834.0279999999</v>
      </c>
      <c r="U48" s="328">
        <v>798245</v>
      </c>
      <c r="V48" s="328">
        <v>907165</v>
      </c>
      <c r="W48" s="328">
        <v>988919.23800000001</v>
      </c>
      <c r="X48" s="328">
        <v>7111718.6569999997</v>
      </c>
      <c r="Y48" s="328">
        <v>24096</v>
      </c>
      <c r="Z48" s="328">
        <v>620554</v>
      </c>
      <c r="AA48" s="328">
        <v>418978.49599999998</v>
      </c>
      <c r="AB48" s="328">
        <v>132657.21599999999</v>
      </c>
      <c r="AC48" s="328">
        <v>2018</v>
      </c>
      <c r="AD48" s="328">
        <v>16579</v>
      </c>
      <c r="AE48" s="328">
        <v>194376.24</v>
      </c>
      <c r="AF48" s="328">
        <v>142001.06700000001</v>
      </c>
    </row>
    <row r="49" spans="1:32" ht="19.5" customHeight="1">
      <c r="A49" s="539"/>
      <c r="B49" s="406" t="s">
        <v>406</v>
      </c>
      <c r="C49" s="329">
        <v>5459557</v>
      </c>
      <c r="D49" s="329">
        <v>104882517.927</v>
      </c>
      <c r="E49" s="329">
        <v>2933551</v>
      </c>
      <c r="F49" s="329">
        <v>5077904</v>
      </c>
      <c r="G49" s="329">
        <v>8770954.8469999991</v>
      </c>
      <c r="H49" s="329">
        <v>77996269.071999997</v>
      </c>
      <c r="I49" s="329">
        <v>64054</v>
      </c>
      <c r="J49" s="329">
        <v>763665</v>
      </c>
      <c r="K49" s="329">
        <v>4168959.0419999999</v>
      </c>
      <c r="L49" s="329">
        <v>38804678.483999997</v>
      </c>
      <c r="M49" s="329">
        <v>2869497</v>
      </c>
      <c r="N49" s="329">
        <v>4314239</v>
      </c>
      <c r="O49" s="329">
        <v>4601995.8049999997</v>
      </c>
      <c r="P49" s="329">
        <v>39191590.588</v>
      </c>
      <c r="Q49" s="329">
        <v>599795</v>
      </c>
      <c r="R49" s="329">
        <v>1065611</v>
      </c>
      <c r="S49" s="329">
        <v>812475.70499999996</v>
      </c>
      <c r="T49" s="329">
        <v>6537696.7649999997</v>
      </c>
      <c r="U49" s="329">
        <v>1919814</v>
      </c>
      <c r="V49" s="329">
        <v>2220226</v>
      </c>
      <c r="W49" s="329">
        <v>2348664.0419999999</v>
      </c>
      <c r="X49" s="329">
        <v>19390253.511</v>
      </c>
      <c r="Y49" s="329">
        <v>59083</v>
      </c>
      <c r="Z49" s="329">
        <v>1893576</v>
      </c>
      <c r="AA49" s="329">
        <v>1281074.0449999999</v>
      </c>
      <c r="AB49" s="329">
        <v>413619.96899999998</v>
      </c>
      <c r="AC49" s="329">
        <v>6397</v>
      </c>
      <c r="AD49" s="329">
        <v>52666</v>
      </c>
      <c r="AE49" s="329">
        <v>625883.07999999996</v>
      </c>
      <c r="AF49" s="329">
        <v>544678.61</v>
      </c>
    </row>
    <row r="50" spans="1:32" s="34" customFormat="1" ht="21" customHeight="1">
      <c r="A50" s="323"/>
      <c r="C50" s="324" t="s">
        <v>349</v>
      </c>
      <c r="D50" s="324"/>
      <c r="E50" s="324"/>
      <c r="F50" s="324"/>
      <c r="G50" s="324"/>
      <c r="H50" s="324"/>
      <c r="I50" s="324"/>
      <c r="J50" s="324"/>
      <c r="K50" s="324"/>
      <c r="L50" s="324"/>
      <c r="M50" s="324"/>
      <c r="N50" s="324"/>
      <c r="O50" s="323"/>
      <c r="P50" s="323"/>
      <c r="Q50" s="324" t="s">
        <v>349</v>
      </c>
      <c r="R50" s="324"/>
      <c r="S50" s="324"/>
      <c r="T50" s="324"/>
      <c r="U50" s="324"/>
      <c r="V50" s="324"/>
      <c r="W50" s="324"/>
      <c r="X50" s="324"/>
      <c r="Y50" s="324"/>
      <c r="Z50" s="324"/>
      <c r="AA50" s="324"/>
      <c r="AB50" s="324"/>
      <c r="AC50" s="324"/>
      <c r="AD50" s="324"/>
      <c r="AE50" s="323"/>
      <c r="AF50" s="323"/>
    </row>
    <row r="51" spans="1:32">
      <c r="D51" s="325"/>
      <c r="L51" s="326"/>
      <c r="O51" s="326"/>
      <c r="P51" s="8" t="s">
        <v>704</v>
      </c>
      <c r="X51" s="326"/>
      <c r="AF51" s="8" t="s">
        <v>704</v>
      </c>
    </row>
    <row r="52" spans="1:32" s="366" customFormat="1" ht="12">
      <c r="A52" s="559" t="s">
        <v>556</v>
      </c>
      <c r="B52" s="560"/>
      <c r="C52" s="565" t="s">
        <v>521</v>
      </c>
      <c r="D52" s="566"/>
      <c r="E52" s="543" t="s">
        <v>544</v>
      </c>
      <c r="F52" s="544"/>
      <c r="G52" s="544"/>
      <c r="H52" s="544"/>
      <c r="I52" s="544"/>
      <c r="J52" s="544"/>
      <c r="K52" s="544"/>
      <c r="L52" s="544"/>
      <c r="M52" s="549"/>
      <c r="N52" s="549"/>
      <c r="O52" s="549"/>
      <c r="P52" s="550"/>
      <c r="Q52" s="557" t="s">
        <v>557</v>
      </c>
      <c r="R52" s="557"/>
      <c r="S52" s="557"/>
      <c r="T52" s="557"/>
      <c r="U52" s="557" t="s">
        <v>463</v>
      </c>
      <c r="V52" s="557"/>
      <c r="W52" s="557"/>
      <c r="X52" s="557"/>
      <c r="Y52" s="557" t="s">
        <v>229</v>
      </c>
      <c r="Z52" s="557"/>
      <c r="AA52" s="557"/>
      <c r="AB52" s="557"/>
      <c r="AC52" s="557" t="s">
        <v>553</v>
      </c>
      <c r="AD52" s="557"/>
      <c r="AE52" s="557"/>
      <c r="AF52" s="557"/>
    </row>
    <row r="53" spans="1:32" s="366" customFormat="1" ht="12">
      <c r="A53" s="561"/>
      <c r="B53" s="562"/>
      <c r="C53" s="567"/>
      <c r="D53" s="568"/>
      <c r="E53" s="551" t="s">
        <v>528</v>
      </c>
      <c r="F53" s="552"/>
      <c r="G53" s="552"/>
      <c r="H53" s="553"/>
      <c r="I53" s="543" t="s">
        <v>549</v>
      </c>
      <c r="J53" s="544"/>
      <c r="K53" s="544"/>
      <c r="L53" s="545"/>
      <c r="M53" s="543" t="s">
        <v>550</v>
      </c>
      <c r="N53" s="544"/>
      <c r="O53" s="544"/>
      <c r="P53" s="545"/>
      <c r="Q53" s="557"/>
      <c r="R53" s="557"/>
      <c r="S53" s="557"/>
      <c r="T53" s="557"/>
      <c r="U53" s="557"/>
      <c r="V53" s="557"/>
      <c r="W53" s="557"/>
      <c r="X53" s="557"/>
      <c r="Y53" s="557"/>
      <c r="Z53" s="557"/>
      <c r="AA53" s="557"/>
      <c r="AB53" s="557"/>
      <c r="AC53" s="557"/>
      <c r="AD53" s="557"/>
      <c r="AE53" s="557"/>
      <c r="AF53" s="557"/>
    </row>
    <row r="54" spans="1:32" s="366" customFormat="1" ht="12">
      <c r="A54" s="563"/>
      <c r="B54" s="564"/>
      <c r="C54" s="359" t="s">
        <v>522</v>
      </c>
      <c r="D54" s="365" t="s">
        <v>523</v>
      </c>
      <c r="E54" s="359" t="s">
        <v>522</v>
      </c>
      <c r="F54" s="362" t="s">
        <v>545</v>
      </c>
      <c r="G54" s="359" t="s">
        <v>546</v>
      </c>
      <c r="H54" s="361" t="s">
        <v>523</v>
      </c>
      <c r="I54" s="359" t="s">
        <v>522</v>
      </c>
      <c r="J54" s="365" t="s">
        <v>545</v>
      </c>
      <c r="K54" s="359" t="s">
        <v>546</v>
      </c>
      <c r="L54" s="365" t="s">
        <v>523</v>
      </c>
      <c r="M54" s="359" t="s">
        <v>522</v>
      </c>
      <c r="N54" s="365" t="s">
        <v>545</v>
      </c>
      <c r="O54" s="359" t="s">
        <v>546</v>
      </c>
      <c r="P54" s="359" t="s">
        <v>523</v>
      </c>
      <c r="Q54" s="359" t="s">
        <v>522</v>
      </c>
      <c r="R54" s="365" t="s">
        <v>545</v>
      </c>
      <c r="S54" s="359" t="s">
        <v>546</v>
      </c>
      <c r="T54" s="362" t="s">
        <v>523</v>
      </c>
      <c r="U54" s="359" t="s">
        <v>522</v>
      </c>
      <c r="V54" s="367" t="s">
        <v>551</v>
      </c>
      <c r="W54" s="359" t="s">
        <v>546</v>
      </c>
      <c r="X54" s="365" t="s">
        <v>523</v>
      </c>
      <c r="Y54" s="359" t="s">
        <v>522</v>
      </c>
      <c r="Z54" s="365" t="s">
        <v>203</v>
      </c>
      <c r="AA54" s="359" t="s">
        <v>552</v>
      </c>
      <c r="AB54" s="365" t="s">
        <v>523</v>
      </c>
      <c r="AC54" s="359" t="s">
        <v>522</v>
      </c>
      <c r="AD54" s="365" t="s">
        <v>545</v>
      </c>
      <c r="AE54" s="359" t="s">
        <v>555</v>
      </c>
      <c r="AF54" s="359" t="s">
        <v>523</v>
      </c>
    </row>
    <row r="55" spans="1:32">
      <c r="A55" s="23"/>
      <c r="B55" s="10"/>
      <c r="C55" s="16" t="s">
        <v>524</v>
      </c>
      <c r="D55" s="151" t="s">
        <v>526</v>
      </c>
      <c r="E55" s="16" t="s">
        <v>524</v>
      </c>
      <c r="F55" s="151" t="s">
        <v>547</v>
      </c>
      <c r="G55" s="16" t="s">
        <v>625</v>
      </c>
      <c r="H55" s="151" t="s">
        <v>526</v>
      </c>
      <c r="I55" s="16" t="s">
        <v>524</v>
      </c>
      <c r="J55" s="151" t="s">
        <v>547</v>
      </c>
      <c r="K55" s="16" t="s">
        <v>625</v>
      </c>
      <c r="L55" s="151" t="s">
        <v>526</v>
      </c>
      <c r="M55" s="16" t="s">
        <v>524</v>
      </c>
      <c r="N55" s="151" t="s">
        <v>547</v>
      </c>
      <c r="O55" s="16" t="s">
        <v>625</v>
      </c>
      <c r="P55" s="16" t="s">
        <v>526</v>
      </c>
      <c r="Q55" s="16" t="s">
        <v>524</v>
      </c>
      <c r="R55" s="151" t="s">
        <v>547</v>
      </c>
      <c r="S55" s="16" t="s">
        <v>625</v>
      </c>
      <c r="T55" s="177" t="s">
        <v>526</v>
      </c>
      <c r="U55" s="16" t="s">
        <v>524</v>
      </c>
      <c r="V55" s="151" t="s">
        <v>559</v>
      </c>
      <c r="W55" s="16" t="s">
        <v>625</v>
      </c>
      <c r="X55" s="151" t="s">
        <v>526</v>
      </c>
      <c r="Y55" s="16" t="s">
        <v>524</v>
      </c>
      <c r="Z55" s="151" t="s">
        <v>211</v>
      </c>
      <c r="AA55" s="16" t="s">
        <v>526</v>
      </c>
      <c r="AB55" s="151" t="s">
        <v>526</v>
      </c>
      <c r="AC55" s="16" t="s">
        <v>524</v>
      </c>
      <c r="AD55" s="151" t="s">
        <v>547</v>
      </c>
      <c r="AE55" s="16" t="s">
        <v>526</v>
      </c>
      <c r="AF55" s="16" t="s">
        <v>526</v>
      </c>
    </row>
    <row r="56" spans="1:32" ht="21" customHeight="1">
      <c r="A56" s="27"/>
      <c r="B56" s="22" t="s">
        <v>528</v>
      </c>
      <c r="C56" s="328">
        <v>-2</v>
      </c>
      <c r="D56" s="328">
        <v>-17.001000000000001</v>
      </c>
      <c r="E56" s="328">
        <v>-1</v>
      </c>
      <c r="F56" s="328">
        <v>-1</v>
      </c>
      <c r="G56" s="328">
        <v>-0.75600000000000001</v>
      </c>
      <c r="H56" s="328">
        <v>-6.8040000000000003</v>
      </c>
      <c r="I56" s="328">
        <v>0</v>
      </c>
      <c r="J56" s="328">
        <v>0</v>
      </c>
      <c r="K56" s="328">
        <v>0</v>
      </c>
      <c r="L56" s="328">
        <v>0</v>
      </c>
      <c r="M56" s="328">
        <v>-1</v>
      </c>
      <c r="N56" s="328">
        <v>-1</v>
      </c>
      <c r="O56" s="328">
        <v>-0.75600000000000001</v>
      </c>
      <c r="P56" s="328">
        <v>-6.8040000000000003</v>
      </c>
      <c r="Q56" s="328">
        <v>-1</v>
      </c>
      <c r="R56" s="328">
        <v>-2</v>
      </c>
      <c r="S56" s="328">
        <v>-1.133</v>
      </c>
      <c r="T56" s="328">
        <v>-10.196999999999999</v>
      </c>
      <c r="U56" s="328">
        <v>0</v>
      </c>
      <c r="V56" s="328">
        <v>0</v>
      </c>
      <c r="W56" s="328">
        <v>0</v>
      </c>
      <c r="X56" s="328">
        <v>0</v>
      </c>
      <c r="Y56" s="328">
        <v>0</v>
      </c>
      <c r="Z56" s="328">
        <v>0</v>
      </c>
      <c r="AA56" s="328">
        <v>0</v>
      </c>
      <c r="AB56" s="328">
        <v>0</v>
      </c>
      <c r="AC56" s="328">
        <v>0</v>
      </c>
      <c r="AD56" s="328">
        <v>0</v>
      </c>
      <c r="AE56" s="328">
        <v>0</v>
      </c>
      <c r="AF56" s="328">
        <v>0</v>
      </c>
    </row>
    <row r="57" spans="1:32" ht="21" customHeight="1">
      <c r="A57" s="27" t="s">
        <v>462</v>
      </c>
      <c r="B57" s="22" t="s">
        <v>238</v>
      </c>
      <c r="C57" s="328">
        <v>0</v>
      </c>
      <c r="D57" s="328">
        <v>0</v>
      </c>
      <c r="E57" s="328">
        <v>0</v>
      </c>
      <c r="F57" s="328">
        <v>0</v>
      </c>
      <c r="G57" s="328">
        <v>0</v>
      </c>
      <c r="H57" s="328">
        <v>0</v>
      </c>
      <c r="I57" s="328">
        <v>0</v>
      </c>
      <c r="J57" s="328">
        <v>0</v>
      </c>
      <c r="K57" s="328">
        <v>0</v>
      </c>
      <c r="L57" s="328">
        <v>0</v>
      </c>
      <c r="M57" s="328">
        <v>0</v>
      </c>
      <c r="N57" s="328">
        <v>0</v>
      </c>
      <c r="O57" s="328">
        <v>0</v>
      </c>
      <c r="P57" s="328">
        <v>0</v>
      </c>
      <c r="Q57" s="328">
        <v>0</v>
      </c>
      <c r="R57" s="328">
        <v>0</v>
      </c>
      <c r="S57" s="328">
        <v>0</v>
      </c>
      <c r="T57" s="328">
        <v>0</v>
      </c>
      <c r="U57" s="328">
        <v>0</v>
      </c>
      <c r="V57" s="328">
        <v>0</v>
      </c>
      <c r="W57" s="328">
        <v>0</v>
      </c>
      <c r="X57" s="328">
        <v>0</v>
      </c>
      <c r="Y57" s="328">
        <v>0</v>
      </c>
      <c r="Z57" s="328">
        <v>0</v>
      </c>
      <c r="AA57" s="328">
        <v>0</v>
      </c>
      <c r="AB57" s="328">
        <v>0</v>
      </c>
      <c r="AC57" s="328">
        <v>0</v>
      </c>
      <c r="AD57" s="328">
        <v>0</v>
      </c>
      <c r="AE57" s="328">
        <v>0</v>
      </c>
      <c r="AF57" s="328">
        <v>0</v>
      </c>
    </row>
    <row r="58" spans="1:32" ht="21" customHeight="1">
      <c r="A58" s="33"/>
      <c r="B58" s="22" t="s">
        <v>120</v>
      </c>
      <c r="C58" s="329">
        <v>-2</v>
      </c>
      <c r="D58" s="329">
        <v>-17.001000000000001</v>
      </c>
      <c r="E58" s="329">
        <v>-1</v>
      </c>
      <c r="F58" s="329">
        <v>-1</v>
      </c>
      <c r="G58" s="329">
        <v>-0.75600000000000001</v>
      </c>
      <c r="H58" s="329">
        <v>-6.8040000000000003</v>
      </c>
      <c r="I58" s="329">
        <v>0</v>
      </c>
      <c r="J58" s="329">
        <v>0</v>
      </c>
      <c r="K58" s="329">
        <v>0</v>
      </c>
      <c r="L58" s="329">
        <v>0</v>
      </c>
      <c r="M58" s="329">
        <v>-1</v>
      </c>
      <c r="N58" s="329">
        <v>-1</v>
      </c>
      <c r="O58" s="329">
        <v>-0.75600000000000001</v>
      </c>
      <c r="P58" s="329">
        <v>-6.8040000000000003</v>
      </c>
      <c r="Q58" s="329">
        <v>-1</v>
      </c>
      <c r="R58" s="329">
        <v>-2</v>
      </c>
      <c r="S58" s="329">
        <v>-1.133</v>
      </c>
      <c r="T58" s="329">
        <v>-10.196999999999999</v>
      </c>
      <c r="U58" s="329">
        <v>0</v>
      </c>
      <c r="V58" s="329">
        <v>0</v>
      </c>
      <c r="W58" s="329">
        <v>0</v>
      </c>
      <c r="X58" s="329">
        <v>0</v>
      </c>
      <c r="Y58" s="329">
        <v>0</v>
      </c>
      <c r="Z58" s="329">
        <v>0</v>
      </c>
      <c r="AA58" s="329">
        <v>0</v>
      </c>
      <c r="AB58" s="329">
        <v>0</v>
      </c>
      <c r="AC58" s="329">
        <v>0</v>
      </c>
      <c r="AD58" s="329">
        <v>0</v>
      </c>
      <c r="AE58" s="329">
        <v>0</v>
      </c>
      <c r="AF58" s="329">
        <v>0</v>
      </c>
    </row>
    <row r="59" spans="1:32" ht="21" customHeight="1">
      <c r="A59" s="554" t="s">
        <v>533</v>
      </c>
      <c r="B59" s="554"/>
      <c r="C59" s="329">
        <v>901581</v>
      </c>
      <c r="D59" s="329">
        <v>12032983.651000001</v>
      </c>
      <c r="E59" s="329">
        <v>440243</v>
      </c>
      <c r="F59" s="329">
        <v>702655</v>
      </c>
      <c r="G59" s="329">
        <v>1036647.29</v>
      </c>
      <c r="H59" s="329">
        <v>8238724.0310000004</v>
      </c>
      <c r="I59" s="329">
        <v>10092</v>
      </c>
      <c r="J59" s="329">
        <v>79510</v>
      </c>
      <c r="K59" s="329">
        <v>490005.52500000002</v>
      </c>
      <c r="L59" s="329">
        <v>4196480.5530000003</v>
      </c>
      <c r="M59" s="329">
        <v>430151</v>
      </c>
      <c r="N59" s="329">
        <v>623145</v>
      </c>
      <c r="O59" s="329">
        <v>546641.76500000001</v>
      </c>
      <c r="P59" s="329">
        <v>4042243.4780000001</v>
      </c>
      <c r="Q59" s="329">
        <v>224665</v>
      </c>
      <c r="R59" s="329">
        <v>394424</v>
      </c>
      <c r="S59" s="329">
        <v>319155.58799999999</v>
      </c>
      <c r="T59" s="329">
        <v>2240440.8629999999</v>
      </c>
      <c r="U59" s="329">
        <v>236553</v>
      </c>
      <c r="V59" s="329">
        <v>273394</v>
      </c>
      <c r="W59" s="329">
        <v>206456.19500000001</v>
      </c>
      <c r="X59" s="329">
        <v>1509066.798</v>
      </c>
      <c r="Y59" s="329">
        <v>9371</v>
      </c>
      <c r="Z59" s="329">
        <v>185288</v>
      </c>
      <c r="AA59" s="329">
        <v>122067.639</v>
      </c>
      <c r="AB59" s="329">
        <v>38227.468999999997</v>
      </c>
      <c r="AC59" s="329">
        <v>120</v>
      </c>
      <c r="AD59" s="329">
        <v>697</v>
      </c>
      <c r="AE59" s="329">
        <v>9195.36</v>
      </c>
      <c r="AF59" s="329">
        <v>6524.49</v>
      </c>
    </row>
    <row r="60" spans="1:32" ht="21" customHeight="1">
      <c r="A60" s="554" t="s">
        <v>461</v>
      </c>
      <c r="B60" s="558"/>
      <c r="C60" s="329">
        <v>45194530</v>
      </c>
      <c r="D60" s="329">
        <v>1734306343.539</v>
      </c>
      <c r="E60" s="329">
        <v>24095168</v>
      </c>
      <c r="F60" s="329">
        <v>76682992</v>
      </c>
      <c r="G60" s="329">
        <v>133532725.833</v>
      </c>
      <c r="H60" s="329">
        <v>1316159877.3940001</v>
      </c>
      <c r="I60" s="329">
        <v>1761403</v>
      </c>
      <c r="J60" s="329">
        <v>35247479</v>
      </c>
      <c r="K60" s="329">
        <v>92931346.748999998</v>
      </c>
      <c r="L60" s="329">
        <v>914778178.76499999</v>
      </c>
      <c r="M60" s="329">
        <v>22333765</v>
      </c>
      <c r="N60" s="329">
        <v>41435513</v>
      </c>
      <c r="O60" s="329">
        <v>40601379.083999999</v>
      </c>
      <c r="P60" s="329">
        <v>401381698.62900001</v>
      </c>
      <c r="Q60" s="329">
        <v>3563429</v>
      </c>
      <c r="R60" s="329">
        <v>7536849</v>
      </c>
      <c r="S60" s="329">
        <v>6697606.7740000002</v>
      </c>
      <c r="T60" s="329">
        <v>66015401.491999999</v>
      </c>
      <c r="U60" s="329">
        <v>17333264</v>
      </c>
      <c r="V60" s="329">
        <v>24081017</v>
      </c>
      <c r="W60" s="329">
        <v>26716637.999000002</v>
      </c>
      <c r="X60" s="329">
        <v>264673318.75799999</v>
      </c>
      <c r="Y60" s="329">
        <v>1687314</v>
      </c>
      <c r="Z60" s="329">
        <v>95443102</v>
      </c>
      <c r="AA60" s="329">
        <v>64234886.075000003</v>
      </c>
      <c r="AB60" s="329">
        <v>64094696.217</v>
      </c>
      <c r="AC60" s="329">
        <v>202669</v>
      </c>
      <c r="AD60" s="329">
        <v>2009498</v>
      </c>
      <c r="AE60" s="329">
        <v>23481584.671999998</v>
      </c>
      <c r="AF60" s="329">
        <v>23363049.677999999</v>
      </c>
    </row>
    <row r="61" spans="1:32" ht="21" customHeight="1">
      <c r="A61" s="554" t="s">
        <v>530</v>
      </c>
      <c r="B61" s="554"/>
      <c r="C61" s="329">
        <v>20</v>
      </c>
      <c r="D61" s="329">
        <v>110</v>
      </c>
      <c r="E61" s="329">
        <v>20</v>
      </c>
      <c r="F61" s="329">
        <v>21</v>
      </c>
      <c r="G61" s="329">
        <v>11</v>
      </c>
      <c r="H61" s="329">
        <v>110</v>
      </c>
      <c r="I61" s="329">
        <v>0</v>
      </c>
      <c r="J61" s="329">
        <v>0</v>
      </c>
      <c r="K61" s="329">
        <v>0</v>
      </c>
      <c r="L61" s="329">
        <v>0</v>
      </c>
      <c r="M61" s="329">
        <v>20</v>
      </c>
      <c r="N61" s="329">
        <v>21</v>
      </c>
      <c r="O61" s="329">
        <v>11</v>
      </c>
      <c r="P61" s="329">
        <v>110</v>
      </c>
      <c r="Q61" s="329">
        <v>0</v>
      </c>
      <c r="R61" s="329">
        <v>0</v>
      </c>
      <c r="S61" s="329">
        <v>0</v>
      </c>
      <c r="T61" s="329">
        <v>0</v>
      </c>
      <c r="U61" s="329">
        <v>0</v>
      </c>
      <c r="V61" s="329">
        <v>0</v>
      </c>
      <c r="W61" s="329">
        <v>0</v>
      </c>
      <c r="X61" s="329">
        <v>0</v>
      </c>
      <c r="Y61" s="329">
        <v>0</v>
      </c>
      <c r="Z61" s="329">
        <v>0</v>
      </c>
      <c r="AA61" s="329">
        <v>0</v>
      </c>
      <c r="AB61" s="329">
        <v>0</v>
      </c>
      <c r="AC61" s="329">
        <v>0</v>
      </c>
      <c r="AD61" s="329">
        <v>0</v>
      </c>
      <c r="AE61" s="329">
        <v>0</v>
      </c>
      <c r="AF61" s="329">
        <v>0</v>
      </c>
    </row>
    <row r="62" spans="1:32" ht="21" customHeight="1">
      <c r="A62" s="537" t="s">
        <v>412</v>
      </c>
      <c r="B62" s="249" t="s">
        <v>214</v>
      </c>
      <c r="C62" s="385">
        <v>1224409</v>
      </c>
      <c r="D62" s="385">
        <v>161465848.40099999</v>
      </c>
      <c r="E62" s="385">
        <v>719458</v>
      </c>
      <c r="F62" s="385">
        <v>6801925</v>
      </c>
      <c r="G62" s="385">
        <v>22457003.179000001</v>
      </c>
      <c r="H62" s="385">
        <v>143977522.706</v>
      </c>
      <c r="I62" s="385">
        <v>72089</v>
      </c>
      <c r="J62" s="385">
        <v>905212</v>
      </c>
      <c r="K62" s="385">
        <v>3436446.784</v>
      </c>
      <c r="L62" s="385">
        <v>21471480.912</v>
      </c>
      <c r="M62" s="385">
        <v>647369</v>
      </c>
      <c r="N62" s="385">
        <v>5896713</v>
      </c>
      <c r="O62" s="385">
        <v>19020556.395</v>
      </c>
      <c r="P62" s="385">
        <v>122506041.794</v>
      </c>
      <c r="Q62" s="385">
        <v>2502</v>
      </c>
      <c r="R62" s="385">
        <v>3235</v>
      </c>
      <c r="S62" s="385">
        <v>5951.5339999999997</v>
      </c>
      <c r="T62" s="385">
        <v>10621.038</v>
      </c>
      <c r="U62" s="385">
        <v>501263</v>
      </c>
      <c r="V62" s="385">
        <v>1337399</v>
      </c>
      <c r="W62" s="385">
        <v>5105022.7620000001</v>
      </c>
      <c r="X62" s="385">
        <v>16824131.77</v>
      </c>
      <c r="Y62" s="385">
        <v>16375</v>
      </c>
      <c r="Z62" s="385">
        <v>804930</v>
      </c>
      <c r="AA62" s="385">
        <v>567366.88500000001</v>
      </c>
      <c r="AB62" s="385">
        <v>566656.36300000001</v>
      </c>
      <c r="AC62" s="385">
        <v>1186</v>
      </c>
      <c r="AD62" s="385">
        <v>8519</v>
      </c>
      <c r="AE62" s="385">
        <v>99160.61</v>
      </c>
      <c r="AF62" s="385">
        <v>86916.524000000005</v>
      </c>
    </row>
    <row r="63" spans="1:32" ht="21" customHeight="1">
      <c r="A63" s="547"/>
      <c r="B63" s="22" t="s">
        <v>531</v>
      </c>
      <c r="C63" s="328">
        <v>65273</v>
      </c>
      <c r="D63" s="328">
        <v>1252222.3659999999</v>
      </c>
      <c r="E63" s="328">
        <v>26299</v>
      </c>
      <c r="F63" s="328">
        <v>125399</v>
      </c>
      <c r="G63" s="328">
        <v>1613793.7860000001</v>
      </c>
      <c r="H63" s="328">
        <v>1062978.084</v>
      </c>
      <c r="I63" s="328">
        <v>10166</v>
      </c>
      <c r="J63" s="328">
        <v>104078</v>
      </c>
      <c r="K63" s="328">
        <v>1590807.46</v>
      </c>
      <c r="L63" s="328">
        <v>1021766.875</v>
      </c>
      <c r="M63" s="328">
        <v>16133</v>
      </c>
      <c r="N63" s="328">
        <v>21321</v>
      </c>
      <c r="O63" s="328">
        <v>22986.326000000001</v>
      </c>
      <c r="P63" s="328">
        <v>41211.209000000003</v>
      </c>
      <c r="Q63" s="328">
        <v>36494</v>
      </c>
      <c r="R63" s="328">
        <v>47534</v>
      </c>
      <c r="S63" s="328">
        <v>117635.977</v>
      </c>
      <c r="T63" s="328">
        <v>171828.00899999999</v>
      </c>
      <c r="U63" s="328">
        <v>2350</v>
      </c>
      <c r="V63" s="328">
        <v>2723</v>
      </c>
      <c r="W63" s="328">
        <v>5833.4049999999997</v>
      </c>
      <c r="X63" s="328">
        <v>12866.174000000001</v>
      </c>
      <c r="Y63" s="328">
        <v>163</v>
      </c>
      <c r="Z63" s="328">
        <v>3888</v>
      </c>
      <c r="AA63" s="328">
        <v>2526.924</v>
      </c>
      <c r="AB63" s="328">
        <v>2529.0439999999999</v>
      </c>
      <c r="AC63" s="328">
        <v>130</v>
      </c>
      <c r="AD63" s="328">
        <v>447</v>
      </c>
      <c r="AE63" s="328">
        <v>5426.35</v>
      </c>
      <c r="AF63" s="328">
        <v>2021.0550000000001</v>
      </c>
    </row>
    <row r="64" spans="1:32" ht="21" customHeight="1">
      <c r="A64" s="547"/>
      <c r="B64" s="24" t="s">
        <v>215</v>
      </c>
      <c r="C64" s="328">
        <v>22573562</v>
      </c>
      <c r="D64" s="328">
        <v>205316036.71799999</v>
      </c>
      <c r="E64" s="328">
        <v>11963817</v>
      </c>
      <c r="F64" s="328">
        <v>21243227</v>
      </c>
      <c r="G64" s="328">
        <v>16231229.073000001</v>
      </c>
      <c r="H64" s="328">
        <v>93440795.131999999</v>
      </c>
      <c r="I64" s="328">
        <v>0</v>
      </c>
      <c r="J64" s="328">
        <v>0</v>
      </c>
      <c r="K64" s="328">
        <v>0</v>
      </c>
      <c r="L64" s="328">
        <v>0</v>
      </c>
      <c r="M64" s="328">
        <v>11963817</v>
      </c>
      <c r="N64" s="328">
        <v>21243227</v>
      </c>
      <c r="O64" s="328">
        <v>16231229.073000001</v>
      </c>
      <c r="P64" s="328">
        <v>93440795.131999999</v>
      </c>
      <c r="Q64" s="328">
        <v>153</v>
      </c>
      <c r="R64" s="328">
        <v>290</v>
      </c>
      <c r="S64" s="328">
        <v>232.31</v>
      </c>
      <c r="T64" s="328">
        <v>1669.904</v>
      </c>
      <c r="U64" s="328">
        <v>9800763</v>
      </c>
      <c r="V64" s="328">
        <v>13158576</v>
      </c>
      <c r="W64" s="328">
        <v>15448927.583000001</v>
      </c>
      <c r="X64" s="328">
        <v>70822237.251000002</v>
      </c>
      <c r="Y64" s="328">
        <v>0</v>
      </c>
      <c r="Z64" s="328">
        <v>0</v>
      </c>
      <c r="AA64" s="328">
        <v>0</v>
      </c>
      <c r="AB64" s="328">
        <v>0</v>
      </c>
      <c r="AC64" s="328">
        <v>808829</v>
      </c>
      <c r="AD64" s="328">
        <v>4817386</v>
      </c>
      <c r="AE64" s="328">
        <v>48724664.594999999</v>
      </c>
      <c r="AF64" s="328">
        <v>41051334.431000002</v>
      </c>
    </row>
    <row r="65" spans="1:32" ht="21" customHeight="1">
      <c r="A65" s="548"/>
      <c r="B65" s="406" t="s">
        <v>235</v>
      </c>
      <c r="C65" s="329">
        <v>35602</v>
      </c>
      <c r="D65" s="329">
        <v>4016988.2519999999</v>
      </c>
      <c r="E65" s="329">
        <v>35601</v>
      </c>
      <c r="F65" s="329">
        <v>1070637</v>
      </c>
      <c r="G65" s="329">
        <v>2779350.608</v>
      </c>
      <c r="H65" s="329">
        <v>3867878.469</v>
      </c>
      <c r="I65" s="329">
        <v>35587</v>
      </c>
      <c r="J65" s="329">
        <v>1070591</v>
      </c>
      <c r="K65" s="329">
        <v>2779327.9989999998</v>
      </c>
      <c r="L65" s="329">
        <v>3867847.59</v>
      </c>
      <c r="M65" s="329">
        <v>14</v>
      </c>
      <c r="N65" s="329">
        <v>46</v>
      </c>
      <c r="O65" s="329">
        <v>22.609000000000002</v>
      </c>
      <c r="P65" s="329">
        <v>30.879000000000001</v>
      </c>
      <c r="Q65" s="329">
        <v>1</v>
      </c>
      <c r="R65" s="329">
        <v>2</v>
      </c>
      <c r="S65" s="329">
        <v>0.61199999999999999</v>
      </c>
      <c r="T65" s="329">
        <v>1.8360000000000001</v>
      </c>
      <c r="U65" s="329">
        <v>0</v>
      </c>
      <c r="V65" s="329">
        <v>0</v>
      </c>
      <c r="W65" s="329">
        <v>0</v>
      </c>
      <c r="X65" s="329">
        <v>0</v>
      </c>
      <c r="Y65" s="329">
        <v>4469</v>
      </c>
      <c r="Z65" s="329">
        <v>387380</v>
      </c>
      <c r="AA65" s="329">
        <v>243164.30900000001</v>
      </c>
      <c r="AB65" s="329">
        <v>149107.94699999999</v>
      </c>
      <c r="AC65" s="329">
        <v>0</v>
      </c>
      <c r="AD65" s="329">
        <v>0</v>
      </c>
      <c r="AE65" s="329">
        <v>0</v>
      </c>
      <c r="AF65" s="329">
        <v>0</v>
      </c>
    </row>
    <row r="66" spans="1:32" ht="21" customHeight="1">
      <c r="A66" s="537" t="s">
        <v>223</v>
      </c>
      <c r="B66" s="23" t="s">
        <v>532</v>
      </c>
      <c r="C66" s="385">
        <v>1</v>
      </c>
      <c r="D66" s="385">
        <v>6.8890000000000002</v>
      </c>
      <c r="E66" s="385">
        <v>1</v>
      </c>
      <c r="F66" s="385">
        <v>1</v>
      </c>
      <c r="G66" s="385">
        <v>2.984</v>
      </c>
      <c r="H66" s="385">
        <v>5.9690000000000003</v>
      </c>
      <c r="I66" s="385">
        <v>1</v>
      </c>
      <c r="J66" s="385">
        <v>1</v>
      </c>
      <c r="K66" s="385">
        <v>2.984</v>
      </c>
      <c r="L66" s="385">
        <v>5.9690000000000003</v>
      </c>
      <c r="M66" s="385">
        <v>0</v>
      </c>
      <c r="N66" s="385">
        <v>0</v>
      </c>
      <c r="O66" s="385">
        <v>0</v>
      </c>
      <c r="P66" s="385">
        <v>0</v>
      </c>
      <c r="Q66" s="385">
        <v>0</v>
      </c>
      <c r="R66" s="385">
        <v>0</v>
      </c>
      <c r="S66" s="385">
        <v>0</v>
      </c>
      <c r="T66" s="385">
        <v>0</v>
      </c>
      <c r="U66" s="385">
        <v>0</v>
      </c>
      <c r="V66" s="385">
        <v>0</v>
      </c>
      <c r="W66" s="385">
        <v>0</v>
      </c>
      <c r="X66" s="385">
        <v>0</v>
      </c>
      <c r="Y66" s="385">
        <v>1</v>
      </c>
      <c r="Z66" s="385">
        <v>2</v>
      </c>
      <c r="AA66" s="385">
        <v>1.28</v>
      </c>
      <c r="AB66" s="385">
        <v>0.92</v>
      </c>
      <c r="AC66" s="385">
        <v>0</v>
      </c>
      <c r="AD66" s="385">
        <v>0</v>
      </c>
      <c r="AE66" s="385">
        <v>0</v>
      </c>
      <c r="AF66" s="385">
        <v>0</v>
      </c>
    </row>
    <row r="67" spans="1:32" ht="21" customHeight="1">
      <c r="A67" s="546"/>
      <c r="B67" s="406" t="s">
        <v>142</v>
      </c>
      <c r="C67" s="329">
        <v>37139</v>
      </c>
      <c r="D67" s="329">
        <v>3327227.75</v>
      </c>
      <c r="E67" s="329">
        <v>37117</v>
      </c>
      <c r="F67" s="329">
        <v>758319</v>
      </c>
      <c r="G67" s="329">
        <v>2022647.1270000001</v>
      </c>
      <c r="H67" s="329">
        <v>2627545.5430000001</v>
      </c>
      <c r="I67" s="329">
        <v>23695</v>
      </c>
      <c r="J67" s="329">
        <v>680413</v>
      </c>
      <c r="K67" s="329">
        <v>1971457.4639999999</v>
      </c>
      <c r="L67" s="329">
        <v>2567665.3960000002</v>
      </c>
      <c r="M67" s="329">
        <v>13422</v>
      </c>
      <c r="N67" s="329">
        <v>77906</v>
      </c>
      <c r="O67" s="329">
        <v>51189.663</v>
      </c>
      <c r="P67" s="329">
        <v>59880.146999999997</v>
      </c>
      <c r="Q67" s="329">
        <v>2</v>
      </c>
      <c r="R67" s="329">
        <v>5</v>
      </c>
      <c r="S67" s="329">
        <v>4.9009999999999998</v>
      </c>
      <c r="T67" s="329">
        <v>14.702999999999999</v>
      </c>
      <c r="U67" s="329">
        <v>8</v>
      </c>
      <c r="V67" s="329">
        <v>12</v>
      </c>
      <c r="W67" s="329">
        <v>3.407</v>
      </c>
      <c r="X67" s="329">
        <v>6.5389999999999997</v>
      </c>
      <c r="Y67" s="329">
        <v>20468</v>
      </c>
      <c r="Z67" s="329">
        <v>1563429</v>
      </c>
      <c r="AA67" s="329">
        <v>979562.13699999999</v>
      </c>
      <c r="AB67" s="329">
        <v>699053.35900000005</v>
      </c>
      <c r="AC67" s="329">
        <v>12</v>
      </c>
      <c r="AD67" s="329">
        <v>231</v>
      </c>
      <c r="AE67" s="329">
        <v>3098.03</v>
      </c>
      <c r="AF67" s="329">
        <v>607.60599999999999</v>
      </c>
    </row>
    <row r="68" spans="1:32" ht="21" customHeight="1">
      <c r="A68" s="537" t="s">
        <v>224</v>
      </c>
      <c r="B68" s="22" t="s">
        <v>535</v>
      </c>
      <c r="C68" s="385">
        <v>11417</v>
      </c>
      <c r="D68" s="385">
        <v>679436.196</v>
      </c>
      <c r="E68" s="385">
        <v>8286</v>
      </c>
      <c r="F68" s="385">
        <v>14412</v>
      </c>
      <c r="G68" s="385">
        <v>53616.197</v>
      </c>
      <c r="H68" s="385">
        <v>536161.97</v>
      </c>
      <c r="I68" s="385">
        <v>378</v>
      </c>
      <c r="J68" s="385">
        <v>4529</v>
      </c>
      <c r="K68" s="385">
        <v>25921.542000000001</v>
      </c>
      <c r="L68" s="385">
        <v>259215.42</v>
      </c>
      <c r="M68" s="385">
        <v>7908</v>
      </c>
      <c r="N68" s="385">
        <v>9883</v>
      </c>
      <c r="O68" s="385">
        <v>27694.654999999999</v>
      </c>
      <c r="P68" s="385">
        <v>276946.55</v>
      </c>
      <c r="Q68" s="385">
        <v>90</v>
      </c>
      <c r="R68" s="385">
        <v>196</v>
      </c>
      <c r="S68" s="385">
        <v>545.81700000000001</v>
      </c>
      <c r="T68" s="385">
        <v>5458.17</v>
      </c>
      <c r="U68" s="385">
        <v>3027</v>
      </c>
      <c r="V68" s="385">
        <v>3195</v>
      </c>
      <c r="W68" s="385">
        <v>12849.441000000001</v>
      </c>
      <c r="X68" s="385">
        <v>128494.41</v>
      </c>
      <c r="Y68" s="385">
        <v>338</v>
      </c>
      <c r="Z68" s="385">
        <v>10956</v>
      </c>
      <c r="AA68" s="385">
        <v>7436.5360000000001</v>
      </c>
      <c r="AB68" s="385">
        <v>7436.5360000000001</v>
      </c>
      <c r="AC68" s="385">
        <v>14</v>
      </c>
      <c r="AD68" s="385">
        <v>209</v>
      </c>
      <c r="AE68" s="385">
        <v>1885.11</v>
      </c>
      <c r="AF68" s="385">
        <v>1885.11</v>
      </c>
    </row>
    <row r="69" spans="1:32" ht="21" customHeight="1">
      <c r="A69" s="546"/>
      <c r="B69" s="35" t="s">
        <v>174</v>
      </c>
      <c r="C69" s="329">
        <v>113005</v>
      </c>
      <c r="D69" s="329">
        <v>3541959.8110000002</v>
      </c>
      <c r="E69" s="329">
        <v>61493</v>
      </c>
      <c r="F69" s="329">
        <v>182908</v>
      </c>
      <c r="G69" s="329">
        <v>298868.08600000001</v>
      </c>
      <c r="H69" s="329">
        <v>2694371.95</v>
      </c>
      <c r="I69" s="329">
        <v>3466</v>
      </c>
      <c r="J69" s="329">
        <v>60265</v>
      </c>
      <c r="K69" s="329">
        <v>186608.52499999999</v>
      </c>
      <c r="L69" s="329">
        <v>1731311.2390000001</v>
      </c>
      <c r="M69" s="329">
        <v>58027</v>
      </c>
      <c r="N69" s="329">
        <v>122643</v>
      </c>
      <c r="O69" s="329">
        <v>112259.561</v>
      </c>
      <c r="P69" s="329">
        <v>963060.71100000001</v>
      </c>
      <c r="Q69" s="329">
        <v>7849</v>
      </c>
      <c r="R69" s="329">
        <v>15227</v>
      </c>
      <c r="S69" s="329">
        <v>14951.189</v>
      </c>
      <c r="T69" s="329">
        <v>121874.848</v>
      </c>
      <c r="U69" s="329">
        <v>43082</v>
      </c>
      <c r="V69" s="329">
        <v>61787</v>
      </c>
      <c r="W69" s="329">
        <v>66098.009000000005</v>
      </c>
      <c r="X69" s="329">
        <v>551259.58700000006</v>
      </c>
      <c r="Y69" s="329">
        <v>3339</v>
      </c>
      <c r="Z69" s="329">
        <v>157269</v>
      </c>
      <c r="AA69" s="329">
        <v>108392.273</v>
      </c>
      <c r="AB69" s="329">
        <v>106290.698</v>
      </c>
      <c r="AC69" s="329">
        <v>581</v>
      </c>
      <c r="AD69" s="329">
        <v>5836</v>
      </c>
      <c r="AE69" s="329">
        <v>70200.12</v>
      </c>
      <c r="AF69" s="329">
        <v>68162.728000000003</v>
      </c>
    </row>
    <row r="70" spans="1:32" ht="21" customHeight="1">
      <c r="A70" s="30" t="s">
        <v>536</v>
      </c>
      <c r="B70" s="23" t="s">
        <v>537</v>
      </c>
      <c r="C70" s="385">
        <v>13652</v>
      </c>
      <c r="D70" s="385">
        <v>5313104.6579999998</v>
      </c>
      <c r="E70" s="385">
        <v>13520</v>
      </c>
      <c r="F70" s="385">
        <v>254939</v>
      </c>
      <c r="G70" s="385">
        <v>658029.45799999998</v>
      </c>
      <c r="H70" s="385">
        <v>4862963.3039999995</v>
      </c>
      <c r="I70" s="385">
        <v>13520</v>
      </c>
      <c r="J70" s="385">
        <v>254939</v>
      </c>
      <c r="K70" s="385">
        <v>658029.45799999998</v>
      </c>
      <c r="L70" s="385">
        <v>4862963.3039999995</v>
      </c>
      <c r="M70" s="385">
        <v>0</v>
      </c>
      <c r="N70" s="385">
        <v>0</v>
      </c>
      <c r="O70" s="385">
        <v>0</v>
      </c>
      <c r="P70" s="385">
        <v>0</v>
      </c>
      <c r="Q70" s="385">
        <v>132</v>
      </c>
      <c r="R70" s="385">
        <v>220</v>
      </c>
      <c r="S70" s="385">
        <v>181.69200000000001</v>
      </c>
      <c r="T70" s="385">
        <v>1383.2239999999999</v>
      </c>
      <c r="U70" s="385">
        <v>0</v>
      </c>
      <c r="V70" s="385">
        <v>0</v>
      </c>
      <c r="W70" s="385">
        <v>0</v>
      </c>
      <c r="X70" s="385">
        <v>0</v>
      </c>
      <c r="Y70" s="385">
        <v>13095</v>
      </c>
      <c r="Z70" s="385">
        <v>746438</v>
      </c>
      <c r="AA70" s="385">
        <v>493960.61800000002</v>
      </c>
      <c r="AB70" s="385">
        <v>448758.13</v>
      </c>
      <c r="AC70" s="385">
        <v>0</v>
      </c>
      <c r="AD70" s="385">
        <v>0</v>
      </c>
      <c r="AE70" s="385">
        <v>0</v>
      </c>
      <c r="AF70" s="385">
        <v>0</v>
      </c>
    </row>
    <row r="71" spans="1:32" ht="21" customHeight="1">
      <c r="A71" s="555" t="s">
        <v>538</v>
      </c>
      <c r="B71" s="556"/>
      <c r="C71" s="386">
        <v>0</v>
      </c>
      <c r="D71" s="386">
        <v>0</v>
      </c>
      <c r="E71" s="386">
        <v>0</v>
      </c>
      <c r="F71" s="386">
        <v>0</v>
      </c>
      <c r="G71" s="386">
        <v>0</v>
      </c>
      <c r="H71" s="386">
        <v>0</v>
      </c>
      <c r="I71" s="386">
        <v>0</v>
      </c>
      <c r="J71" s="386">
        <v>0</v>
      </c>
      <c r="K71" s="386">
        <v>0</v>
      </c>
      <c r="L71" s="386">
        <v>0</v>
      </c>
      <c r="M71" s="386">
        <v>0</v>
      </c>
      <c r="N71" s="386">
        <v>0</v>
      </c>
      <c r="O71" s="386">
        <v>0</v>
      </c>
      <c r="P71" s="386">
        <v>0</v>
      </c>
      <c r="Q71" s="386">
        <v>0</v>
      </c>
      <c r="R71" s="386">
        <v>0</v>
      </c>
      <c r="S71" s="386">
        <v>0</v>
      </c>
      <c r="T71" s="386">
        <v>0</v>
      </c>
      <c r="U71" s="386">
        <v>0</v>
      </c>
      <c r="V71" s="386">
        <v>0</v>
      </c>
      <c r="W71" s="386">
        <v>0</v>
      </c>
      <c r="X71" s="386">
        <v>0</v>
      </c>
      <c r="Y71" s="386">
        <v>0</v>
      </c>
      <c r="Z71" s="386">
        <v>0</v>
      </c>
      <c r="AA71" s="386">
        <v>0</v>
      </c>
      <c r="AB71" s="386">
        <v>0</v>
      </c>
      <c r="AC71" s="386">
        <v>0</v>
      </c>
      <c r="AD71" s="386">
        <v>0</v>
      </c>
      <c r="AE71" s="386">
        <v>0</v>
      </c>
      <c r="AF71" s="386">
        <v>0</v>
      </c>
    </row>
    <row r="72" spans="1:32" ht="21" customHeight="1">
      <c r="A72" s="555" t="s">
        <v>539</v>
      </c>
      <c r="B72" s="556"/>
      <c r="C72" s="329">
        <v>58318</v>
      </c>
      <c r="D72" s="329">
        <v>6793275.3360000001</v>
      </c>
      <c r="E72" s="329">
        <v>58318</v>
      </c>
      <c r="F72" s="329">
        <v>1088558</v>
      </c>
      <c r="G72" s="329">
        <v>9979983.8469999991</v>
      </c>
      <c r="H72" s="329">
        <v>5816347.1639999999</v>
      </c>
      <c r="I72" s="329">
        <v>58314</v>
      </c>
      <c r="J72" s="329">
        <v>1088553</v>
      </c>
      <c r="K72" s="329">
        <v>9979971.8479999993</v>
      </c>
      <c r="L72" s="329">
        <v>5816323.1660000002</v>
      </c>
      <c r="M72" s="329">
        <v>4</v>
      </c>
      <c r="N72" s="329">
        <v>5</v>
      </c>
      <c r="O72" s="329">
        <v>11.999000000000001</v>
      </c>
      <c r="P72" s="329">
        <v>23.998000000000001</v>
      </c>
      <c r="Q72" s="329">
        <v>1</v>
      </c>
      <c r="R72" s="329">
        <v>1</v>
      </c>
      <c r="S72" s="329">
        <v>-7.0670000000000002</v>
      </c>
      <c r="T72" s="329">
        <v>-6.8140000000000001</v>
      </c>
      <c r="U72" s="329">
        <v>5</v>
      </c>
      <c r="V72" s="329">
        <v>5</v>
      </c>
      <c r="W72" s="329">
        <v>1.6910000000000001</v>
      </c>
      <c r="X72" s="329">
        <v>3.3820000000000001</v>
      </c>
      <c r="Y72" s="329">
        <v>49970</v>
      </c>
      <c r="Z72" s="329">
        <v>2118464</v>
      </c>
      <c r="AA72" s="329">
        <v>1378968.959</v>
      </c>
      <c r="AB72" s="329">
        <v>977295.69</v>
      </c>
      <c r="AC72" s="329">
        <v>-6</v>
      </c>
      <c r="AD72" s="329">
        <v>-49</v>
      </c>
      <c r="AE72" s="329">
        <v>-608.87</v>
      </c>
      <c r="AF72" s="329">
        <v>-364.08600000000001</v>
      </c>
    </row>
    <row r="73" spans="1:32" ht="21" customHeight="1">
      <c r="A73" s="555" t="s">
        <v>395</v>
      </c>
      <c r="B73" s="556"/>
      <c r="C73" s="329">
        <v>183196</v>
      </c>
      <c r="D73" s="329">
        <v>5527624.5250000004</v>
      </c>
      <c r="E73" s="329">
        <v>99135</v>
      </c>
      <c r="F73" s="329">
        <v>224473</v>
      </c>
      <c r="G73" s="329">
        <v>392487.65899999999</v>
      </c>
      <c r="H73" s="329">
        <v>3922100.2080000001</v>
      </c>
      <c r="I73" s="329">
        <v>3712</v>
      </c>
      <c r="J73" s="329">
        <v>60551</v>
      </c>
      <c r="K73" s="329">
        <v>225405.45699999999</v>
      </c>
      <c r="L73" s="329">
        <v>2252923.0520000001</v>
      </c>
      <c r="M73" s="329">
        <v>95423</v>
      </c>
      <c r="N73" s="329">
        <v>163922</v>
      </c>
      <c r="O73" s="329">
        <v>167082.20199999999</v>
      </c>
      <c r="P73" s="329">
        <v>1669177.156</v>
      </c>
      <c r="Q73" s="329">
        <v>11109</v>
      </c>
      <c r="R73" s="329">
        <v>23723</v>
      </c>
      <c r="S73" s="329">
        <v>21999.027999999998</v>
      </c>
      <c r="T73" s="329">
        <v>219863.05600000001</v>
      </c>
      <c r="U73" s="329">
        <v>72586</v>
      </c>
      <c r="V73" s="329">
        <v>94023</v>
      </c>
      <c r="W73" s="329">
        <v>124320.067</v>
      </c>
      <c r="X73" s="329">
        <v>1243538.338</v>
      </c>
      <c r="Y73" s="329">
        <v>3503</v>
      </c>
      <c r="Z73" s="329">
        <v>152851</v>
      </c>
      <c r="AA73" s="329">
        <v>103746.083</v>
      </c>
      <c r="AB73" s="329">
        <v>103746.083</v>
      </c>
      <c r="AC73" s="329">
        <v>366</v>
      </c>
      <c r="AD73" s="329">
        <v>3210</v>
      </c>
      <c r="AE73" s="329">
        <v>38376.839999999997</v>
      </c>
      <c r="AF73" s="329">
        <v>38376.839999999997</v>
      </c>
    </row>
    <row r="74" spans="1:32" s="34" customFormat="1" ht="21" customHeight="1">
      <c r="A74" s="537" t="s">
        <v>414</v>
      </c>
      <c r="B74" s="23" t="s">
        <v>378</v>
      </c>
      <c r="C74" s="385">
        <v>62930</v>
      </c>
      <c r="D74" s="385">
        <v>284833.16499999998</v>
      </c>
      <c r="E74" s="385">
        <v>38501</v>
      </c>
      <c r="F74" s="385">
        <v>89684</v>
      </c>
      <c r="G74" s="385">
        <v>50774.495999999999</v>
      </c>
      <c r="H74" s="385">
        <v>195167.071</v>
      </c>
      <c r="I74" s="385">
        <v>3182</v>
      </c>
      <c r="J74" s="385">
        <v>39746</v>
      </c>
      <c r="K74" s="385">
        <v>9444.491</v>
      </c>
      <c r="L74" s="385">
        <v>52782.078000000001</v>
      </c>
      <c r="M74" s="385">
        <v>35319</v>
      </c>
      <c r="N74" s="385">
        <v>49938</v>
      </c>
      <c r="O74" s="385">
        <v>41330.004999999997</v>
      </c>
      <c r="P74" s="385">
        <v>142384.99299999999</v>
      </c>
      <c r="Q74" s="385">
        <v>1</v>
      </c>
      <c r="R74" s="385">
        <v>1</v>
      </c>
      <c r="S74" s="385">
        <v>0.16800000000000001</v>
      </c>
      <c r="T74" s="385">
        <v>0.42</v>
      </c>
      <c r="U74" s="385">
        <v>24428</v>
      </c>
      <c r="V74" s="385">
        <v>29618</v>
      </c>
      <c r="W74" s="385">
        <v>25160.046999999999</v>
      </c>
      <c r="X74" s="385">
        <v>89617.703999999998</v>
      </c>
      <c r="Y74" s="385">
        <v>1</v>
      </c>
      <c r="Z74" s="385">
        <v>73</v>
      </c>
      <c r="AA74" s="385">
        <v>47.97</v>
      </c>
      <c r="AB74" s="385">
        <v>47.97</v>
      </c>
      <c r="AC74" s="385">
        <v>0</v>
      </c>
      <c r="AD74" s="385">
        <v>0</v>
      </c>
      <c r="AE74" s="385">
        <v>0</v>
      </c>
      <c r="AF74" s="385">
        <v>0</v>
      </c>
    </row>
    <row r="75" spans="1:32" ht="21" customHeight="1">
      <c r="A75" s="569"/>
      <c r="B75" s="24" t="s">
        <v>379</v>
      </c>
      <c r="C75" s="328">
        <v>4739</v>
      </c>
      <c r="D75" s="328">
        <v>1422018.5819999999</v>
      </c>
      <c r="E75" s="328">
        <v>4682</v>
      </c>
      <c r="F75" s="328">
        <v>93611</v>
      </c>
      <c r="G75" s="328">
        <v>246195.83</v>
      </c>
      <c r="H75" s="328">
        <v>1275928.8659999999</v>
      </c>
      <c r="I75" s="328">
        <v>4676</v>
      </c>
      <c r="J75" s="328">
        <v>93605</v>
      </c>
      <c r="K75" s="328">
        <v>246190.125</v>
      </c>
      <c r="L75" s="328">
        <v>1275884.5419999999</v>
      </c>
      <c r="M75" s="328">
        <v>6</v>
      </c>
      <c r="N75" s="328">
        <v>6</v>
      </c>
      <c r="O75" s="328">
        <v>5.7050000000000001</v>
      </c>
      <c r="P75" s="328">
        <v>44.323999999999998</v>
      </c>
      <c r="Q75" s="328">
        <v>53</v>
      </c>
      <c r="R75" s="328">
        <v>141</v>
      </c>
      <c r="S75" s="328">
        <v>39.459000000000003</v>
      </c>
      <c r="T75" s="328">
        <v>329.40600000000001</v>
      </c>
      <c r="U75" s="328">
        <v>4</v>
      </c>
      <c r="V75" s="328">
        <v>7</v>
      </c>
      <c r="W75" s="328">
        <v>4.4450000000000003</v>
      </c>
      <c r="X75" s="328">
        <v>38.78</v>
      </c>
      <c r="Y75" s="328">
        <v>4528</v>
      </c>
      <c r="Z75" s="328">
        <v>265248</v>
      </c>
      <c r="AA75" s="328">
        <v>177065.15100000001</v>
      </c>
      <c r="AB75" s="328">
        <v>145721.53</v>
      </c>
      <c r="AC75" s="328">
        <v>0</v>
      </c>
      <c r="AD75" s="328">
        <v>0</v>
      </c>
      <c r="AE75" s="328">
        <v>0</v>
      </c>
      <c r="AF75" s="328">
        <v>0</v>
      </c>
    </row>
    <row r="76" spans="1:32" ht="21" customHeight="1">
      <c r="A76" s="569"/>
      <c r="B76" s="24" t="s">
        <v>542</v>
      </c>
      <c r="C76" s="328">
        <v>4459387</v>
      </c>
      <c r="D76" s="328">
        <v>35733650.708999999</v>
      </c>
      <c r="E76" s="328">
        <v>4430450</v>
      </c>
      <c r="F76" s="328">
        <v>5582241</v>
      </c>
      <c r="G76" s="328">
        <v>12161913.205</v>
      </c>
      <c r="H76" s="328">
        <v>34799452.089000002</v>
      </c>
      <c r="I76" s="328">
        <v>810697</v>
      </c>
      <c r="J76" s="328">
        <v>1582219</v>
      </c>
      <c r="K76" s="328">
        <v>6121686.4950000001</v>
      </c>
      <c r="L76" s="328">
        <v>15701551.266000001</v>
      </c>
      <c r="M76" s="328">
        <v>3619753</v>
      </c>
      <c r="N76" s="328">
        <v>4000022</v>
      </c>
      <c r="O76" s="328">
        <v>6040226.71</v>
      </c>
      <c r="P76" s="328">
        <v>19097900.822999999</v>
      </c>
      <c r="Q76" s="328">
        <v>22488</v>
      </c>
      <c r="R76" s="328">
        <v>24691</v>
      </c>
      <c r="S76" s="328">
        <v>35485.142999999996</v>
      </c>
      <c r="T76" s="328">
        <v>111305.304</v>
      </c>
      <c r="U76" s="328">
        <v>6449</v>
      </c>
      <c r="V76" s="328">
        <v>7097</v>
      </c>
      <c r="W76" s="328">
        <v>2066.8530000000001</v>
      </c>
      <c r="X76" s="328">
        <v>6808.4279999999999</v>
      </c>
      <c r="Y76" s="328">
        <v>79282</v>
      </c>
      <c r="Z76" s="328">
        <v>1691200</v>
      </c>
      <c r="AA76" s="328">
        <v>1117519.906</v>
      </c>
      <c r="AB76" s="328">
        <v>816084.88800000004</v>
      </c>
      <c r="AC76" s="328">
        <v>0</v>
      </c>
      <c r="AD76" s="328">
        <v>0</v>
      </c>
      <c r="AE76" s="328">
        <v>0</v>
      </c>
      <c r="AF76" s="328">
        <v>0</v>
      </c>
    </row>
    <row r="77" spans="1:32" ht="21" customHeight="1">
      <c r="A77" s="546"/>
      <c r="B77" s="35" t="s">
        <v>543</v>
      </c>
      <c r="C77" s="329">
        <v>-6</v>
      </c>
      <c r="D77" s="329">
        <v>-1070.979</v>
      </c>
      <c r="E77" s="329">
        <v>-6</v>
      </c>
      <c r="F77" s="329">
        <v>-15</v>
      </c>
      <c r="G77" s="329">
        <v>-104.68300000000001</v>
      </c>
      <c r="H77" s="329">
        <v>-1046.83</v>
      </c>
      <c r="I77" s="329">
        <v>-6</v>
      </c>
      <c r="J77" s="329">
        <v>-15</v>
      </c>
      <c r="K77" s="329">
        <v>-104.68300000000001</v>
      </c>
      <c r="L77" s="329">
        <v>-1046.83</v>
      </c>
      <c r="M77" s="329">
        <v>0</v>
      </c>
      <c r="N77" s="329">
        <v>0</v>
      </c>
      <c r="O77" s="329">
        <v>0</v>
      </c>
      <c r="P77" s="329">
        <v>0</v>
      </c>
      <c r="Q77" s="329">
        <v>0</v>
      </c>
      <c r="R77" s="329">
        <v>0</v>
      </c>
      <c r="S77" s="329">
        <v>0</v>
      </c>
      <c r="T77" s="329">
        <v>0</v>
      </c>
      <c r="U77" s="329">
        <v>0</v>
      </c>
      <c r="V77" s="329">
        <v>0</v>
      </c>
      <c r="W77" s="329">
        <v>0</v>
      </c>
      <c r="X77" s="329">
        <v>0</v>
      </c>
      <c r="Y77" s="329">
        <v>-5</v>
      </c>
      <c r="Z77" s="329">
        <v>-36</v>
      </c>
      <c r="AA77" s="329">
        <v>-24.149000000000001</v>
      </c>
      <c r="AB77" s="329">
        <v>-24.149000000000001</v>
      </c>
      <c r="AC77" s="329">
        <v>0</v>
      </c>
      <c r="AD77" s="329">
        <v>0</v>
      </c>
      <c r="AE77" s="329">
        <v>0</v>
      </c>
      <c r="AF77" s="329">
        <v>0</v>
      </c>
    </row>
    <row r="78" spans="1:32" ht="21" customHeight="1">
      <c r="A78" s="555" t="s">
        <v>175</v>
      </c>
      <c r="B78" s="556"/>
      <c r="C78" s="329">
        <v>23066</v>
      </c>
      <c r="D78" s="329">
        <v>16676398.960000001</v>
      </c>
      <c r="E78" s="329">
        <v>16849</v>
      </c>
      <c r="F78" s="329">
        <v>321613</v>
      </c>
      <c r="G78" s="329">
        <v>1641630.544</v>
      </c>
      <c r="H78" s="329">
        <v>16416305.439999999</v>
      </c>
      <c r="I78" s="329">
        <v>9584</v>
      </c>
      <c r="J78" s="329">
        <v>284191</v>
      </c>
      <c r="K78" s="329">
        <v>1536423.507</v>
      </c>
      <c r="L78" s="329">
        <v>15364235.07</v>
      </c>
      <c r="M78" s="329">
        <v>7265</v>
      </c>
      <c r="N78" s="329">
        <v>37422</v>
      </c>
      <c r="O78" s="329">
        <v>105207.037</v>
      </c>
      <c r="P78" s="329">
        <v>1052070.3700000001</v>
      </c>
      <c r="Q78" s="329">
        <v>0</v>
      </c>
      <c r="R78" s="329">
        <v>0</v>
      </c>
      <c r="S78" s="329">
        <v>0</v>
      </c>
      <c r="T78" s="329">
        <v>0</v>
      </c>
      <c r="U78" s="329">
        <v>2953</v>
      </c>
      <c r="V78" s="329">
        <v>7098</v>
      </c>
      <c r="W78" s="329">
        <v>6112.8950000000004</v>
      </c>
      <c r="X78" s="329">
        <v>61128.95</v>
      </c>
      <c r="Y78" s="329">
        <v>0</v>
      </c>
      <c r="Z78" s="329">
        <v>1</v>
      </c>
      <c r="AA78" s="329">
        <v>0.64</v>
      </c>
      <c r="AB78" s="329">
        <v>0.64</v>
      </c>
      <c r="AC78" s="329">
        <v>3264</v>
      </c>
      <c r="AD78" s="329">
        <v>18887</v>
      </c>
      <c r="AE78" s="329">
        <v>198963.93</v>
      </c>
      <c r="AF78" s="329">
        <v>198963.93</v>
      </c>
    </row>
    <row r="79" spans="1:32" ht="21" customHeight="1">
      <c r="A79" s="555" t="s">
        <v>688</v>
      </c>
      <c r="B79" s="556"/>
      <c r="C79" s="329">
        <v>208858</v>
      </c>
      <c r="D79" s="329">
        <v>3686562.1510000001</v>
      </c>
      <c r="E79" s="329">
        <v>57846</v>
      </c>
      <c r="F79" s="329">
        <v>102229</v>
      </c>
      <c r="G79" s="329">
        <v>1047292.501</v>
      </c>
      <c r="H79" s="329">
        <v>915947.071</v>
      </c>
      <c r="I79" s="329">
        <v>1883</v>
      </c>
      <c r="J79" s="329">
        <v>16844</v>
      </c>
      <c r="K79" s="329">
        <v>101583.886</v>
      </c>
      <c r="L79" s="329">
        <v>96695.551000000007</v>
      </c>
      <c r="M79" s="329">
        <v>55963</v>
      </c>
      <c r="N79" s="329">
        <v>85385</v>
      </c>
      <c r="O79" s="329">
        <v>945708.61499999999</v>
      </c>
      <c r="P79" s="329">
        <v>819251.52</v>
      </c>
      <c r="Q79" s="329">
        <v>0</v>
      </c>
      <c r="R79" s="329">
        <v>0</v>
      </c>
      <c r="S79" s="329">
        <v>0</v>
      </c>
      <c r="T79" s="329">
        <v>0</v>
      </c>
      <c r="U79" s="329">
        <v>150988</v>
      </c>
      <c r="V79" s="329">
        <v>159988</v>
      </c>
      <c r="W79" s="329">
        <v>2302650.3149999999</v>
      </c>
      <c r="X79" s="329">
        <v>2770206.4750000001</v>
      </c>
      <c r="Y79" s="329">
        <v>1</v>
      </c>
      <c r="Z79" s="329">
        <v>12</v>
      </c>
      <c r="AA79" s="329">
        <v>-21.263999999999999</v>
      </c>
      <c r="AB79" s="329">
        <v>-13.34</v>
      </c>
      <c r="AC79" s="329">
        <v>24</v>
      </c>
      <c r="AD79" s="329">
        <v>127</v>
      </c>
      <c r="AE79" s="329">
        <v>1733.64</v>
      </c>
      <c r="AF79" s="329">
        <v>421.94499999999999</v>
      </c>
    </row>
    <row r="80" spans="1:32" ht="21" customHeight="1">
      <c r="A80" s="555" t="s">
        <v>541</v>
      </c>
      <c r="B80" s="556"/>
      <c r="C80" s="329">
        <v>0</v>
      </c>
      <c r="D80" s="329">
        <v>0</v>
      </c>
      <c r="E80" s="329">
        <v>0</v>
      </c>
      <c r="F80" s="329">
        <v>0</v>
      </c>
      <c r="G80" s="329">
        <v>0</v>
      </c>
      <c r="H80" s="329">
        <v>0</v>
      </c>
      <c r="I80" s="329">
        <v>0</v>
      </c>
      <c r="J80" s="329">
        <v>0</v>
      </c>
      <c r="K80" s="329">
        <v>0</v>
      </c>
      <c r="L80" s="329">
        <v>0</v>
      </c>
      <c r="M80" s="329">
        <v>0</v>
      </c>
      <c r="N80" s="329">
        <v>0</v>
      </c>
      <c r="O80" s="329">
        <v>0</v>
      </c>
      <c r="P80" s="329">
        <v>0</v>
      </c>
      <c r="Q80" s="329">
        <v>0</v>
      </c>
      <c r="R80" s="329">
        <v>0</v>
      </c>
      <c r="S80" s="329">
        <v>0</v>
      </c>
      <c r="T80" s="329">
        <v>0</v>
      </c>
      <c r="U80" s="329">
        <v>0</v>
      </c>
      <c r="V80" s="329">
        <v>0</v>
      </c>
      <c r="W80" s="329">
        <v>0</v>
      </c>
      <c r="X80" s="329">
        <v>0</v>
      </c>
      <c r="Y80" s="329">
        <v>0</v>
      </c>
      <c r="Z80" s="329">
        <v>0</v>
      </c>
      <c r="AA80" s="329">
        <v>0</v>
      </c>
      <c r="AB80" s="329">
        <v>0</v>
      </c>
      <c r="AC80" s="329">
        <v>0</v>
      </c>
      <c r="AD80" s="329">
        <v>0</v>
      </c>
      <c r="AE80" s="329">
        <v>0</v>
      </c>
      <c r="AF80" s="329">
        <v>0</v>
      </c>
    </row>
    <row r="81" spans="1:32" ht="21" customHeight="1">
      <c r="A81" s="554" t="s">
        <v>199</v>
      </c>
      <c r="B81" s="554"/>
      <c r="C81" s="329">
        <v>350341</v>
      </c>
      <c r="D81" s="329">
        <v>1996792.1580000001</v>
      </c>
      <c r="E81" s="329">
        <v>211896</v>
      </c>
      <c r="F81" s="329">
        <v>352467</v>
      </c>
      <c r="G81" s="329">
        <v>3956358.4929999998</v>
      </c>
      <c r="H81" s="329">
        <v>1200888.5</v>
      </c>
      <c r="I81" s="329">
        <v>3864</v>
      </c>
      <c r="J81" s="329">
        <v>47100</v>
      </c>
      <c r="K81" s="329">
        <v>296021.65899999999</v>
      </c>
      <c r="L81" s="329">
        <v>237389.81899999999</v>
      </c>
      <c r="M81" s="329">
        <v>208032</v>
      </c>
      <c r="N81" s="329">
        <v>305367</v>
      </c>
      <c r="O81" s="329">
        <v>3660336.8339999998</v>
      </c>
      <c r="P81" s="329">
        <v>963498.68099999998</v>
      </c>
      <c r="Q81" s="329">
        <v>937</v>
      </c>
      <c r="R81" s="329">
        <v>1532</v>
      </c>
      <c r="S81" s="329">
        <v>3881.2249999999999</v>
      </c>
      <c r="T81" s="329">
        <v>4421.2479999999996</v>
      </c>
      <c r="U81" s="329">
        <v>137076</v>
      </c>
      <c r="V81" s="329">
        <v>157952</v>
      </c>
      <c r="W81" s="329">
        <v>2420128.5520000001</v>
      </c>
      <c r="X81" s="329">
        <v>725510.35600000003</v>
      </c>
      <c r="Y81" s="329">
        <v>3687</v>
      </c>
      <c r="Z81" s="329">
        <v>119737</v>
      </c>
      <c r="AA81" s="329">
        <v>80426.341</v>
      </c>
      <c r="AB81" s="329">
        <v>55409.686000000002</v>
      </c>
      <c r="AC81" s="329">
        <v>432</v>
      </c>
      <c r="AD81" s="329">
        <v>3551</v>
      </c>
      <c r="AE81" s="329">
        <v>40059.955000000002</v>
      </c>
      <c r="AF81" s="329">
        <v>10562.368</v>
      </c>
    </row>
    <row r="82" spans="1:32" ht="21" customHeight="1">
      <c r="A82" s="554" t="s">
        <v>540</v>
      </c>
      <c r="B82" s="554"/>
      <c r="C82" s="329">
        <v>1255648</v>
      </c>
      <c r="D82" s="329">
        <v>26721174.267000001</v>
      </c>
      <c r="E82" s="329">
        <v>747349</v>
      </c>
      <c r="F82" s="329">
        <v>1919196</v>
      </c>
      <c r="G82" s="329">
        <v>17695664.585999999</v>
      </c>
      <c r="H82" s="329">
        <v>17092437.228</v>
      </c>
      <c r="I82" s="329">
        <v>82065</v>
      </c>
      <c r="J82" s="329">
        <v>1002825</v>
      </c>
      <c r="K82" s="329">
        <v>10456829.347999999</v>
      </c>
      <c r="L82" s="329">
        <v>6685618.8679999998</v>
      </c>
      <c r="M82" s="329">
        <v>665284</v>
      </c>
      <c r="N82" s="329">
        <v>916371</v>
      </c>
      <c r="O82" s="329">
        <v>7238835.2379999999</v>
      </c>
      <c r="P82" s="329">
        <v>10406818.359999999</v>
      </c>
      <c r="Q82" s="329">
        <v>14421</v>
      </c>
      <c r="R82" s="329">
        <v>20044</v>
      </c>
      <c r="S82" s="329">
        <v>19892.47</v>
      </c>
      <c r="T82" s="329">
        <v>39803.338000000003</v>
      </c>
      <c r="U82" s="329">
        <v>407265</v>
      </c>
      <c r="V82" s="329">
        <v>460787</v>
      </c>
      <c r="W82" s="329">
        <v>4640842.3710000003</v>
      </c>
      <c r="X82" s="329">
        <v>7371887.6009999998</v>
      </c>
      <c r="Y82" s="329">
        <v>66657</v>
      </c>
      <c r="Z82" s="329">
        <v>2040889</v>
      </c>
      <c r="AA82" s="329">
        <v>1339226.8559999999</v>
      </c>
      <c r="AB82" s="329">
        <v>278275.81800000003</v>
      </c>
      <c r="AC82" s="329">
        <v>86613</v>
      </c>
      <c r="AD82" s="329">
        <v>574466</v>
      </c>
      <c r="AE82" s="329">
        <v>7550501.2999999998</v>
      </c>
      <c r="AF82" s="329">
        <v>1938770.2819999999</v>
      </c>
    </row>
    <row r="83" spans="1:32" ht="21" customHeight="1">
      <c r="A83" s="554" t="s">
        <v>200</v>
      </c>
      <c r="B83" s="554"/>
      <c r="C83" s="329">
        <v>547555</v>
      </c>
      <c r="D83" s="329">
        <v>10761335.284</v>
      </c>
      <c r="E83" s="329">
        <v>314716</v>
      </c>
      <c r="F83" s="329">
        <v>817615</v>
      </c>
      <c r="G83" s="329">
        <v>1433040.453</v>
      </c>
      <c r="H83" s="329">
        <v>8264162.0889999997</v>
      </c>
      <c r="I83" s="329">
        <v>17056</v>
      </c>
      <c r="J83" s="329">
        <v>397904</v>
      </c>
      <c r="K83" s="329">
        <v>1168049.787</v>
      </c>
      <c r="L83" s="329">
        <v>6314304.2980000004</v>
      </c>
      <c r="M83" s="329">
        <v>297660</v>
      </c>
      <c r="N83" s="329">
        <v>419711</v>
      </c>
      <c r="O83" s="329">
        <v>264990.66600000003</v>
      </c>
      <c r="P83" s="329">
        <v>1949857.791</v>
      </c>
      <c r="Q83" s="329">
        <v>41975</v>
      </c>
      <c r="R83" s="329">
        <v>61954</v>
      </c>
      <c r="S83" s="329">
        <v>47289.637999999999</v>
      </c>
      <c r="T83" s="329">
        <v>364421.18699999998</v>
      </c>
      <c r="U83" s="329">
        <v>190526</v>
      </c>
      <c r="V83" s="329">
        <v>243444</v>
      </c>
      <c r="W83" s="329">
        <v>216181.51</v>
      </c>
      <c r="X83" s="329">
        <v>1543339.8230000001</v>
      </c>
      <c r="Y83" s="329">
        <v>15812</v>
      </c>
      <c r="Z83" s="329">
        <v>1048698</v>
      </c>
      <c r="AA83" s="329">
        <v>667798.76399999997</v>
      </c>
      <c r="AB83" s="329">
        <v>570261.68799999997</v>
      </c>
      <c r="AC83" s="329">
        <v>338</v>
      </c>
      <c r="AD83" s="329">
        <v>2078</v>
      </c>
      <c r="AE83" s="329">
        <v>24391.71</v>
      </c>
      <c r="AF83" s="329">
        <v>19150.496999999999</v>
      </c>
    </row>
    <row r="84" spans="1:32" ht="21" customHeight="1">
      <c r="A84" s="555" t="s">
        <v>159</v>
      </c>
      <c r="B84" s="556"/>
      <c r="C84" s="329">
        <v>5501954</v>
      </c>
      <c r="D84" s="329">
        <v>107613310.80599999</v>
      </c>
      <c r="E84" s="329">
        <v>3086852</v>
      </c>
      <c r="F84" s="329">
        <v>6214515</v>
      </c>
      <c r="G84" s="329">
        <v>35963438.130000003</v>
      </c>
      <c r="H84" s="329">
        <v>58999954.049999997</v>
      </c>
      <c r="I84" s="329">
        <v>153296</v>
      </c>
      <c r="J84" s="329">
        <v>2259803</v>
      </c>
      <c r="K84" s="329">
        <v>11284636.539000001</v>
      </c>
      <c r="L84" s="329">
        <v>18429726.563999999</v>
      </c>
      <c r="M84" s="329">
        <v>2933556</v>
      </c>
      <c r="N84" s="329">
        <v>3954712</v>
      </c>
      <c r="O84" s="329">
        <v>24678801.590999998</v>
      </c>
      <c r="P84" s="329">
        <v>40570227.486000001</v>
      </c>
      <c r="Q84" s="329">
        <v>21360</v>
      </c>
      <c r="R84" s="329">
        <v>36210</v>
      </c>
      <c r="S84" s="329">
        <v>33100.008000000002</v>
      </c>
      <c r="T84" s="329">
        <v>73313.447</v>
      </c>
      <c r="U84" s="329">
        <v>2263932</v>
      </c>
      <c r="V84" s="329">
        <v>2558892</v>
      </c>
      <c r="W84" s="329">
        <v>19601188.559999999</v>
      </c>
      <c r="X84" s="329">
        <v>40326412.633000001</v>
      </c>
      <c r="Y84" s="329">
        <v>14076</v>
      </c>
      <c r="Z84" s="329">
        <v>786245</v>
      </c>
      <c r="AA84" s="329">
        <v>520499.44799999997</v>
      </c>
      <c r="AB84" s="329">
        <v>518471.48499999999</v>
      </c>
      <c r="AC84" s="329">
        <v>129810</v>
      </c>
      <c r="AD84" s="329">
        <v>1299316</v>
      </c>
      <c r="AE84" s="329">
        <v>15426387.975</v>
      </c>
      <c r="AF84" s="329">
        <v>7695159.1909999996</v>
      </c>
    </row>
    <row r="85" spans="1:32" ht="21" customHeight="1">
      <c r="A85" s="555" t="s">
        <v>145</v>
      </c>
      <c r="B85" s="556"/>
      <c r="C85" s="329">
        <v>19458</v>
      </c>
      <c r="D85" s="329">
        <v>93505.660999999993</v>
      </c>
      <c r="E85" s="329">
        <v>19454</v>
      </c>
      <c r="F85" s="329">
        <v>20937</v>
      </c>
      <c r="G85" s="329">
        <v>31179.335999999999</v>
      </c>
      <c r="H85" s="329">
        <v>93501.554000000004</v>
      </c>
      <c r="I85" s="329">
        <v>1</v>
      </c>
      <c r="J85" s="329">
        <v>-13</v>
      </c>
      <c r="K85" s="329">
        <v>-41.945</v>
      </c>
      <c r="L85" s="329">
        <v>-106.947</v>
      </c>
      <c r="M85" s="329">
        <v>19453</v>
      </c>
      <c r="N85" s="329">
        <v>20950</v>
      </c>
      <c r="O85" s="329">
        <v>31221.280999999999</v>
      </c>
      <c r="P85" s="329">
        <v>93608.501000000004</v>
      </c>
      <c r="Q85" s="329">
        <v>1</v>
      </c>
      <c r="R85" s="329">
        <v>1</v>
      </c>
      <c r="S85" s="329">
        <v>0.47399999999999998</v>
      </c>
      <c r="T85" s="329">
        <v>1.4219999999999999</v>
      </c>
      <c r="U85" s="329">
        <v>3</v>
      </c>
      <c r="V85" s="329">
        <v>3</v>
      </c>
      <c r="W85" s="329">
        <v>0.89500000000000002</v>
      </c>
      <c r="X85" s="329">
        <v>2.6850000000000001</v>
      </c>
      <c r="Y85" s="329">
        <v>0</v>
      </c>
      <c r="Z85" s="329">
        <v>0</v>
      </c>
      <c r="AA85" s="329">
        <v>0</v>
      </c>
      <c r="AB85" s="329">
        <v>0</v>
      </c>
      <c r="AC85" s="329">
        <v>0</v>
      </c>
      <c r="AD85" s="329">
        <v>0</v>
      </c>
      <c r="AE85" s="329">
        <v>0</v>
      </c>
      <c r="AF85" s="329">
        <v>0</v>
      </c>
    </row>
    <row r="86" spans="1:32" ht="21" customHeight="1">
      <c r="A86" s="555" t="s">
        <v>173</v>
      </c>
      <c r="B86" s="556"/>
      <c r="C86" s="329">
        <v>3954</v>
      </c>
      <c r="D86" s="329">
        <v>135322.26999999999</v>
      </c>
      <c r="E86" s="329">
        <v>2548</v>
      </c>
      <c r="F86" s="329">
        <v>8296</v>
      </c>
      <c r="G86" s="329">
        <v>79872.88</v>
      </c>
      <c r="H86" s="329">
        <v>117754.719</v>
      </c>
      <c r="I86" s="329">
        <v>429</v>
      </c>
      <c r="J86" s="329">
        <v>4455</v>
      </c>
      <c r="K86" s="329">
        <v>26763.102999999999</v>
      </c>
      <c r="L86" s="329">
        <v>37572.86</v>
      </c>
      <c r="M86" s="329">
        <v>2119</v>
      </c>
      <c r="N86" s="329">
        <v>3841</v>
      </c>
      <c r="O86" s="329">
        <v>53109.777000000002</v>
      </c>
      <c r="P86" s="329">
        <v>80181.858999999997</v>
      </c>
      <c r="Q86" s="329">
        <v>6</v>
      </c>
      <c r="R86" s="329">
        <v>7</v>
      </c>
      <c r="S86" s="329">
        <v>5.0170000000000003</v>
      </c>
      <c r="T86" s="329">
        <v>32.082000000000001</v>
      </c>
      <c r="U86" s="329">
        <v>1273</v>
      </c>
      <c r="V86" s="329">
        <v>1876</v>
      </c>
      <c r="W86" s="329">
        <v>2885.3420000000001</v>
      </c>
      <c r="X86" s="329">
        <v>8054.0460000000003</v>
      </c>
      <c r="Y86" s="329">
        <v>398</v>
      </c>
      <c r="Z86" s="329">
        <v>10412</v>
      </c>
      <c r="AA86" s="329">
        <v>6910.2719999999999</v>
      </c>
      <c r="AB86" s="329">
        <v>4876.0519999999997</v>
      </c>
      <c r="AC86" s="329">
        <v>127</v>
      </c>
      <c r="AD86" s="329">
        <v>1104</v>
      </c>
      <c r="AE86" s="329">
        <v>14436.13</v>
      </c>
      <c r="AF86" s="329">
        <v>4605.3710000000001</v>
      </c>
    </row>
    <row r="87" spans="1:32" ht="21" customHeight="1">
      <c r="A87" s="554" t="s">
        <v>663</v>
      </c>
      <c r="B87" s="554"/>
      <c r="C87" s="329">
        <v>115468487</v>
      </c>
      <c r="D87" s="329">
        <v>253182409.31</v>
      </c>
      <c r="E87" s="329">
        <v>58791079</v>
      </c>
      <c r="F87" s="329">
        <v>90471789</v>
      </c>
      <c r="G87" s="329">
        <v>99766016.716999993</v>
      </c>
      <c r="H87" s="329">
        <v>142735480.69999999</v>
      </c>
      <c r="I87" s="329">
        <v>653572</v>
      </c>
      <c r="J87" s="329">
        <v>5630888</v>
      </c>
      <c r="K87" s="329">
        <v>31967193.16</v>
      </c>
      <c r="L87" s="329">
        <v>29920210.078000002</v>
      </c>
      <c r="M87" s="329">
        <v>58137507</v>
      </c>
      <c r="N87" s="329">
        <v>84840901</v>
      </c>
      <c r="O87" s="329">
        <v>67798823.556999996</v>
      </c>
      <c r="P87" s="329">
        <v>112815270.62199999</v>
      </c>
      <c r="Q87" s="329">
        <v>16374407</v>
      </c>
      <c r="R87" s="329">
        <v>21773166</v>
      </c>
      <c r="S87" s="329">
        <v>16670132.791999999</v>
      </c>
      <c r="T87" s="329">
        <v>39622351.744999997</v>
      </c>
      <c r="U87" s="329">
        <v>40106411</v>
      </c>
      <c r="V87" s="329">
        <v>50303974</v>
      </c>
      <c r="W87" s="329">
        <v>30710942.506999999</v>
      </c>
      <c r="X87" s="329">
        <v>67296194.941</v>
      </c>
      <c r="Y87" s="329">
        <v>68412</v>
      </c>
      <c r="Z87" s="329">
        <v>1208508</v>
      </c>
      <c r="AA87" s="329">
        <v>786951.33200000005</v>
      </c>
      <c r="AB87" s="329">
        <v>477301.11900000001</v>
      </c>
      <c r="AC87" s="329">
        <v>196590</v>
      </c>
      <c r="AD87" s="329">
        <v>1198704</v>
      </c>
      <c r="AE87" s="329">
        <v>14115507.210000001</v>
      </c>
      <c r="AF87" s="329">
        <v>3051080.8050000002</v>
      </c>
    </row>
    <row r="88" spans="1:32" ht="18" customHeight="1">
      <c r="C88" s="407" t="s">
        <v>413</v>
      </c>
    </row>
    <row r="89" spans="1:32" ht="14.25" customHeight="1">
      <c r="C89" s="80"/>
    </row>
    <row r="90" spans="1:32">
      <c r="C90" s="2"/>
      <c r="D90" s="330"/>
    </row>
    <row r="91" spans="1:32">
      <c r="C91" s="1"/>
      <c r="D91" s="330"/>
    </row>
    <row r="92" spans="1:32">
      <c r="C92" s="330"/>
      <c r="D92" s="330"/>
    </row>
  </sheetData>
  <customSheetViews>
    <customSheetView guid="{6F28069D-A7F4-41D2-AA1B-4487F97E36F1}" scale="70" showPageBreaks="1" printArea="1" showRuler="0">
      <selection activeCell="B43" sqref="B43:B49"/>
      <pageMargins left="0.78740157480314965" right="0.54" top="0.19685039370078741" bottom="0.19685039370078741" header="0.51181102362204722" footer="0.39370078740157483"/>
      <printOptions verticalCentered="1"/>
      <pageSetup paperSize="8" scale="94" orientation="landscape" horizontalDpi="4294967292" r:id="rId1"/>
      <headerFooter alignWithMargins="0"/>
    </customSheetView>
  </customSheetViews>
  <mergeCells count="45">
    <mergeCell ref="Q52:T53"/>
    <mergeCell ref="U52:X53"/>
    <mergeCell ref="Y52:AB53"/>
    <mergeCell ref="A78:B78"/>
    <mergeCell ref="A74:A77"/>
    <mergeCell ref="AC52:AF53"/>
    <mergeCell ref="A79:B79"/>
    <mergeCell ref="AC3:AF4"/>
    <mergeCell ref="A60:B60"/>
    <mergeCell ref="A3:B5"/>
    <mergeCell ref="E4:H4"/>
    <mergeCell ref="A59:B59"/>
    <mergeCell ref="I4:L4"/>
    <mergeCell ref="Q3:T4"/>
    <mergeCell ref="U3:X4"/>
    <mergeCell ref="Y3:AB4"/>
    <mergeCell ref="E3:P3"/>
    <mergeCell ref="C3:D4"/>
    <mergeCell ref="A52:B54"/>
    <mergeCell ref="C52:D53"/>
    <mergeCell ref="A42:A49"/>
    <mergeCell ref="A87:B87"/>
    <mergeCell ref="A61:B61"/>
    <mergeCell ref="A83:B83"/>
    <mergeCell ref="A80:B80"/>
    <mergeCell ref="A71:B71"/>
    <mergeCell ref="A86:B86"/>
    <mergeCell ref="A82:B82"/>
    <mergeCell ref="A81:B81"/>
    <mergeCell ref="A72:B72"/>
    <mergeCell ref="A73:B73"/>
    <mergeCell ref="A85:B85"/>
    <mergeCell ref="A84:B84"/>
    <mergeCell ref="A18:A25"/>
    <mergeCell ref="A10:A17"/>
    <mergeCell ref="M4:P4"/>
    <mergeCell ref="A68:A69"/>
    <mergeCell ref="A62:A65"/>
    <mergeCell ref="A66:A67"/>
    <mergeCell ref="E52:P52"/>
    <mergeCell ref="E53:H53"/>
    <mergeCell ref="I53:L53"/>
    <mergeCell ref="M53:P53"/>
    <mergeCell ref="A34:A41"/>
    <mergeCell ref="A26:A33"/>
  </mergeCells>
  <phoneticPr fontId="2"/>
  <printOptions horizontalCentered="1"/>
  <pageMargins left="0.23622047244094491" right="0.23622047244094491" top="0.74803149606299213" bottom="0.74803149606299213" header="0.31496062992125984" footer="0.31496062992125984"/>
  <pageSetup paperSize="9" scale="51" fitToWidth="2" fitToHeight="2" orientation="landscape" horizontalDpi="4294967292" r:id="rId2"/>
  <headerFooter alignWithMargins="0"/>
  <rowBreaks count="1" manualBreakCount="1">
    <brk id="49" max="31" man="1"/>
  </rowBreaks>
  <colBreaks count="1" manualBreakCount="1">
    <brk id="16" max="87"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9">
    <pageSetUpPr fitToPage="1"/>
  </sheetPr>
  <dimension ref="A1:AF67"/>
  <sheetViews>
    <sheetView zoomScale="80" zoomScaleNormal="80" workbookViewId="0">
      <pane xSplit="2" ySplit="9" topLeftCell="C10" activePane="bottomRight" state="frozen"/>
      <selection pane="topRight"/>
      <selection pane="bottomLeft"/>
      <selection pane="bottomRight"/>
    </sheetView>
  </sheetViews>
  <sheetFormatPr defaultRowHeight="13.5"/>
  <cols>
    <col min="1" max="2" width="11.5" style="6" customWidth="1"/>
    <col min="3" max="3" width="11.375" style="5" customWidth="1"/>
    <col min="4" max="18" width="11.25" style="5" customWidth="1"/>
    <col min="19" max="16384" width="9" style="5"/>
  </cols>
  <sheetData>
    <row r="1" spans="1:18" ht="18.75">
      <c r="A1" s="3" t="s">
        <v>207</v>
      </c>
      <c r="B1" s="4"/>
      <c r="C1" s="4"/>
      <c r="D1" s="4"/>
      <c r="E1" s="4"/>
      <c r="F1" s="4"/>
      <c r="G1" s="4"/>
      <c r="H1" s="4"/>
      <c r="I1" s="4"/>
      <c r="J1" s="4"/>
      <c r="K1" s="4"/>
      <c r="L1" s="4"/>
      <c r="M1" s="4"/>
      <c r="N1" s="4"/>
      <c r="O1" s="4"/>
      <c r="P1" s="4"/>
      <c r="Q1" s="4"/>
      <c r="R1" s="4"/>
    </row>
    <row r="2" spans="1:18">
      <c r="Q2" s="7"/>
      <c r="R2" s="8" t="s">
        <v>704</v>
      </c>
    </row>
    <row r="3" spans="1:18" s="366" customFormat="1" ht="12">
      <c r="A3" s="559" t="s">
        <v>556</v>
      </c>
      <c r="B3" s="560"/>
      <c r="C3" s="557" t="s">
        <v>521</v>
      </c>
      <c r="D3" s="557"/>
      <c r="E3" s="543" t="s">
        <v>544</v>
      </c>
      <c r="F3" s="570"/>
      <c r="G3" s="570"/>
      <c r="H3" s="570"/>
      <c r="I3" s="570"/>
      <c r="J3" s="571"/>
      <c r="K3" s="565" t="s">
        <v>557</v>
      </c>
      <c r="L3" s="566"/>
      <c r="M3" s="565" t="s">
        <v>463</v>
      </c>
      <c r="N3" s="566"/>
      <c r="O3" s="565" t="s">
        <v>415</v>
      </c>
      <c r="P3" s="566"/>
      <c r="Q3" s="565" t="s">
        <v>553</v>
      </c>
      <c r="R3" s="566"/>
    </row>
    <row r="4" spans="1:18" s="366" customFormat="1" ht="12">
      <c r="A4" s="561"/>
      <c r="B4" s="562"/>
      <c r="C4" s="557"/>
      <c r="D4" s="557"/>
      <c r="E4" s="572" t="s">
        <v>528</v>
      </c>
      <c r="F4" s="573"/>
      <c r="G4" s="543" t="s">
        <v>549</v>
      </c>
      <c r="H4" s="545"/>
      <c r="I4" s="543" t="s">
        <v>550</v>
      </c>
      <c r="J4" s="545"/>
      <c r="K4" s="567"/>
      <c r="L4" s="568"/>
      <c r="M4" s="567"/>
      <c r="N4" s="568"/>
      <c r="O4" s="567"/>
      <c r="P4" s="568"/>
      <c r="Q4" s="567"/>
      <c r="R4" s="568"/>
    </row>
    <row r="5" spans="1:18" s="366" customFormat="1" ht="12">
      <c r="A5" s="563"/>
      <c r="B5" s="564"/>
      <c r="C5" s="359" t="s">
        <v>522</v>
      </c>
      <c r="D5" s="365" t="s">
        <v>523</v>
      </c>
      <c r="E5" s="359" t="s">
        <v>522</v>
      </c>
      <c r="F5" s="361" t="s">
        <v>523</v>
      </c>
      <c r="G5" s="359" t="s">
        <v>522</v>
      </c>
      <c r="H5" s="365" t="s">
        <v>523</v>
      </c>
      <c r="I5" s="359" t="s">
        <v>522</v>
      </c>
      <c r="J5" s="365" t="s">
        <v>523</v>
      </c>
      <c r="K5" s="359" t="s">
        <v>522</v>
      </c>
      <c r="L5" s="365" t="s">
        <v>523</v>
      </c>
      <c r="M5" s="359" t="s">
        <v>522</v>
      </c>
      <c r="N5" s="365" t="s">
        <v>523</v>
      </c>
      <c r="O5" s="359" t="s">
        <v>522</v>
      </c>
      <c r="P5" s="365" t="s">
        <v>523</v>
      </c>
      <c r="Q5" s="359" t="s">
        <v>522</v>
      </c>
      <c r="R5" s="359" t="s">
        <v>523</v>
      </c>
    </row>
    <row r="6" spans="1:18" s="366" customFormat="1" ht="12">
      <c r="A6" s="363"/>
      <c r="B6" s="364"/>
      <c r="C6" s="368" t="s">
        <v>560</v>
      </c>
      <c r="D6" s="369" t="s">
        <v>560</v>
      </c>
      <c r="E6" s="368" t="s">
        <v>560</v>
      </c>
      <c r="F6" s="369" t="s">
        <v>560</v>
      </c>
      <c r="G6" s="368" t="s">
        <v>560</v>
      </c>
      <c r="H6" s="369" t="s">
        <v>560</v>
      </c>
      <c r="I6" s="368" t="s">
        <v>560</v>
      </c>
      <c r="J6" s="369" t="s">
        <v>560</v>
      </c>
      <c r="K6" s="368" t="s">
        <v>560</v>
      </c>
      <c r="L6" s="369" t="s">
        <v>560</v>
      </c>
      <c r="M6" s="368" t="s">
        <v>560</v>
      </c>
      <c r="N6" s="369" t="s">
        <v>560</v>
      </c>
      <c r="O6" s="368" t="s">
        <v>560</v>
      </c>
      <c r="P6" s="369" t="s">
        <v>560</v>
      </c>
      <c r="Q6" s="368" t="s">
        <v>560</v>
      </c>
      <c r="R6" s="370" t="s">
        <v>560</v>
      </c>
    </row>
    <row r="7" spans="1:18" s="371" customFormat="1" ht="12.75" customHeight="1">
      <c r="A7" s="17" t="s">
        <v>705</v>
      </c>
      <c r="B7" s="18"/>
      <c r="C7" s="374">
        <v>102.97096376430463</v>
      </c>
      <c r="D7" s="380">
        <v>102.00382578820204</v>
      </c>
      <c r="E7" s="374">
        <v>102.39414604358765</v>
      </c>
      <c r="F7" s="380">
        <v>102.71519629199952</v>
      </c>
      <c r="G7" s="374">
        <v>101.00470424161179</v>
      </c>
      <c r="H7" s="380">
        <v>103.02967795163759</v>
      </c>
      <c r="I7" s="374">
        <v>102.4183989864065</v>
      </c>
      <c r="J7" s="380">
        <v>102.44710095010431</v>
      </c>
      <c r="K7" s="374">
        <v>103.72381747618154</v>
      </c>
      <c r="L7" s="380">
        <v>102.93019839740994</v>
      </c>
      <c r="M7" s="374">
        <v>103.5514091416961</v>
      </c>
      <c r="N7" s="380">
        <v>99.152505035454581</v>
      </c>
      <c r="O7" s="374">
        <v>99.553578011763776</v>
      </c>
      <c r="P7" s="374">
        <v>88.201733839938441</v>
      </c>
      <c r="Q7" s="374">
        <v>118.28908289150375</v>
      </c>
      <c r="R7" s="381">
        <v>119.70774117668839</v>
      </c>
    </row>
    <row r="8" spans="1:18" s="371" customFormat="1" ht="12.75" customHeight="1">
      <c r="A8" s="17" t="s">
        <v>706</v>
      </c>
      <c r="B8" s="18"/>
      <c r="C8" s="374">
        <v>102.10405972216898</v>
      </c>
      <c r="D8" s="380">
        <v>103.42511741995801</v>
      </c>
      <c r="E8" s="374">
        <v>101.36197315413862</v>
      </c>
      <c r="F8" s="380">
        <v>102.94973058382251</v>
      </c>
      <c r="G8" s="374">
        <v>100.87832827951301</v>
      </c>
      <c r="H8" s="380">
        <v>102.59117883469627</v>
      </c>
      <c r="I8" s="374">
        <v>101.37029873015682</v>
      </c>
      <c r="J8" s="380">
        <v>103.25713383758853</v>
      </c>
      <c r="K8" s="374">
        <v>104.79926726432664</v>
      </c>
      <c r="L8" s="380">
        <v>103.25476307006372</v>
      </c>
      <c r="M8" s="374">
        <v>102.19020705868056</v>
      </c>
      <c r="N8" s="380">
        <v>105.01258529768359</v>
      </c>
      <c r="O8" s="374">
        <v>99.932854085991934</v>
      </c>
      <c r="P8" s="374">
        <v>99.337769428199834</v>
      </c>
      <c r="Q8" s="374">
        <v>114.91366802043392</v>
      </c>
      <c r="R8" s="381">
        <v>117.16812784772293</v>
      </c>
    </row>
    <row r="9" spans="1:18" s="371" customFormat="1" ht="12.75" customHeight="1">
      <c r="A9" s="20" t="s">
        <v>707</v>
      </c>
      <c r="B9" s="21"/>
      <c r="C9" s="375">
        <v>89.559936791424988</v>
      </c>
      <c r="D9" s="375">
        <v>96.950476954375205</v>
      </c>
      <c r="E9" s="375">
        <v>88.771525754351217</v>
      </c>
      <c r="F9" s="375">
        <v>95.947711054237331</v>
      </c>
      <c r="G9" s="375">
        <v>99.230842484580748</v>
      </c>
      <c r="H9" s="375">
        <v>96.694801644509369</v>
      </c>
      <c r="I9" s="375">
        <v>88.592350443871339</v>
      </c>
      <c r="J9" s="375">
        <v>95.311326199685766</v>
      </c>
      <c r="K9" s="375">
        <v>95.371467122347354</v>
      </c>
      <c r="L9" s="375">
        <v>101.56679773800386</v>
      </c>
      <c r="M9" s="375">
        <v>88.371623629625105</v>
      </c>
      <c r="N9" s="375">
        <v>97.498803271690221</v>
      </c>
      <c r="O9" s="375">
        <v>91.04762303214315</v>
      </c>
      <c r="P9" s="375">
        <v>95.374886740763245</v>
      </c>
      <c r="Q9" s="375">
        <v>118.02937589327726</v>
      </c>
      <c r="R9" s="375">
        <v>122.30302707878845</v>
      </c>
    </row>
    <row r="10" spans="1:18" s="366" customFormat="1" ht="13.5" customHeight="1">
      <c r="A10" s="22"/>
      <c r="B10" s="23" t="s">
        <v>528</v>
      </c>
      <c r="C10" s="376">
        <v>89.655386934885428</v>
      </c>
      <c r="D10" s="376">
        <v>96.625550077166892</v>
      </c>
      <c r="E10" s="376">
        <v>88.600126565821171</v>
      </c>
      <c r="F10" s="376">
        <v>95.474888899711743</v>
      </c>
      <c r="G10" s="376">
        <v>92.021309215633934</v>
      </c>
      <c r="H10" s="376">
        <v>96.24950447877147</v>
      </c>
      <c r="I10" s="376">
        <v>88.550666356019121</v>
      </c>
      <c r="J10" s="376">
        <v>94.884857959554253</v>
      </c>
      <c r="K10" s="376">
        <v>95.179090628576375</v>
      </c>
      <c r="L10" s="376">
        <v>101.8393818255736</v>
      </c>
      <c r="M10" s="376">
        <v>88.913012350052512</v>
      </c>
      <c r="N10" s="376">
        <v>97.622786073010744</v>
      </c>
      <c r="O10" s="376">
        <v>89.209381225409473</v>
      </c>
      <c r="P10" s="376">
        <v>92.648049295868731</v>
      </c>
      <c r="Q10" s="376">
        <v>116.67424085252402</v>
      </c>
      <c r="R10" s="376">
        <v>120.17452807777144</v>
      </c>
    </row>
    <row r="11" spans="1:18" s="366" customFormat="1" ht="13.5" customHeight="1">
      <c r="A11" s="24"/>
      <c r="B11" s="25" t="s">
        <v>46</v>
      </c>
      <c r="C11" s="376">
        <v>93.33947661431317</v>
      </c>
      <c r="D11" s="376">
        <v>99.418399485497105</v>
      </c>
      <c r="E11" s="376">
        <v>92.559985716179554</v>
      </c>
      <c r="F11" s="376">
        <v>98.47948150106572</v>
      </c>
      <c r="G11" s="376">
        <v>96.334511458214564</v>
      </c>
      <c r="H11" s="376">
        <v>98.382878208200012</v>
      </c>
      <c r="I11" s="376">
        <v>92.507867466844928</v>
      </c>
      <c r="J11" s="376">
        <v>98.548762014023595</v>
      </c>
      <c r="K11" s="376">
        <v>96.349254263264555</v>
      </c>
      <c r="L11" s="376">
        <v>103.63372996197296</v>
      </c>
      <c r="M11" s="376">
        <v>93.179467456471627</v>
      </c>
      <c r="N11" s="376">
        <v>100.16011014690191</v>
      </c>
      <c r="O11" s="376">
        <v>92.985270499069529</v>
      </c>
      <c r="P11" s="376">
        <v>94.316792762031866</v>
      </c>
      <c r="Q11" s="376">
        <v>126.18941800088888</v>
      </c>
      <c r="R11" s="376">
        <v>130.91273446767838</v>
      </c>
    </row>
    <row r="12" spans="1:18" s="366" customFormat="1" ht="13.5" customHeight="1">
      <c r="A12" s="24" t="s">
        <v>527</v>
      </c>
      <c r="B12" s="25" t="s">
        <v>417</v>
      </c>
      <c r="C12" s="376">
        <v>83.911925599691813</v>
      </c>
      <c r="D12" s="376">
        <v>91.177328642210995</v>
      </c>
      <c r="E12" s="376">
        <v>82.478994452071902</v>
      </c>
      <c r="F12" s="376">
        <v>89.628059262629407</v>
      </c>
      <c r="G12" s="376">
        <v>85.539997121986829</v>
      </c>
      <c r="H12" s="376">
        <v>91.642540299313183</v>
      </c>
      <c r="I12" s="376">
        <v>82.435005054275223</v>
      </c>
      <c r="J12" s="376">
        <v>88.0600094178576</v>
      </c>
      <c r="K12" s="376">
        <v>93.183329524781271</v>
      </c>
      <c r="L12" s="376">
        <v>98.483609856657566</v>
      </c>
      <c r="M12" s="376">
        <v>82.381727354603797</v>
      </c>
      <c r="N12" s="376">
        <v>92.255315659644907</v>
      </c>
      <c r="O12" s="376">
        <v>82.936205761538673</v>
      </c>
      <c r="P12" s="376">
        <v>89.287195327325477</v>
      </c>
      <c r="Q12" s="376">
        <v>114.19256817021486</v>
      </c>
      <c r="R12" s="376">
        <v>116.84904350098758</v>
      </c>
    </row>
    <row r="13" spans="1:18" s="366" customFormat="1" ht="13.5" customHeight="1">
      <c r="A13" s="27"/>
      <c r="B13" s="22" t="s">
        <v>237</v>
      </c>
      <c r="C13" s="376">
        <v>102.88407799061335</v>
      </c>
      <c r="D13" s="376">
        <v>106.24980131348136</v>
      </c>
      <c r="E13" s="376">
        <v>102.48668862841737</v>
      </c>
      <c r="F13" s="376">
        <v>105.64714604791119</v>
      </c>
      <c r="G13" s="376">
        <v>101.28568576562189</v>
      </c>
      <c r="H13" s="376">
        <v>105.87107611952649</v>
      </c>
      <c r="I13" s="376">
        <v>102.5140782050923</v>
      </c>
      <c r="J13" s="376">
        <v>105.42232624842636</v>
      </c>
      <c r="K13" s="376">
        <v>99.181743731638178</v>
      </c>
      <c r="L13" s="376">
        <v>106.79595781722038</v>
      </c>
      <c r="M13" s="376">
        <v>104.78691038461361</v>
      </c>
      <c r="N13" s="376">
        <v>108.22617751389787</v>
      </c>
      <c r="O13" s="376">
        <v>98.122011576210042</v>
      </c>
      <c r="P13" s="376">
        <v>101.05754346082605</v>
      </c>
      <c r="Q13" s="376">
        <v>132.38657322021393</v>
      </c>
      <c r="R13" s="376">
        <v>137.85105639223798</v>
      </c>
    </row>
    <row r="14" spans="1:18" s="366" customFormat="1" ht="13.5" customHeight="1">
      <c r="A14" s="27"/>
      <c r="B14" s="35" t="s">
        <v>424</v>
      </c>
      <c r="C14" s="376">
        <v>104.20324792699095</v>
      </c>
      <c r="D14" s="376">
        <v>106.26881143053895</v>
      </c>
      <c r="E14" s="376">
        <v>103.78748212759635</v>
      </c>
      <c r="F14" s="376">
        <v>105.59743080833486</v>
      </c>
      <c r="G14" s="376">
        <v>102.04020469269486</v>
      </c>
      <c r="H14" s="376">
        <v>105.00425448222717</v>
      </c>
      <c r="I14" s="376">
        <v>103.83030671821851</v>
      </c>
      <c r="J14" s="376">
        <v>106.22978625745938</v>
      </c>
      <c r="K14" s="376">
        <v>100.70658303984055</v>
      </c>
      <c r="L14" s="376">
        <v>107.75160680263505</v>
      </c>
      <c r="M14" s="376">
        <v>105.88758491233659</v>
      </c>
      <c r="N14" s="376">
        <v>108.27304197599572</v>
      </c>
      <c r="O14" s="376">
        <v>99.139692881501048</v>
      </c>
      <c r="P14" s="376">
        <v>100.49731050449415</v>
      </c>
      <c r="Q14" s="376">
        <v>127.94895168641752</v>
      </c>
      <c r="R14" s="376">
        <v>131.93943871260598</v>
      </c>
    </row>
    <row r="15" spans="1:18" s="366" customFormat="1" ht="13.5" customHeight="1">
      <c r="A15" s="30"/>
      <c r="B15" s="23" t="s">
        <v>528</v>
      </c>
      <c r="C15" s="379">
        <v>90.81537315286387</v>
      </c>
      <c r="D15" s="379">
        <v>97.389109285809624</v>
      </c>
      <c r="E15" s="379">
        <v>89.810138943764812</v>
      </c>
      <c r="F15" s="379">
        <v>96.356185611967547</v>
      </c>
      <c r="G15" s="379">
        <v>92.785350706967137</v>
      </c>
      <c r="H15" s="379">
        <v>97.09630900316661</v>
      </c>
      <c r="I15" s="379">
        <v>89.7637640100086</v>
      </c>
      <c r="J15" s="379">
        <v>95.751016753024217</v>
      </c>
      <c r="K15" s="379">
        <v>95.401532440019182</v>
      </c>
      <c r="L15" s="379">
        <v>102.11726880641321</v>
      </c>
      <c r="M15" s="379">
        <v>90.430170225245959</v>
      </c>
      <c r="N15" s="379">
        <v>98.436650288124611</v>
      </c>
      <c r="O15" s="379">
        <v>90.187787967705844</v>
      </c>
      <c r="P15" s="379">
        <v>93.366321245947077</v>
      </c>
      <c r="Q15" s="379">
        <v>116.64541246436345</v>
      </c>
      <c r="R15" s="379">
        <v>119.88128533392144</v>
      </c>
    </row>
    <row r="16" spans="1:18" s="366" customFormat="1" ht="13.5" customHeight="1">
      <c r="A16" s="27"/>
      <c r="B16" s="25" t="s">
        <v>46</v>
      </c>
      <c r="C16" s="376">
        <v>93.831771214095269</v>
      </c>
      <c r="D16" s="376">
        <v>99.537705786545914</v>
      </c>
      <c r="E16" s="376">
        <v>93.101674629464711</v>
      </c>
      <c r="F16" s="376">
        <v>98.684910042319828</v>
      </c>
      <c r="G16" s="376">
        <v>96.57763785416914</v>
      </c>
      <c r="H16" s="376">
        <v>98.891152488319591</v>
      </c>
      <c r="I16" s="376">
        <v>93.051315342639882</v>
      </c>
      <c r="J16" s="376">
        <v>98.527312048482756</v>
      </c>
      <c r="K16" s="376">
        <v>96.084394801239739</v>
      </c>
      <c r="L16" s="376">
        <v>103.32484008100383</v>
      </c>
      <c r="M16" s="376">
        <v>93.961911725749189</v>
      </c>
      <c r="N16" s="376">
        <v>100.33913889904031</v>
      </c>
      <c r="O16" s="376">
        <v>93.385608227297638</v>
      </c>
      <c r="P16" s="376">
        <v>94.748571532767372</v>
      </c>
      <c r="Q16" s="376">
        <v>123.76598598333868</v>
      </c>
      <c r="R16" s="376">
        <v>128.150672735689</v>
      </c>
    </row>
    <row r="17" spans="1:18" s="366" customFormat="1" ht="13.5" customHeight="1">
      <c r="A17" s="27" t="s">
        <v>441</v>
      </c>
      <c r="B17" s="25" t="s">
        <v>417</v>
      </c>
      <c r="C17" s="376">
        <v>84.602803876650611</v>
      </c>
      <c r="D17" s="376">
        <v>91.599520392450557</v>
      </c>
      <c r="E17" s="376">
        <v>83.14166425349201</v>
      </c>
      <c r="F17" s="376">
        <v>90.123918771430468</v>
      </c>
      <c r="G17" s="376">
        <v>85.716570405317682</v>
      </c>
      <c r="H17" s="376">
        <v>91.747372757916708</v>
      </c>
      <c r="I17" s="376">
        <v>83.100890385081641</v>
      </c>
      <c r="J17" s="376">
        <v>88.755978042145728</v>
      </c>
      <c r="K17" s="376">
        <v>93.562917689816217</v>
      </c>
      <c r="L17" s="376">
        <v>98.898462039903606</v>
      </c>
      <c r="M17" s="376">
        <v>83.29796510582473</v>
      </c>
      <c r="N17" s="376">
        <v>92.749072549058042</v>
      </c>
      <c r="O17" s="376">
        <v>83.463679442255668</v>
      </c>
      <c r="P17" s="376">
        <v>89.603288143409088</v>
      </c>
      <c r="Q17" s="376">
        <v>114.11717435919657</v>
      </c>
      <c r="R17" s="376">
        <v>116.74728280418319</v>
      </c>
    </row>
    <row r="18" spans="1:18" s="366" customFormat="1" ht="13.5" customHeight="1">
      <c r="A18" s="27"/>
      <c r="B18" s="22" t="s">
        <v>237</v>
      </c>
      <c r="C18" s="376">
        <v>104.0357172345943</v>
      </c>
      <c r="D18" s="376">
        <v>107.05976905831534</v>
      </c>
      <c r="E18" s="376">
        <v>103.59248998936592</v>
      </c>
      <c r="F18" s="376">
        <v>106.46649636867072</v>
      </c>
      <c r="G18" s="376">
        <v>101.75765270136831</v>
      </c>
      <c r="H18" s="376">
        <v>106.58631626720552</v>
      </c>
      <c r="I18" s="376">
        <v>103.63549145766785</v>
      </c>
      <c r="J18" s="376">
        <v>106.34562543247725</v>
      </c>
      <c r="K18" s="376">
        <v>100.71780394487575</v>
      </c>
      <c r="L18" s="376">
        <v>108.05973880777933</v>
      </c>
      <c r="M18" s="376">
        <v>105.82921789637689</v>
      </c>
      <c r="N18" s="376">
        <v>108.89967278376349</v>
      </c>
      <c r="O18" s="376">
        <v>98.746030332710049</v>
      </c>
      <c r="P18" s="376">
        <v>101.30697120831387</v>
      </c>
      <c r="Q18" s="376">
        <v>136.74033149171271</v>
      </c>
      <c r="R18" s="376">
        <v>136.04276873581199</v>
      </c>
    </row>
    <row r="19" spans="1:18" s="366" customFormat="1" ht="13.5" customHeight="1">
      <c r="A19" s="31"/>
      <c r="B19" s="35" t="s">
        <v>424</v>
      </c>
      <c r="C19" s="377">
        <v>105.61145079500147</v>
      </c>
      <c r="D19" s="377">
        <v>107.77157636905919</v>
      </c>
      <c r="E19" s="377">
        <v>105.16576095076317</v>
      </c>
      <c r="F19" s="377">
        <v>107.2061440675969</v>
      </c>
      <c r="G19" s="377">
        <v>103.62704393214128</v>
      </c>
      <c r="H19" s="377">
        <v>106.77729444416069</v>
      </c>
      <c r="I19" s="377">
        <v>105.20395568323913</v>
      </c>
      <c r="J19" s="377">
        <v>107.66747861080496</v>
      </c>
      <c r="K19" s="377">
        <v>102.30675754355865</v>
      </c>
      <c r="L19" s="377">
        <v>109.3912507858801</v>
      </c>
      <c r="M19" s="377">
        <v>107.2733100346787</v>
      </c>
      <c r="N19" s="377">
        <v>109.37393287465054</v>
      </c>
      <c r="O19" s="377">
        <v>100.83384968792033</v>
      </c>
      <c r="P19" s="377">
        <v>102.13910247474098</v>
      </c>
      <c r="Q19" s="377">
        <v>128.81205673758865</v>
      </c>
      <c r="R19" s="377">
        <v>129.85111173741601</v>
      </c>
    </row>
    <row r="20" spans="1:18" s="366" customFormat="1" ht="13.5" customHeight="1">
      <c r="A20" s="27"/>
      <c r="B20" s="23" t="s">
        <v>528</v>
      </c>
      <c r="C20" s="376">
        <v>88.96593612390545</v>
      </c>
      <c r="D20" s="376">
        <v>95.429985231652921</v>
      </c>
      <c r="E20" s="376">
        <v>87.876953884899805</v>
      </c>
      <c r="F20" s="376">
        <v>94.757190763880743</v>
      </c>
      <c r="G20" s="376">
        <v>90.317068539965831</v>
      </c>
      <c r="H20" s="376">
        <v>96.521597767547362</v>
      </c>
      <c r="I20" s="376">
        <v>87.821975314275278</v>
      </c>
      <c r="J20" s="376">
        <v>92.80687783252084</v>
      </c>
      <c r="K20" s="376">
        <v>93.976533290450774</v>
      </c>
      <c r="L20" s="376">
        <v>99.555386313807574</v>
      </c>
      <c r="M20" s="376">
        <v>88.729013597526517</v>
      </c>
      <c r="N20" s="376">
        <v>95.967336566585843</v>
      </c>
      <c r="O20" s="376">
        <v>87.895703787450543</v>
      </c>
      <c r="P20" s="376">
        <v>90.846650795197618</v>
      </c>
      <c r="Q20" s="376">
        <v>103.25581395348837</v>
      </c>
      <c r="R20" s="376">
        <v>119.5292704552696</v>
      </c>
    </row>
    <row r="21" spans="1:18" s="366" customFormat="1" ht="13.5" customHeight="1">
      <c r="A21" s="27"/>
      <c r="B21" s="25" t="s">
        <v>46</v>
      </c>
      <c r="C21" s="376">
        <v>91.455385879472402</v>
      </c>
      <c r="D21" s="376">
        <v>95.812557330048023</v>
      </c>
      <c r="E21" s="376">
        <v>90.560238711084793</v>
      </c>
      <c r="F21" s="376">
        <v>94.757483809766512</v>
      </c>
      <c r="G21" s="376">
        <v>92.1158727788562</v>
      </c>
      <c r="H21" s="376">
        <v>94.554225899594769</v>
      </c>
      <c r="I21" s="376">
        <v>90.518568885866841</v>
      </c>
      <c r="J21" s="376">
        <v>95.010569916894497</v>
      </c>
      <c r="K21" s="376">
        <v>93.473132372214934</v>
      </c>
      <c r="L21" s="376">
        <v>98.129806894403146</v>
      </c>
      <c r="M21" s="376">
        <v>91.999043459655397</v>
      </c>
      <c r="N21" s="376">
        <v>98.989681346829158</v>
      </c>
      <c r="O21" s="376">
        <v>88.442622950819668</v>
      </c>
      <c r="P21" s="376">
        <v>88.722208366706695</v>
      </c>
      <c r="Q21" s="376">
        <v>140.40404040404039</v>
      </c>
      <c r="R21" s="376">
        <v>193.23103452065902</v>
      </c>
    </row>
    <row r="22" spans="1:18" s="366" customFormat="1" ht="13.5" customHeight="1">
      <c r="A22" s="27" t="s">
        <v>529</v>
      </c>
      <c r="B22" s="25" t="s">
        <v>417</v>
      </c>
      <c r="C22" s="376">
        <v>85.056102029423101</v>
      </c>
      <c r="D22" s="376">
        <v>91.152067213736316</v>
      </c>
      <c r="E22" s="376">
        <v>83.650488869682221</v>
      </c>
      <c r="F22" s="376">
        <v>90.135469743045533</v>
      </c>
      <c r="G22" s="376">
        <v>84.491114701130854</v>
      </c>
      <c r="H22" s="376">
        <v>93.391912552488137</v>
      </c>
      <c r="I22" s="376">
        <v>83.634872123209902</v>
      </c>
      <c r="J22" s="376">
        <v>87.070192556858728</v>
      </c>
      <c r="K22" s="376">
        <v>93.515597616543985</v>
      </c>
      <c r="L22" s="376">
        <v>99.149485691055943</v>
      </c>
      <c r="M22" s="376">
        <v>84.051812708148361</v>
      </c>
      <c r="N22" s="376">
        <v>90.915672797035569</v>
      </c>
      <c r="O22" s="376">
        <v>82.741038318912246</v>
      </c>
      <c r="P22" s="376">
        <v>86.684542131104905</v>
      </c>
      <c r="Q22" s="376">
        <v>97.491448118586092</v>
      </c>
      <c r="R22" s="376">
        <v>107.5102269736018</v>
      </c>
    </row>
    <row r="23" spans="1:18" s="366" customFormat="1" ht="13.5" customHeight="1">
      <c r="A23" s="27"/>
      <c r="B23" s="22" t="s">
        <v>237</v>
      </c>
      <c r="C23" s="376">
        <v>113.16827555241974</v>
      </c>
      <c r="D23" s="376">
        <v>120.26070430864672</v>
      </c>
      <c r="E23" s="376">
        <v>112.64200407806584</v>
      </c>
      <c r="F23" s="376">
        <v>121.71603072421877</v>
      </c>
      <c r="G23" s="376">
        <v>108.76288659793813</v>
      </c>
      <c r="H23" s="376">
        <v>130.13387637246444</v>
      </c>
      <c r="I23" s="376">
        <v>112.77814629439789</v>
      </c>
      <c r="J23" s="376">
        <v>110.20304212618184</v>
      </c>
      <c r="K23" s="376">
        <v>109.59613393165344</v>
      </c>
      <c r="L23" s="376">
        <v>117.35214799284421</v>
      </c>
      <c r="M23" s="376">
        <v>114.78511577619605</v>
      </c>
      <c r="N23" s="376">
        <v>113.28027056134154</v>
      </c>
      <c r="O23" s="376">
        <v>107.77777777777777</v>
      </c>
      <c r="P23" s="376">
        <v>107.0514187587373</v>
      </c>
      <c r="Q23" s="376">
        <v>185</v>
      </c>
      <c r="R23" s="376">
        <v>348.7885161805761</v>
      </c>
    </row>
    <row r="24" spans="1:18" s="366" customFormat="1" ht="13.5" customHeight="1">
      <c r="A24" s="27"/>
      <c r="B24" s="35" t="s">
        <v>424</v>
      </c>
      <c r="C24" s="376">
        <v>104.74442422185891</v>
      </c>
      <c r="D24" s="376">
        <v>108.53154123794337</v>
      </c>
      <c r="E24" s="376">
        <v>104.76998386827614</v>
      </c>
      <c r="F24" s="376">
        <v>109.465624253854</v>
      </c>
      <c r="G24" s="376">
        <v>109.04936014625228</v>
      </c>
      <c r="H24" s="376">
        <v>107.07226531099727</v>
      </c>
      <c r="I24" s="376">
        <v>104.63568559954102</v>
      </c>
      <c r="J24" s="376">
        <v>112.67224104993814</v>
      </c>
      <c r="K24" s="376">
        <v>100.10810810810811</v>
      </c>
      <c r="L24" s="376">
        <v>111.96711711015075</v>
      </c>
      <c r="M24" s="376">
        <v>105.82770633521139</v>
      </c>
      <c r="N24" s="376">
        <v>103.43390777396388</v>
      </c>
      <c r="O24" s="376">
        <v>106.44230769230769</v>
      </c>
      <c r="P24" s="376">
        <v>113.94169484476156</v>
      </c>
      <c r="Q24" s="376">
        <v>100</v>
      </c>
      <c r="R24" s="376">
        <v>119.45848447106341</v>
      </c>
    </row>
    <row r="25" spans="1:18" s="366" customFormat="1" ht="13.5" customHeight="1">
      <c r="A25" s="30"/>
      <c r="B25" s="23" t="s">
        <v>528</v>
      </c>
      <c r="C25" s="379">
        <v>89.647870322543341</v>
      </c>
      <c r="D25" s="379">
        <v>96.316094269222759</v>
      </c>
      <c r="E25" s="379">
        <v>88.452681911448195</v>
      </c>
      <c r="F25" s="379">
        <v>94.810024183152777</v>
      </c>
      <c r="G25" s="379">
        <v>91.191343975926515</v>
      </c>
      <c r="H25" s="379">
        <v>95.657314418322628</v>
      </c>
      <c r="I25" s="379">
        <v>88.415355469418529</v>
      </c>
      <c r="J25" s="379">
        <v>94.218834139176337</v>
      </c>
      <c r="K25" s="379">
        <v>97.431681200762554</v>
      </c>
      <c r="L25" s="379">
        <v>103.63321286255088</v>
      </c>
      <c r="M25" s="379">
        <v>88.223607624173766</v>
      </c>
      <c r="N25" s="379">
        <v>97.267047681260919</v>
      </c>
      <c r="O25" s="379">
        <v>88.23936316222894</v>
      </c>
      <c r="P25" s="379">
        <v>91.662448832323847</v>
      </c>
      <c r="Q25" s="379">
        <v>117.23725733958115</v>
      </c>
      <c r="R25" s="379">
        <v>118.70065354633172</v>
      </c>
    </row>
    <row r="26" spans="1:18" s="366" customFormat="1" ht="13.5" customHeight="1">
      <c r="A26" s="27"/>
      <c r="B26" s="25" t="s">
        <v>46</v>
      </c>
      <c r="C26" s="376">
        <v>94.86714556130913</v>
      </c>
      <c r="D26" s="376">
        <v>100.54609491321811</v>
      </c>
      <c r="E26" s="376">
        <v>94.004545950938521</v>
      </c>
      <c r="F26" s="376">
        <v>99.223348508690293</v>
      </c>
      <c r="G26" s="376">
        <v>96.81197082266992</v>
      </c>
      <c r="H26" s="376">
        <v>98.401930569403476</v>
      </c>
      <c r="I26" s="376">
        <v>93.967181796677295</v>
      </c>
      <c r="J26" s="376">
        <v>99.752062472933162</v>
      </c>
      <c r="K26" s="376">
        <v>99.58066560459001</v>
      </c>
      <c r="L26" s="376">
        <v>106.48907788285955</v>
      </c>
      <c r="M26" s="376">
        <v>94.107271685457263</v>
      </c>
      <c r="N26" s="376">
        <v>101.56875762865702</v>
      </c>
      <c r="O26" s="376">
        <v>93.60548708687358</v>
      </c>
      <c r="P26" s="376">
        <v>93.411098984794819</v>
      </c>
      <c r="Q26" s="376">
        <v>128.33153412498501</v>
      </c>
      <c r="R26" s="376">
        <v>133.41666778102265</v>
      </c>
    </row>
    <row r="27" spans="1:18" s="366" customFormat="1" ht="13.5" customHeight="1">
      <c r="A27" s="27" t="s">
        <v>459</v>
      </c>
      <c r="B27" s="25" t="s">
        <v>417</v>
      </c>
      <c r="C27" s="376">
        <v>84.280645660455207</v>
      </c>
      <c r="D27" s="376">
        <v>91.375274646072441</v>
      </c>
      <c r="E27" s="376">
        <v>82.724410450050996</v>
      </c>
      <c r="F27" s="376">
        <v>89.751841315794906</v>
      </c>
      <c r="G27" s="376">
        <v>85.53565439787107</v>
      </c>
      <c r="H27" s="376">
        <v>92.62274157227624</v>
      </c>
      <c r="I27" s="376">
        <v>82.68588861463526</v>
      </c>
      <c r="J27" s="376">
        <v>87.609051365111029</v>
      </c>
      <c r="K27" s="376">
        <v>95.085150836835936</v>
      </c>
      <c r="L27" s="376">
        <v>100.20431880965415</v>
      </c>
      <c r="M27" s="376">
        <v>82.402752964022213</v>
      </c>
      <c r="N27" s="376">
        <v>91.792865861029313</v>
      </c>
      <c r="O27" s="376">
        <v>82.492999471107197</v>
      </c>
      <c r="P27" s="376">
        <v>89.893366784893644</v>
      </c>
      <c r="Q27" s="376">
        <v>115.25948440842058</v>
      </c>
      <c r="R27" s="376">
        <v>115.35994863827572</v>
      </c>
    </row>
    <row r="28" spans="1:18" s="366" customFormat="1" ht="13.5" customHeight="1">
      <c r="A28" s="27"/>
      <c r="B28" s="22" t="s">
        <v>237</v>
      </c>
      <c r="C28" s="376">
        <v>101.43882997401504</v>
      </c>
      <c r="D28" s="376">
        <v>107.59069784268686</v>
      </c>
      <c r="E28" s="376">
        <v>101.50081967213114</v>
      </c>
      <c r="F28" s="376">
        <v>107.44129462462777</v>
      </c>
      <c r="G28" s="376">
        <v>107.0862859524802</v>
      </c>
      <c r="H28" s="376">
        <v>110.63366642931788</v>
      </c>
      <c r="I28" s="376">
        <v>101.3887843747126</v>
      </c>
      <c r="J28" s="376">
        <v>104.60316530597953</v>
      </c>
      <c r="K28" s="376">
        <v>99.280279662759625</v>
      </c>
      <c r="L28" s="376">
        <v>102.18250480966375</v>
      </c>
      <c r="M28" s="376">
        <v>102.1026907646267</v>
      </c>
      <c r="N28" s="376">
        <v>108.72975265236136</v>
      </c>
      <c r="O28" s="376">
        <v>102.34375</v>
      </c>
      <c r="P28" s="376">
        <v>103.37981238445464</v>
      </c>
      <c r="Q28" s="376">
        <v>138.39999999999998</v>
      </c>
      <c r="R28" s="376">
        <v>238.26561796791958</v>
      </c>
    </row>
    <row r="29" spans="1:18" s="366" customFormat="1" ht="13.5" customHeight="1">
      <c r="A29" s="31"/>
      <c r="B29" s="35" t="s">
        <v>424</v>
      </c>
      <c r="C29" s="377">
        <v>96.53591009338615</v>
      </c>
      <c r="D29" s="377">
        <v>98.281033783672626</v>
      </c>
      <c r="E29" s="377">
        <v>96.15527577937651</v>
      </c>
      <c r="F29" s="377">
        <v>97.438867109529866</v>
      </c>
      <c r="G29" s="377">
        <v>94.558587479935795</v>
      </c>
      <c r="H29" s="377">
        <v>98.413156662195362</v>
      </c>
      <c r="I29" s="377">
        <v>96.196048694511617</v>
      </c>
      <c r="J29" s="377">
        <v>96.394419676801633</v>
      </c>
      <c r="K29" s="377">
        <v>93.442335465236226</v>
      </c>
      <c r="L29" s="377">
        <v>98.970257147064473</v>
      </c>
      <c r="M29" s="377">
        <v>97.969229809985507</v>
      </c>
      <c r="N29" s="377">
        <v>100.93388800642802</v>
      </c>
      <c r="O29" s="377">
        <v>92.234389367215584</v>
      </c>
      <c r="P29" s="377">
        <v>92.702917992484061</v>
      </c>
      <c r="Q29" s="377">
        <v>127.69857433808554</v>
      </c>
      <c r="R29" s="377">
        <v>132.45024519811034</v>
      </c>
    </row>
    <row r="30" spans="1:18" s="366" customFormat="1" ht="13.5" customHeight="1">
      <c r="A30" s="27"/>
      <c r="B30" s="23" t="s">
        <v>528</v>
      </c>
      <c r="C30" s="376">
        <v>88.011325410369878</v>
      </c>
      <c r="D30" s="376">
        <v>95.483676153281962</v>
      </c>
      <c r="E30" s="376">
        <v>86.913485904990665</v>
      </c>
      <c r="F30" s="376">
        <v>94.20666401471712</v>
      </c>
      <c r="G30" s="376">
        <v>90.994128216854989</v>
      </c>
      <c r="H30" s="376">
        <v>94.871488528157755</v>
      </c>
      <c r="I30" s="376">
        <v>86.860183840603653</v>
      </c>
      <c r="J30" s="376">
        <v>93.746526872449579</v>
      </c>
      <c r="K30" s="376">
        <v>94.227122164732251</v>
      </c>
      <c r="L30" s="376">
        <v>100.94774655184675</v>
      </c>
      <c r="M30" s="376">
        <v>86.958097540417327</v>
      </c>
      <c r="N30" s="376">
        <v>96.457459805788389</v>
      </c>
      <c r="O30" s="376">
        <v>87.817558523739322</v>
      </c>
      <c r="P30" s="376">
        <v>91.481558356888485</v>
      </c>
      <c r="Q30" s="376">
        <v>116.62133741986848</v>
      </c>
      <c r="R30" s="376">
        <v>121.09794796165767</v>
      </c>
    </row>
    <row r="31" spans="1:18" s="366" customFormat="1" ht="13.5" customHeight="1">
      <c r="A31" s="27"/>
      <c r="B31" s="25" t="s">
        <v>46</v>
      </c>
      <c r="C31" s="376">
        <v>92.138904414724379</v>
      </c>
      <c r="D31" s="376">
        <v>98.915879801137109</v>
      </c>
      <c r="E31" s="376">
        <v>91.292931692270372</v>
      </c>
      <c r="F31" s="376">
        <v>97.937437437941881</v>
      </c>
      <c r="G31" s="376">
        <v>95.787378092168595</v>
      </c>
      <c r="H31" s="376">
        <v>97.464705913055809</v>
      </c>
      <c r="I31" s="376">
        <v>91.235099953801594</v>
      </c>
      <c r="J31" s="376">
        <v>98.250121361990722</v>
      </c>
      <c r="K31" s="376">
        <v>95.847443376637656</v>
      </c>
      <c r="L31" s="376">
        <v>103.36267014703775</v>
      </c>
      <c r="M31" s="376">
        <v>91.703434931185996</v>
      </c>
      <c r="N31" s="376">
        <v>99.462533092728521</v>
      </c>
      <c r="O31" s="376">
        <v>92.116795912412698</v>
      </c>
      <c r="P31" s="376">
        <v>93.803345094861385</v>
      </c>
      <c r="Q31" s="376">
        <v>129.72018913142043</v>
      </c>
      <c r="R31" s="376">
        <v>134.63070940046592</v>
      </c>
    </row>
    <row r="32" spans="1:18" s="366" customFormat="1" ht="13.5" customHeight="1">
      <c r="A32" s="27" t="s">
        <v>460</v>
      </c>
      <c r="B32" s="25" t="s">
        <v>417</v>
      </c>
      <c r="C32" s="376">
        <v>82.962238042538957</v>
      </c>
      <c r="D32" s="376">
        <v>90.531583621347224</v>
      </c>
      <c r="E32" s="376">
        <v>81.594900569487393</v>
      </c>
      <c r="F32" s="376">
        <v>88.879148899193879</v>
      </c>
      <c r="G32" s="376">
        <v>85.28607776129023</v>
      </c>
      <c r="H32" s="376">
        <v>91.140599838151786</v>
      </c>
      <c r="I32" s="376">
        <v>81.547639445432679</v>
      </c>
      <c r="J32" s="376">
        <v>87.289472711727882</v>
      </c>
      <c r="K32" s="376">
        <v>92.158072159603819</v>
      </c>
      <c r="L32" s="376">
        <v>97.464094742558231</v>
      </c>
      <c r="M32" s="376">
        <v>81.26922566781009</v>
      </c>
      <c r="N32" s="376">
        <v>91.755324715283678</v>
      </c>
      <c r="O32" s="376">
        <v>82.286639615335361</v>
      </c>
      <c r="P32" s="376">
        <v>88.500796200468329</v>
      </c>
      <c r="Q32" s="376">
        <v>114.06412618198212</v>
      </c>
      <c r="R32" s="376">
        <v>117.51821167247181</v>
      </c>
    </row>
    <row r="33" spans="1:18" s="366" customFormat="1" ht="13.5" customHeight="1">
      <c r="A33" s="27"/>
      <c r="B33" s="22" t="s">
        <v>237</v>
      </c>
      <c r="C33" s="376">
        <v>100.07560784219918</v>
      </c>
      <c r="D33" s="376">
        <v>103.74405639592568</v>
      </c>
      <c r="E33" s="376">
        <v>99.722754333950675</v>
      </c>
      <c r="F33" s="376">
        <v>103.03933762966624</v>
      </c>
      <c r="G33" s="376">
        <v>99.319624463111481</v>
      </c>
      <c r="H33" s="376">
        <v>103.06766957653286</v>
      </c>
      <c r="I33" s="376">
        <v>99.731364585100764</v>
      </c>
      <c r="J33" s="376">
        <v>103.01107009514634</v>
      </c>
      <c r="K33" s="376">
        <v>95.638136741689479</v>
      </c>
      <c r="L33" s="376">
        <v>104.135962661806</v>
      </c>
      <c r="M33" s="376">
        <v>102.31077035077465</v>
      </c>
      <c r="N33" s="376">
        <v>106.22615076480398</v>
      </c>
      <c r="O33" s="376">
        <v>95.854881056567748</v>
      </c>
      <c r="P33" s="376">
        <v>99.959023174139034</v>
      </c>
      <c r="Q33" s="376">
        <v>121.78636089318044</v>
      </c>
      <c r="R33" s="376">
        <v>133.43380416099669</v>
      </c>
    </row>
    <row r="34" spans="1:18" s="366" customFormat="1" ht="13.5" customHeight="1" thickBot="1">
      <c r="A34" s="32"/>
      <c r="B34" s="481" t="s">
        <v>424</v>
      </c>
      <c r="C34" s="376">
        <v>100.07616303986397</v>
      </c>
      <c r="D34" s="376">
        <v>101.62421907320764</v>
      </c>
      <c r="E34" s="376">
        <v>99.711662067807509</v>
      </c>
      <c r="F34" s="376">
        <v>100.51220651854864</v>
      </c>
      <c r="G34" s="376">
        <v>96.691120973341782</v>
      </c>
      <c r="H34" s="376">
        <v>98.855404325885004</v>
      </c>
      <c r="I34" s="376">
        <v>99.781242567254608</v>
      </c>
      <c r="J34" s="376">
        <v>102.20829135652936</v>
      </c>
      <c r="K34" s="376">
        <v>96.127617768532119</v>
      </c>
      <c r="L34" s="376">
        <v>102.92748010274029</v>
      </c>
      <c r="M34" s="376">
        <v>101.88343405911084</v>
      </c>
      <c r="N34" s="376">
        <v>105.21605926856974</v>
      </c>
      <c r="O34" s="376">
        <v>93.24674094883369</v>
      </c>
      <c r="P34" s="376">
        <v>95.011819820887155</v>
      </c>
      <c r="Q34" s="376">
        <v>125.75191665028504</v>
      </c>
      <c r="R34" s="376">
        <v>139.18034145076527</v>
      </c>
    </row>
    <row r="35" spans="1:18" s="366" customFormat="1" ht="13.5" hidden="1" customHeight="1" thickTop="1">
      <c r="A35" s="27"/>
      <c r="B35" s="22" t="s">
        <v>528</v>
      </c>
      <c r="C35" s="376">
        <v>0</v>
      </c>
      <c r="D35" s="376">
        <v>0</v>
      </c>
      <c r="E35" s="376">
        <v>0</v>
      </c>
      <c r="F35" s="376">
        <v>0</v>
      </c>
      <c r="G35" s="376">
        <v>0</v>
      </c>
      <c r="H35" s="376">
        <v>0</v>
      </c>
      <c r="I35" s="376">
        <v>0</v>
      </c>
      <c r="J35" s="376">
        <v>0</v>
      </c>
      <c r="K35" s="376">
        <v>0</v>
      </c>
      <c r="L35" s="376">
        <v>0</v>
      </c>
      <c r="M35" s="376">
        <v>0</v>
      </c>
      <c r="N35" s="376">
        <v>0</v>
      </c>
      <c r="O35" s="376">
        <v>0</v>
      </c>
      <c r="P35" s="376">
        <v>0</v>
      </c>
      <c r="Q35" s="376">
        <v>0</v>
      </c>
      <c r="R35" s="376">
        <v>0</v>
      </c>
    </row>
    <row r="36" spans="1:18" s="366" customFormat="1" ht="13.5" hidden="1" customHeight="1">
      <c r="A36" s="27" t="s">
        <v>462</v>
      </c>
      <c r="B36" s="22" t="s">
        <v>238</v>
      </c>
      <c r="C36" s="376">
        <v>0</v>
      </c>
      <c r="D36" s="376">
        <v>0</v>
      </c>
      <c r="E36" s="376">
        <v>0</v>
      </c>
      <c r="F36" s="376">
        <v>0</v>
      </c>
      <c r="G36" s="376">
        <v>0</v>
      </c>
      <c r="H36" s="376">
        <v>0</v>
      </c>
      <c r="I36" s="376">
        <v>0</v>
      </c>
      <c r="J36" s="376">
        <v>0</v>
      </c>
      <c r="K36" s="376">
        <v>0</v>
      </c>
      <c r="L36" s="376">
        <v>0</v>
      </c>
      <c r="M36" s="376">
        <v>0</v>
      </c>
      <c r="N36" s="376">
        <v>0</v>
      </c>
      <c r="O36" s="376">
        <v>0</v>
      </c>
      <c r="P36" s="376">
        <v>0</v>
      </c>
      <c r="Q36" s="376">
        <v>0</v>
      </c>
      <c r="R36" s="376">
        <v>0</v>
      </c>
    </row>
    <row r="37" spans="1:18" s="366" customFormat="1" ht="13.5" hidden="1" customHeight="1">
      <c r="A37" s="33"/>
      <c r="B37" s="22" t="s">
        <v>120</v>
      </c>
      <c r="C37" s="376">
        <v>0</v>
      </c>
      <c r="D37" s="376">
        <v>0</v>
      </c>
      <c r="E37" s="376">
        <v>0</v>
      </c>
      <c r="F37" s="376">
        <v>0</v>
      </c>
      <c r="G37" s="376">
        <v>0</v>
      </c>
      <c r="H37" s="376">
        <v>0</v>
      </c>
      <c r="I37" s="376">
        <v>0</v>
      </c>
      <c r="J37" s="376">
        <v>0</v>
      </c>
      <c r="K37" s="376">
        <v>0</v>
      </c>
      <c r="L37" s="376">
        <v>0</v>
      </c>
      <c r="M37" s="376">
        <v>0</v>
      </c>
      <c r="N37" s="376">
        <v>0</v>
      </c>
      <c r="O37" s="376">
        <v>0</v>
      </c>
      <c r="P37" s="376">
        <v>0</v>
      </c>
      <c r="Q37" s="376">
        <v>0</v>
      </c>
      <c r="R37" s="376">
        <v>0</v>
      </c>
    </row>
    <row r="38" spans="1:18" s="366" customFormat="1" ht="13.5" customHeight="1" thickTop="1">
      <c r="A38" s="554" t="s">
        <v>533</v>
      </c>
      <c r="B38" s="554"/>
      <c r="C38" s="485">
        <v>93.636022794662139</v>
      </c>
      <c r="D38" s="485">
        <v>100.60620538282529</v>
      </c>
      <c r="E38" s="485">
        <v>92.091027754302885</v>
      </c>
      <c r="F38" s="485">
        <v>99.040633840127583</v>
      </c>
      <c r="G38" s="485">
        <v>96.123440327650258</v>
      </c>
      <c r="H38" s="485">
        <v>96.939174385274271</v>
      </c>
      <c r="I38" s="485">
        <v>92.000479090071082</v>
      </c>
      <c r="J38" s="485">
        <v>101.32088894126667</v>
      </c>
      <c r="K38" s="485">
        <v>100.8438629171623</v>
      </c>
      <c r="L38" s="485">
        <v>107.28324060086449</v>
      </c>
      <c r="M38" s="485">
        <v>90.311533615851559</v>
      </c>
      <c r="N38" s="485">
        <v>100.30160174128953</v>
      </c>
      <c r="O38" s="485">
        <v>94.228255404725985</v>
      </c>
      <c r="P38" s="485">
        <v>91.869527597385741</v>
      </c>
      <c r="Q38" s="485">
        <v>133.33333333333331</v>
      </c>
      <c r="R38" s="485">
        <v>87.368500129154796</v>
      </c>
    </row>
    <row r="39" spans="1:18" s="366" customFormat="1" ht="13.5" customHeight="1">
      <c r="A39" s="554" t="s">
        <v>461</v>
      </c>
      <c r="B39" s="558"/>
      <c r="C39" s="378">
        <v>94.791891199800133</v>
      </c>
      <c r="D39" s="378">
        <v>97.0111536210797</v>
      </c>
      <c r="E39" s="378">
        <v>94.224045660196637</v>
      </c>
      <c r="F39" s="378">
        <v>96.888204002942174</v>
      </c>
      <c r="G39" s="378">
        <v>93.84169581788754</v>
      </c>
      <c r="H39" s="378">
        <v>97.181933206551079</v>
      </c>
      <c r="I39" s="378">
        <v>94.254333143154284</v>
      </c>
      <c r="J39" s="378">
        <v>96.225362976009819</v>
      </c>
      <c r="K39" s="378">
        <v>91.613596052476993</v>
      </c>
      <c r="L39" s="378">
        <v>96.398007526553712</v>
      </c>
      <c r="M39" s="378">
        <v>96.090400436355651</v>
      </c>
      <c r="N39" s="378">
        <v>96.448226073014283</v>
      </c>
      <c r="O39" s="378">
        <v>93.710772511808855</v>
      </c>
      <c r="P39" s="378">
        <v>95.516150552851187</v>
      </c>
      <c r="Q39" s="378">
        <v>114.30851663846589</v>
      </c>
      <c r="R39" s="378">
        <v>121.040245207152</v>
      </c>
    </row>
    <row r="40" spans="1:18" s="366" customFormat="1" ht="13.5" customHeight="1">
      <c r="A40" s="554" t="s">
        <v>530</v>
      </c>
      <c r="B40" s="554"/>
      <c r="C40" s="378">
        <v>60.606060606060609</v>
      </c>
      <c r="D40" s="378">
        <v>67.634038366945404</v>
      </c>
      <c r="E40" s="378">
        <v>60.606060606060609</v>
      </c>
      <c r="F40" s="378">
        <v>67.634038366945404</v>
      </c>
      <c r="G40" s="378" t="s">
        <v>708</v>
      </c>
      <c r="H40" s="378" t="s">
        <v>708</v>
      </c>
      <c r="I40" s="378">
        <v>60.606060606060609</v>
      </c>
      <c r="J40" s="378">
        <v>67.634038366945404</v>
      </c>
      <c r="K40" s="378" t="s">
        <v>708</v>
      </c>
      <c r="L40" s="378" t="s">
        <v>708</v>
      </c>
      <c r="M40" s="378" t="s">
        <v>708</v>
      </c>
      <c r="N40" s="378" t="s">
        <v>708</v>
      </c>
      <c r="O40" s="378" t="s">
        <v>708</v>
      </c>
      <c r="P40" s="378" t="s">
        <v>708</v>
      </c>
      <c r="Q40" s="378" t="s">
        <v>708</v>
      </c>
      <c r="R40" s="378" t="s">
        <v>708</v>
      </c>
    </row>
    <row r="41" spans="1:18" s="366" customFormat="1" ht="13.5" customHeight="1">
      <c r="A41" s="574" t="s">
        <v>171</v>
      </c>
      <c r="B41" s="249" t="s">
        <v>214</v>
      </c>
      <c r="C41" s="376">
        <v>101.00242770303656</v>
      </c>
      <c r="D41" s="376">
        <v>98.359671953926409</v>
      </c>
      <c r="E41" s="376">
        <v>100.23140247172948</v>
      </c>
      <c r="F41" s="376">
        <v>98.372767877407981</v>
      </c>
      <c r="G41" s="376">
        <v>98.738528968634427</v>
      </c>
      <c r="H41" s="376">
        <v>97.016646908464821</v>
      </c>
      <c r="I41" s="376">
        <v>100.40044231660998</v>
      </c>
      <c r="J41" s="376">
        <v>98.614367836933539</v>
      </c>
      <c r="K41" s="376">
        <v>95.862068965517238</v>
      </c>
      <c r="L41" s="376">
        <v>100.47773344386697</v>
      </c>
      <c r="M41" s="376">
        <v>102.11497287529971</v>
      </c>
      <c r="N41" s="376">
        <v>98.255508031965732</v>
      </c>
      <c r="O41" s="376">
        <v>97.737853646890301</v>
      </c>
      <c r="P41" s="376">
        <v>97.185089044389883</v>
      </c>
      <c r="Q41" s="376">
        <v>122.39422084623324</v>
      </c>
      <c r="R41" s="376">
        <v>104.73857113330027</v>
      </c>
    </row>
    <row r="42" spans="1:18" s="366" customFormat="1" ht="13.5" customHeight="1">
      <c r="A42" s="575"/>
      <c r="B42" s="22" t="s">
        <v>531</v>
      </c>
      <c r="C42" s="376">
        <v>90.976626200398627</v>
      </c>
      <c r="D42" s="376">
        <v>87.990809336504427</v>
      </c>
      <c r="E42" s="376">
        <v>89.797521084440191</v>
      </c>
      <c r="F42" s="376">
        <v>87.388786535939403</v>
      </c>
      <c r="G42" s="376">
        <v>81.569445558854198</v>
      </c>
      <c r="H42" s="376">
        <v>87.521593492573473</v>
      </c>
      <c r="I42" s="376">
        <v>95.892772230147401</v>
      </c>
      <c r="J42" s="376">
        <v>84.220250850863209</v>
      </c>
      <c r="K42" s="376">
        <v>91.073344812957004</v>
      </c>
      <c r="L42" s="376">
        <v>90.068047793512477</v>
      </c>
      <c r="M42" s="376">
        <v>103.20597277119018</v>
      </c>
      <c r="N42" s="376">
        <v>111.40449328265794</v>
      </c>
      <c r="O42" s="376">
        <v>75.462962962962962</v>
      </c>
      <c r="P42" s="376">
        <v>90.952554089575017</v>
      </c>
      <c r="Q42" s="376">
        <v>116.07142857142858</v>
      </c>
      <c r="R42" s="376">
        <v>122.85914196683562</v>
      </c>
    </row>
    <row r="43" spans="1:18" s="366" customFormat="1" ht="13.5" customHeight="1">
      <c r="A43" s="575"/>
      <c r="B43" s="24" t="s">
        <v>215</v>
      </c>
      <c r="C43" s="376">
        <v>104.48144971634315</v>
      </c>
      <c r="D43" s="376">
        <v>102.96492921684992</v>
      </c>
      <c r="E43" s="376">
        <v>103.39928177711894</v>
      </c>
      <c r="F43" s="376">
        <v>96.522720604918376</v>
      </c>
      <c r="G43" s="376" t="s">
        <v>708</v>
      </c>
      <c r="H43" s="376" t="s">
        <v>708</v>
      </c>
      <c r="I43" s="376">
        <v>103.39928177711894</v>
      </c>
      <c r="J43" s="376">
        <v>96.522720604918376</v>
      </c>
      <c r="K43" s="376">
        <v>76.5</v>
      </c>
      <c r="L43" s="376">
        <v>87.861106229657935</v>
      </c>
      <c r="M43" s="376">
        <v>104.60245941793904</v>
      </c>
      <c r="N43" s="376">
        <v>101.37862589001179</v>
      </c>
      <c r="O43" s="376" t="s">
        <v>708</v>
      </c>
      <c r="P43" s="376" t="s">
        <v>708</v>
      </c>
      <c r="Q43" s="376">
        <v>121.61141374213831</v>
      </c>
      <c r="R43" s="376">
        <v>125.40209164870674</v>
      </c>
    </row>
    <row r="44" spans="1:18" s="366" customFormat="1" ht="13.5" customHeight="1">
      <c r="A44" s="576"/>
      <c r="B44" s="406" t="s">
        <v>235</v>
      </c>
      <c r="C44" s="376">
        <v>100.44293976583438</v>
      </c>
      <c r="D44" s="376">
        <v>100.26304529898009</v>
      </c>
      <c r="E44" s="376">
        <v>100.44578619191378</v>
      </c>
      <c r="F44" s="376">
        <v>100.27976688831322</v>
      </c>
      <c r="G44" s="376">
        <v>100.44879756125098</v>
      </c>
      <c r="H44" s="376">
        <v>100.28008777332016</v>
      </c>
      <c r="I44" s="376">
        <v>93.333333333333329</v>
      </c>
      <c r="J44" s="376">
        <v>71.586878405007539</v>
      </c>
      <c r="K44" s="376">
        <v>50</v>
      </c>
      <c r="L44" s="376">
        <v>204.45434298440981</v>
      </c>
      <c r="M44" s="376" t="s">
        <v>708</v>
      </c>
      <c r="N44" s="376" t="s">
        <v>708</v>
      </c>
      <c r="O44" s="376">
        <v>96.668829764222366</v>
      </c>
      <c r="P44" s="376">
        <v>99.830601653462836</v>
      </c>
      <c r="Q44" s="376" t="s">
        <v>708</v>
      </c>
      <c r="R44" s="376" t="s">
        <v>708</v>
      </c>
    </row>
    <row r="45" spans="1:18" s="366" customFormat="1" ht="13.5" customHeight="1">
      <c r="A45" s="577" t="s">
        <v>223</v>
      </c>
      <c r="B45" s="23" t="s">
        <v>532</v>
      </c>
      <c r="C45" s="379">
        <v>14.285714285714285</v>
      </c>
      <c r="D45" s="379">
        <v>1.1655863547382295</v>
      </c>
      <c r="E45" s="379">
        <v>14.285714285714285</v>
      </c>
      <c r="F45" s="379">
        <v>1.2849463870166382</v>
      </c>
      <c r="G45" s="379">
        <v>14.285714285714285</v>
      </c>
      <c r="H45" s="379">
        <v>1.2849463870166382</v>
      </c>
      <c r="I45" s="379" t="s">
        <v>708</v>
      </c>
      <c r="J45" s="379" t="s">
        <v>708</v>
      </c>
      <c r="K45" s="379" t="s">
        <v>708</v>
      </c>
      <c r="L45" s="379" t="s">
        <v>708</v>
      </c>
      <c r="M45" s="379" t="s">
        <v>708</v>
      </c>
      <c r="N45" s="379" t="s">
        <v>708</v>
      </c>
      <c r="O45" s="379">
        <v>14.285714285714285</v>
      </c>
      <c r="P45" s="379">
        <v>0.72727272727272729</v>
      </c>
      <c r="Q45" s="379" t="s">
        <v>708</v>
      </c>
      <c r="R45" s="379" t="s">
        <v>708</v>
      </c>
    </row>
    <row r="46" spans="1:18" s="366" customFormat="1" ht="13.5" customHeight="1">
      <c r="A46" s="578"/>
      <c r="B46" s="406" t="s">
        <v>142</v>
      </c>
      <c r="C46" s="377">
        <v>89.478629595721102</v>
      </c>
      <c r="D46" s="377">
        <v>96.336623982976249</v>
      </c>
      <c r="E46" s="377">
        <v>89.477363675811191</v>
      </c>
      <c r="F46" s="377">
        <v>95.686883373092641</v>
      </c>
      <c r="G46" s="377">
        <v>93.133401462149195</v>
      </c>
      <c r="H46" s="377">
        <v>95.904011532487118</v>
      </c>
      <c r="I46" s="377">
        <v>83.678304239401484</v>
      </c>
      <c r="J46" s="377">
        <v>87.219512139701322</v>
      </c>
      <c r="K46" s="377">
        <v>50</v>
      </c>
      <c r="L46" s="377">
        <v>196.43286573146293</v>
      </c>
      <c r="M46" s="377">
        <v>80</v>
      </c>
      <c r="N46" s="377">
        <v>13.968043747596873</v>
      </c>
      <c r="O46" s="377">
        <v>93.112546629060148</v>
      </c>
      <c r="P46" s="377">
        <v>98.833245110070024</v>
      </c>
      <c r="Q46" s="377">
        <v>120</v>
      </c>
      <c r="R46" s="377">
        <v>148.74658493355921</v>
      </c>
    </row>
    <row r="47" spans="1:18" s="366" customFormat="1" ht="13.5" customHeight="1">
      <c r="A47" s="577" t="s">
        <v>534</v>
      </c>
      <c r="B47" s="22" t="s">
        <v>535</v>
      </c>
      <c r="C47" s="376">
        <v>87.419601837672275</v>
      </c>
      <c r="D47" s="376">
        <v>92.984018840651544</v>
      </c>
      <c r="E47" s="376">
        <v>85.019495177508716</v>
      </c>
      <c r="F47" s="376">
        <v>90.523030273642732</v>
      </c>
      <c r="G47" s="376">
        <v>92.874692874692883</v>
      </c>
      <c r="H47" s="376">
        <v>96.439503139901291</v>
      </c>
      <c r="I47" s="376">
        <v>84.677160295534861</v>
      </c>
      <c r="J47" s="376">
        <v>85.607347727375583</v>
      </c>
      <c r="K47" s="376">
        <v>90.909090909090907</v>
      </c>
      <c r="L47" s="376" t="s">
        <v>709</v>
      </c>
      <c r="M47" s="376">
        <v>94.830827067669176</v>
      </c>
      <c r="N47" s="376">
        <v>101.43314294122494</v>
      </c>
      <c r="O47" s="376">
        <v>95.480225988700568</v>
      </c>
      <c r="P47" s="376">
        <v>87.935380903859951</v>
      </c>
      <c r="Q47" s="376">
        <v>60.869565217391312</v>
      </c>
      <c r="R47" s="376">
        <v>70.120406637429838</v>
      </c>
    </row>
    <row r="48" spans="1:18" s="366" customFormat="1" ht="13.5" customHeight="1">
      <c r="A48" s="578"/>
      <c r="B48" s="35" t="s">
        <v>174</v>
      </c>
      <c r="C48" s="376">
        <v>69.988604129764269</v>
      </c>
      <c r="D48" s="376">
        <v>85.409622355594109</v>
      </c>
      <c r="E48" s="376">
        <v>69.93721993494529</v>
      </c>
      <c r="F48" s="376">
        <v>85.666200407683462</v>
      </c>
      <c r="G48" s="376">
        <v>76.783340717766947</v>
      </c>
      <c r="H48" s="376">
        <v>89.268645135297575</v>
      </c>
      <c r="I48" s="376">
        <v>69.566729007816619</v>
      </c>
      <c r="J48" s="376">
        <v>79.871739861015541</v>
      </c>
      <c r="K48" s="376">
        <v>62.521905368806749</v>
      </c>
      <c r="L48" s="376">
        <v>82.744508868956217</v>
      </c>
      <c r="M48" s="376">
        <v>71.412942580559616</v>
      </c>
      <c r="N48" s="376">
        <v>83.353455301336652</v>
      </c>
      <c r="O48" s="376">
        <v>76.215475918740012</v>
      </c>
      <c r="P48" s="376">
        <v>81.827131101038063</v>
      </c>
      <c r="Q48" s="376">
        <v>88.837920489296636</v>
      </c>
      <c r="R48" s="376">
        <v>107.70029956897113</v>
      </c>
    </row>
    <row r="49" spans="1:32" s="366" customFormat="1" ht="13.5" customHeight="1">
      <c r="A49" s="23" t="s">
        <v>536</v>
      </c>
      <c r="B49" s="23" t="s">
        <v>537</v>
      </c>
      <c r="C49" s="378">
        <v>95.169048448936906</v>
      </c>
      <c r="D49" s="378">
        <v>96.286150421669674</v>
      </c>
      <c r="E49" s="378">
        <v>95.157657657657651</v>
      </c>
      <c r="F49" s="378">
        <v>96.457777533015118</v>
      </c>
      <c r="G49" s="378">
        <v>95.157657657657651</v>
      </c>
      <c r="H49" s="378">
        <v>96.457777533015118</v>
      </c>
      <c r="I49" s="378" t="s">
        <v>708</v>
      </c>
      <c r="J49" s="378" t="s">
        <v>708</v>
      </c>
      <c r="K49" s="378">
        <v>96.350364963503651</v>
      </c>
      <c r="L49" s="378">
        <v>96.195369461142803</v>
      </c>
      <c r="M49" s="378" t="s">
        <v>708</v>
      </c>
      <c r="N49" s="378" t="s">
        <v>708</v>
      </c>
      <c r="O49" s="378">
        <v>95.912986156888593</v>
      </c>
      <c r="P49" s="378">
        <v>94.465012791888739</v>
      </c>
      <c r="Q49" s="378" t="s">
        <v>708</v>
      </c>
      <c r="R49" s="378" t="s">
        <v>708</v>
      </c>
    </row>
    <row r="50" spans="1:32" s="366" customFormat="1" ht="13.5" customHeight="1">
      <c r="A50" s="555" t="s">
        <v>538</v>
      </c>
      <c r="B50" s="556"/>
      <c r="C50" s="378" t="s">
        <v>708</v>
      </c>
      <c r="D50" s="378" t="s">
        <v>708</v>
      </c>
      <c r="E50" s="378" t="s">
        <v>708</v>
      </c>
      <c r="F50" s="378" t="s">
        <v>708</v>
      </c>
      <c r="G50" s="378" t="s">
        <v>708</v>
      </c>
      <c r="H50" s="378" t="s">
        <v>708</v>
      </c>
      <c r="I50" s="378" t="s">
        <v>708</v>
      </c>
      <c r="J50" s="378" t="s">
        <v>708</v>
      </c>
      <c r="K50" s="378" t="s">
        <v>708</v>
      </c>
      <c r="L50" s="378" t="s">
        <v>708</v>
      </c>
      <c r="M50" s="378" t="s">
        <v>708</v>
      </c>
      <c r="N50" s="378" t="s">
        <v>708</v>
      </c>
      <c r="O50" s="378" t="s">
        <v>708</v>
      </c>
      <c r="P50" s="378" t="s">
        <v>708</v>
      </c>
      <c r="Q50" s="378" t="s">
        <v>708</v>
      </c>
      <c r="R50" s="378" t="s">
        <v>708</v>
      </c>
    </row>
    <row r="51" spans="1:32" s="366" customFormat="1" ht="13.5" customHeight="1">
      <c r="A51" s="555" t="s">
        <v>539</v>
      </c>
      <c r="B51" s="556"/>
      <c r="C51" s="378">
        <v>97.931150293870701</v>
      </c>
      <c r="D51" s="378">
        <v>96.141227896968417</v>
      </c>
      <c r="E51" s="378">
        <v>97.947598253275117</v>
      </c>
      <c r="F51" s="378">
        <v>95.949368908985889</v>
      </c>
      <c r="G51" s="378">
        <v>97.950750831457654</v>
      </c>
      <c r="H51" s="378">
        <v>95.948235753072368</v>
      </c>
      <c r="I51" s="378">
        <v>66.666666666666657</v>
      </c>
      <c r="J51" s="378" t="s">
        <v>708</v>
      </c>
      <c r="K51" s="378" t="s">
        <v>708</v>
      </c>
      <c r="L51" s="378">
        <v>136.28</v>
      </c>
      <c r="M51" s="378">
        <v>125</v>
      </c>
      <c r="N51" s="378">
        <v>189.57399103139014</v>
      </c>
      <c r="O51" s="378">
        <v>98.26555494375836</v>
      </c>
      <c r="P51" s="378">
        <v>97.371175595583566</v>
      </c>
      <c r="Q51" s="378" t="s">
        <v>708</v>
      </c>
      <c r="R51" s="378" t="s">
        <v>708</v>
      </c>
    </row>
    <row r="52" spans="1:32" s="366" customFormat="1" ht="13.5" customHeight="1">
      <c r="A52" s="555" t="s">
        <v>395</v>
      </c>
      <c r="B52" s="556"/>
      <c r="C52" s="378">
        <v>87.499104451948469</v>
      </c>
      <c r="D52" s="378">
        <v>92.191862541263262</v>
      </c>
      <c r="E52" s="378">
        <v>87.370554796633328</v>
      </c>
      <c r="F52" s="378">
        <v>92.492937471508824</v>
      </c>
      <c r="G52" s="378">
        <v>86.587357126195471</v>
      </c>
      <c r="H52" s="378">
        <v>94.400061256796064</v>
      </c>
      <c r="I52" s="378">
        <v>87.401307955815284</v>
      </c>
      <c r="J52" s="378">
        <v>90.037802240249718</v>
      </c>
      <c r="K52" s="378">
        <v>78.915962207856779</v>
      </c>
      <c r="L52" s="378">
        <v>83.60745843761066</v>
      </c>
      <c r="M52" s="378">
        <v>89.041818471767314</v>
      </c>
      <c r="N52" s="378">
        <v>92.648712054300773</v>
      </c>
      <c r="O52" s="378">
        <v>85.5224609375</v>
      </c>
      <c r="P52" s="378">
        <v>91.901139907711652</v>
      </c>
      <c r="Q52" s="378">
        <v>118.83116883116882</v>
      </c>
      <c r="R52" s="378">
        <v>102.93076437615683</v>
      </c>
    </row>
    <row r="53" spans="1:32" s="372" customFormat="1" ht="13.5" customHeight="1">
      <c r="A53" s="577" t="s">
        <v>388</v>
      </c>
      <c r="B53" s="23" t="s">
        <v>378</v>
      </c>
      <c r="C53" s="376">
        <v>79.565569210539621</v>
      </c>
      <c r="D53" s="376">
        <v>79.918829712223044</v>
      </c>
      <c r="E53" s="376">
        <v>79.506453278265354</v>
      </c>
      <c r="F53" s="376">
        <v>73.480469089909221</v>
      </c>
      <c r="G53" s="376">
        <v>90.141643059490079</v>
      </c>
      <c r="H53" s="376">
        <v>65.178798732138276</v>
      </c>
      <c r="I53" s="376">
        <v>78.67023053792181</v>
      </c>
      <c r="J53" s="376">
        <v>77.121785989966355</v>
      </c>
      <c r="K53" s="376">
        <v>16.666666666666664</v>
      </c>
      <c r="L53" s="376">
        <v>9.2776673293571914</v>
      </c>
      <c r="M53" s="376">
        <v>79.67124359936075</v>
      </c>
      <c r="N53" s="376">
        <v>98.73244867879886</v>
      </c>
      <c r="O53" s="376">
        <v>100</v>
      </c>
      <c r="P53" s="376">
        <v>182.3954372623574</v>
      </c>
      <c r="Q53" s="376" t="s">
        <v>708</v>
      </c>
      <c r="R53" s="376" t="s">
        <v>708</v>
      </c>
    </row>
    <row r="54" spans="1:32" s="366" customFormat="1" ht="13.5" customHeight="1">
      <c r="A54" s="579"/>
      <c r="B54" s="24" t="s">
        <v>379</v>
      </c>
      <c r="C54" s="376">
        <v>89.736792274190492</v>
      </c>
      <c r="D54" s="376">
        <v>90.227465760593063</v>
      </c>
      <c r="E54" s="376">
        <v>89.693486590038319</v>
      </c>
      <c r="F54" s="376">
        <v>90.365002397320282</v>
      </c>
      <c r="G54" s="376">
        <v>89.784946236559136</v>
      </c>
      <c r="H54" s="376">
        <v>90.365262693956623</v>
      </c>
      <c r="I54" s="376">
        <v>50</v>
      </c>
      <c r="J54" s="376">
        <v>83.445977747237237</v>
      </c>
      <c r="K54" s="376">
        <v>89.830508474576277</v>
      </c>
      <c r="L54" s="376">
        <v>75.22745957796657</v>
      </c>
      <c r="M54" s="376">
        <v>200</v>
      </c>
      <c r="N54" s="376">
        <v>470.80247662984095</v>
      </c>
      <c r="O54" s="376">
        <v>89.397828232971378</v>
      </c>
      <c r="P54" s="376">
        <v>89.061558033945062</v>
      </c>
      <c r="Q54" s="376" t="s">
        <v>708</v>
      </c>
      <c r="R54" s="376" t="s">
        <v>708</v>
      </c>
    </row>
    <row r="55" spans="1:32" s="366" customFormat="1" ht="13.5" customHeight="1">
      <c r="A55" s="579"/>
      <c r="B55" s="24" t="s">
        <v>542</v>
      </c>
      <c r="C55" s="376" t="s">
        <v>709</v>
      </c>
      <c r="D55" s="376" t="s">
        <v>709</v>
      </c>
      <c r="E55" s="376" t="s">
        <v>709</v>
      </c>
      <c r="F55" s="376" t="s">
        <v>709</v>
      </c>
      <c r="G55" s="376" t="s">
        <v>709</v>
      </c>
      <c r="H55" s="376" t="s">
        <v>709</v>
      </c>
      <c r="I55" s="376" t="s">
        <v>708</v>
      </c>
      <c r="J55" s="376" t="s">
        <v>708</v>
      </c>
      <c r="K55" s="376" t="s">
        <v>708</v>
      </c>
      <c r="L55" s="376" t="s">
        <v>708</v>
      </c>
      <c r="M55" s="376" t="s">
        <v>708</v>
      </c>
      <c r="N55" s="376" t="s">
        <v>708</v>
      </c>
      <c r="O55" s="376" t="s">
        <v>709</v>
      </c>
      <c r="P55" s="376" t="s">
        <v>709</v>
      </c>
      <c r="Q55" s="376" t="s">
        <v>708</v>
      </c>
      <c r="R55" s="376" t="s">
        <v>708</v>
      </c>
      <c r="S55" s="459"/>
      <c r="T55" s="459"/>
      <c r="U55" s="459"/>
      <c r="V55" s="459"/>
      <c r="W55" s="459"/>
      <c r="X55" s="459"/>
      <c r="Y55" s="459"/>
      <c r="Z55" s="459"/>
      <c r="AA55" s="459"/>
      <c r="AB55" s="459"/>
      <c r="AC55" s="459"/>
      <c r="AD55" s="459"/>
      <c r="AE55" s="459"/>
      <c r="AF55" s="459"/>
    </row>
    <row r="56" spans="1:32" s="366" customFormat="1" ht="13.5" customHeight="1">
      <c r="A56" s="578"/>
      <c r="B56" s="35" t="s">
        <v>543</v>
      </c>
      <c r="C56" s="376" t="s">
        <v>708</v>
      </c>
      <c r="D56" s="376" t="s">
        <v>708</v>
      </c>
      <c r="E56" s="376" t="s">
        <v>708</v>
      </c>
      <c r="F56" s="376" t="s">
        <v>708</v>
      </c>
      <c r="G56" s="376" t="s">
        <v>708</v>
      </c>
      <c r="H56" s="376" t="s">
        <v>708</v>
      </c>
      <c r="I56" s="376" t="s">
        <v>708</v>
      </c>
      <c r="J56" s="376" t="s">
        <v>708</v>
      </c>
      <c r="K56" s="376" t="s">
        <v>708</v>
      </c>
      <c r="L56" s="376" t="s">
        <v>708</v>
      </c>
      <c r="M56" s="376" t="s">
        <v>708</v>
      </c>
      <c r="N56" s="376" t="s">
        <v>708</v>
      </c>
      <c r="O56" s="376" t="s">
        <v>708</v>
      </c>
      <c r="P56" s="376" t="s">
        <v>708</v>
      </c>
      <c r="Q56" s="376" t="s">
        <v>708</v>
      </c>
      <c r="R56" s="376" t="s">
        <v>708</v>
      </c>
    </row>
    <row r="57" spans="1:32" s="366" customFormat="1" ht="13.5" customHeight="1">
      <c r="A57" s="555" t="s">
        <v>175</v>
      </c>
      <c r="B57" s="556"/>
      <c r="C57" s="378">
        <v>102.32001064632037</v>
      </c>
      <c r="D57" s="378">
        <v>105.32758223207352</v>
      </c>
      <c r="E57" s="378">
        <v>100.77153110047847</v>
      </c>
      <c r="F57" s="378">
        <v>105.18562977434223</v>
      </c>
      <c r="G57" s="378">
        <v>106.31170271769273</v>
      </c>
      <c r="H57" s="378">
        <v>106.4309848602945</v>
      </c>
      <c r="I57" s="378">
        <v>94.289422452952635</v>
      </c>
      <c r="J57" s="378">
        <v>89.834678615860767</v>
      </c>
      <c r="K57" s="378" t="s">
        <v>708</v>
      </c>
      <c r="L57" s="378" t="s">
        <v>708</v>
      </c>
      <c r="M57" s="378">
        <v>99.797228793511323</v>
      </c>
      <c r="N57" s="378">
        <v>99.727193395606946</v>
      </c>
      <c r="O57" s="378" t="s">
        <v>708</v>
      </c>
      <c r="P57" s="378">
        <v>50</v>
      </c>
      <c r="Q57" s="378">
        <v>113.96648044692736</v>
      </c>
      <c r="R57" s="378">
        <v>120.87256531278621</v>
      </c>
    </row>
    <row r="58" spans="1:32" s="366" customFormat="1">
      <c r="A58" s="555" t="s">
        <v>688</v>
      </c>
      <c r="B58" s="556"/>
      <c r="C58" s="378">
        <v>93.583177628719554</v>
      </c>
      <c r="D58" s="378">
        <v>89.139409796453478</v>
      </c>
      <c r="E58" s="378">
        <v>88.80121582413534</v>
      </c>
      <c r="F58" s="378">
        <v>81.828686350355156</v>
      </c>
      <c r="G58" s="378">
        <v>91.541079241614</v>
      </c>
      <c r="H58" s="378">
        <v>88.031894721900954</v>
      </c>
      <c r="I58" s="378">
        <v>88.711876228520708</v>
      </c>
      <c r="J58" s="378">
        <v>81.153732535402455</v>
      </c>
      <c r="K58" s="378" t="s">
        <v>708</v>
      </c>
      <c r="L58" s="378" t="s">
        <v>708</v>
      </c>
      <c r="M58" s="378">
        <v>95.543279483139386</v>
      </c>
      <c r="N58" s="378">
        <v>91.844825996831347</v>
      </c>
      <c r="O58" s="378">
        <v>100</v>
      </c>
      <c r="P58" s="378" t="s">
        <v>708</v>
      </c>
      <c r="Q58" s="378">
        <v>480</v>
      </c>
      <c r="R58" s="378">
        <v>403.7558011578393</v>
      </c>
    </row>
    <row r="59" spans="1:32" s="366" customFormat="1" hidden="1">
      <c r="A59" s="555" t="s">
        <v>541</v>
      </c>
      <c r="B59" s="556"/>
      <c r="C59" s="378" t="s">
        <v>708</v>
      </c>
      <c r="D59" s="378" t="s">
        <v>708</v>
      </c>
      <c r="E59" s="378" t="s">
        <v>708</v>
      </c>
      <c r="F59" s="378" t="s">
        <v>708</v>
      </c>
      <c r="G59" s="378" t="s">
        <v>708</v>
      </c>
      <c r="H59" s="378" t="s">
        <v>708</v>
      </c>
      <c r="I59" s="378" t="s">
        <v>708</v>
      </c>
      <c r="J59" s="378" t="s">
        <v>708</v>
      </c>
      <c r="K59" s="378" t="s">
        <v>708</v>
      </c>
      <c r="L59" s="378" t="s">
        <v>708</v>
      </c>
      <c r="M59" s="378" t="s">
        <v>708</v>
      </c>
      <c r="N59" s="378" t="s">
        <v>708</v>
      </c>
      <c r="O59" s="378" t="s">
        <v>708</v>
      </c>
      <c r="P59" s="378" t="s">
        <v>708</v>
      </c>
      <c r="Q59" s="378" t="s">
        <v>708</v>
      </c>
      <c r="R59" s="378" t="s">
        <v>708</v>
      </c>
    </row>
    <row r="60" spans="1:32" s="366" customFormat="1">
      <c r="A60" s="554" t="s">
        <v>199</v>
      </c>
      <c r="B60" s="554"/>
      <c r="C60" s="378">
        <v>92.94541190453451</v>
      </c>
      <c r="D60" s="378">
        <v>92.767321863739099</v>
      </c>
      <c r="E60" s="378">
        <v>92.202457618268525</v>
      </c>
      <c r="F60" s="378">
        <v>91.171489300987432</v>
      </c>
      <c r="G60" s="378">
        <v>90.682938277399671</v>
      </c>
      <c r="H60" s="378">
        <v>91.287680764810375</v>
      </c>
      <c r="I60" s="378">
        <v>92.231163130943671</v>
      </c>
      <c r="J60" s="378">
        <v>91.142907085373693</v>
      </c>
      <c r="K60" s="378">
        <v>96.797520661157023</v>
      </c>
      <c r="L60" s="378">
        <v>97.776154041106594</v>
      </c>
      <c r="M60" s="378">
        <v>94.022909664586052</v>
      </c>
      <c r="N60" s="378">
        <v>94.765119924141743</v>
      </c>
      <c r="O60" s="378">
        <v>90.234948604992667</v>
      </c>
      <c r="P60" s="378">
        <v>96.743383795801691</v>
      </c>
      <c r="Q60" s="378">
        <v>120.67039106145252</v>
      </c>
      <c r="R60" s="378">
        <v>133.47299363731818</v>
      </c>
    </row>
    <row r="61" spans="1:32" s="366" customFormat="1" ht="13.5" customHeight="1">
      <c r="A61" s="554" t="s">
        <v>540</v>
      </c>
      <c r="B61" s="554"/>
      <c r="C61" s="378">
        <v>101.93644234633197</v>
      </c>
      <c r="D61" s="378">
        <v>103.48350100335453</v>
      </c>
      <c r="E61" s="378">
        <v>100.11171912151799</v>
      </c>
      <c r="F61" s="378">
        <v>100.55342822900263</v>
      </c>
      <c r="G61" s="378">
        <v>92.045492782395101</v>
      </c>
      <c r="H61" s="378">
        <v>93.829002748977686</v>
      </c>
      <c r="I61" s="378">
        <v>101.20573568740321</v>
      </c>
      <c r="J61" s="378">
        <v>105.4064110195921</v>
      </c>
      <c r="K61" s="378">
        <v>102.18962585034012</v>
      </c>
      <c r="L61" s="378">
        <v>110.45830608299214</v>
      </c>
      <c r="M61" s="378">
        <v>103.9187868550447</v>
      </c>
      <c r="N61" s="378">
        <v>108.87361628791241</v>
      </c>
      <c r="O61" s="378">
        <v>93.31532086459849</v>
      </c>
      <c r="P61" s="378">
        <v>98.044443049850784</v>
      </c>
      <c r="Q61" s="378">
        <v>109.27568413217092</v>
      </c>
      <c r="R61" s="378">
        <v>111.91232970490486</v>
      </c>
    </row>
    <row r="62" spans="1:32" s="366" customFormat="1" ht="13.5" customHeight="1">
      <c r="A62" s="554" t="s">
        <v>200</v>
      </c>
      <c r="B62" s="554"/>
      <c r="C62" s="378">
        <v>91.562543895440228</v>
      </c>
      <c r="D62" s="378">
        <v>96.0811313530738</v>
      </c>
      <c r="E62" s="378">
        <v>91.030995823257854</v>
      </c>
      <c r="F62" s="378">
        <v>95.656809157785588</v>
      </c>
      <c r="G62" s="378">
        <v>94.681914066836896</v>
      </c>
      <c r="H62" s="378">
        <v>97.585729580770803</v>
      </c>
      <c r="I62" s="378">
        <v>90.830307283879037</v>
      </c>
      <c r="J62" s="378">
        <v>89.902137056297491</v>
      </c>
      <c r="K62" s="378">
        <v>94.044765084130574</v>
      </c>
      <c r="L62" s="378">
        <v>98.628422819629492</v>
      </c>
      <c r="M62" s="378">
        <v>91.864030858244945</v>
      </c>
      <c r="N62" s="378">
        <v>96.651653160509767</v>
      </c>
      <c r="O62" s="378">
        <v>95.230065044567567</v>
      </c>
      <c r="P62" s="378">
        <v>98.801153957193506</v>
      </c>
      <c r="Q62" s="378">
        <v>132.54901960784312</v>
      </c>
      <c r="R62" s="378">
        <v>110.09264040888323</v>
      </c>
    </row>
    <row r="63" spans="1:32" s="366" customFormat="1" ht="13.5" customHeight="1">
      <c r="A63" s="555" t="s">
        <v>159</v>
      </c>
      <c r="B63" s="556"/>
      <c r="C63" s="378">
        <v>101.92641044304271</v>
      </c>
      <c r="D63" s="378">
        <v>106.89118925996664</v>
      </c>
      <c r="E63" s="378">
        <v>100.79075723707109</v>
      </c>
      <c r="F63" s="378">
        <v>104.20083066676955</v>
      </c>
      <c r="G63" s="378">
        <v>94.054127016265099</v>
      </c>
      <c r="H63" s="378">
        <v>97.052249672199281</v>
      </c>
      <c r="I63" s="378">
        <v>101.16941820849227</v>
      </c>
      <c r="J63" s="378">
        <v>107.80808716720975</v>
      </c>
      <c r="K63" s="378">
        <v>101.74820178154621</v>
      </c>
      <c r="L63" s="378">
        <v>107.65649252225641</v>
      </c>
      <c r="M63" s="378">
        <v>102.95518449950407</v>
      </c>
      <c r="N63" s="378">
        <v>108.26320521023045</v>
      </c>
      <c r="O63" s="378">
        <v>97.438737366745116</v>
      </c>
      <c r="P63" s="378">
        <v>99.624536647409272</v>
      </c>
      <c r="Q63" s="378">
        <v>112.49577523377039</v>
      </c>
      <c r="R63" s="378">
        <v>123.77283344233953</v>
      </c>
    </row>
    <row r="64" spans="1:32" s="366" customFormat="1" ht="13.5" customHeight="1">
      <c r="A64" s="555" t="s">
        <v>145</v>
      </c>
      <c r="B64" s="556"/>
      <c r="C64" s="378">
        <v>114.50597304772555</v>
      </c>
      <c r="D64" s="378">
        <v>114.07343151512919</v>
      </c>
      <c r="E64" s="378">
        <v>114.49590959919958</v>
      </c>
      <c r="F64" s="378">
        <v>114.06338656886055</v>
      </c>
      <c r="G64" s="378">
        <v>10</v>
      </c>
      <c r="H64" s="378" t="s">
        <v>708</v>
      </c>
      <c r="I64" s="378">
        <v>114.55744655791766</v>
      </c>
      <c r="J64" s="378">
        <v>114.28957295269345</v>
      </c>
      <c r="K64" s="378" t="s">
        <v>708</v>
      </c>
      <c r="L64" s="378" t="s">
        <v>708</v>
      </c>
      <c r="M64" s="378">
        <v>150</v>
      </c>
      <c r="N64" s="378" t="s">
        <v>708</v>
      </c>
      <c r="O64" s="378" t="s">
        <v>708</v>
      </c>
      <c r="P64" s="378" t="s">
        <v>708</v>
      </c>
      <c r="Q64" s="378" t="s">
        <v>708</v>
      </c>
      <c r="R64" s="378" t="s">
        <v>708</v>
      </c>
    </row>
    <row r="65" spans="1:18" s="366" customFormat="1" ht="13.5" customHeight="1">
      <c r="A65" s="555" t="s">
        <v>177</v>
      </c>
      <c r="B65" s="556"/>
      <c r="C65" s="378">
        <v>84.541372674791532</v>
      </c>
      <c r="D65" s="378">
        <v>80.922013495127999</v>
      </c>
      <c r="E65" s="378">
        <v>84.707446808510639</v>
      </c>
      <c r="F65" s="378">
        <v>80.382502300878258</v>
      </c>
      <c r="G65" s="378">
        <v>76.334519572953738</v>
      </c>
      <c r="H65" s="378">
        <v>66.792622595530844</v>
      </c>
      <c r="I65" s="378">
        <v>86.6312346688471</v>
      </c>
      <c r="J65" s="378">
        <v>88.854043894475751</v>
      </c>
      <c r="K65" s="378">
        <v>24</v>
      </c>
      <c r="L65" s="378">
        <v>58.482964799387496</v>
      </c>
      <c r="M65" s="378">
        <v>83.915622940013179</v>
      </c>
      <c r="N65" s="378">
        <v>81.273219345620106</v>
      </c>
      <c r="O65" s="378">
        <v>74.812030075187977</v>
      </c>
      <c r="P65" s="378">
        <v>72.821088140952412</v>
      </c>
      <c r="Q65" s="378">
        <v>100</v>
      </c>
      <c r="R65" s="378">
        <v>113.10047400138853</v>
      </c>
    </row>
    <row r="66" spans="1:18" s="366" customFormat="1">
      <c r="A66" s="554" t="s">
        <v>663</v>
      </c>
      <c r="B66" s="554"/>
      <c r="C66" s="378">
        <v>81.085847330083055</v>
      </c>
      <c r="D66" s="378">
        <v>86.868649997760031</v>
      </c>
      <c r="E66" s="378">
        <v>79.042286699383496</v>
      </c>
      <c r="F66" s="378">
        <v>82.173120125093774</v>
      </c>
      <c r="G66" s="378">
        <v>77.679960540312464</v>
      </c>
      <c r="H66" s="378">
        <v>77.569959798430276</v>
      </c>
      <c r="I66" s="378">
        <v>79.057873402410721</v>
      </c>
      <c r="J66" s="378">
        <v>83.487069095867867</v>
      </c>
      <c r="K66" s="378">
        <v>97.583995001611456</v>
      </c>
      <c r="L66" s="378">
        <v>102.68292322017543</v>
      </c>
      <c r="M66" s="378">
        <v>78.515342284113316</v>
      </c>
      <c r="N66" s="378">
        <v>88.464348627158742</v>
      </c>
      <c r="O66" s="378">
        <v>69.672373231762592</v>
      </c>
      <c r="P66" s="378">
        <v>75.475615043462611</v>
      </c>
      <c r="Q66" s="378">
        <v>120.83346138479978</v>
      </c>
      <c r="R66" s="378">
        <v>123.91029241260578</v>
      </c>
    </row>
    <row r="67" spans="1:18" ht="24.95" customHeight="1">
      <c r="B67" s="80" t="s">
        <v>416</v>
      </c>
      <c r="C67" s="36"/>
    </row>
  </sheetData>
  <customSheetViews>
    <customSheetView guid="{6F28069D-A7F4-41D2-AA1B-4487F97E36F1}" showRuler="0" topLeftCell="A55">
      <selection activeCell="B24" sqref="B24"/>
      <pageMargins left="0.78740157480314965" right="0.78740157480314965" top="0.39370078740157483" bottom="0.39370078740157483" header="0.51181102362204722" footer="0.39370078740157483"/>
      <pageSetup paperSize="8" scale="95" orientation="landscape" horizontalDpi="4294967292" r:id="rId1"/>
      <headerFooter alignWithMargins="0"/>
    </customSheetView>
  </customSheetViews>
  <mergeCells count="30">
    <mergeCell ref="Q3:R4"/>
    <mergeCell ref="K3:L4"/>
    <mergeCell ref="M3:N4"/>
    <mergeCell ref="A63:B63"/>
    <mergeCell ref="A62:B62"/>
    <mergeCell ref="A50:B50"/>
    <mergeCell ref="A51:B51"/>
    <mergeCell ref="O3:P4"/>
    <mergeCell ref="A57:B57"/>
    <mergeCell ref="A41:A44"/>
    <mergeCell ref="A38:B38"/>
    <mergeCell ref="A39:B39"/>
    <mergeCell ref="A40:B40"/>
    <mergeCell ref="A47:A48"/>
    <mergeCell ref="A45:A46"/>
    <mergeCell ref="A53:A56"/>
    <mergeCell ref="A66:B66"/>
    <mergeCell ref="E3:J3"/>
    <mergeCell ref="A59:B59"/>
    <mergeCell ref="G4:H4"/>
    <mergeCell ref="C3:D4"/>
    <mergeCell ref="E4:F4"/>
    <mergeCell ref="A61:B61"/>
    <mergeCell ref="I4:J4"/>
    <mergeCell ref="A60:B60"/>
    <mergeCell ref="A3:B5"/>
    <mergeCell ref="A65:B65"/>
    <mergeCell ref="A52:B52"/>
    <mergeCell ref="A58:B58"/>
    <mergeCell ref="A64:B64"/>
  </mergeCells>
  <phoneticPr fontId="2"/>
  <printOptions horizontalCentered="1"/>
  <pageMargins left="0.78740157480314965" right="0.78740157480314965" top="0.59055118110236227" bottom="0.39370078740157483" header="0.51181102362204722" footer="0.39370078740157483"/>
  <pageSetup paperSize="9" scale="64" orientation="landscape" horizontalDpi="4294967292" r:id="rId2"/>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7"/>
  <dimension ref="A1:CF57"/>
  <sheetViews>
    <sheetView zoomScale="80" zoomScaleNormal="80" workbookViewId="0">
      <pane xSplit="1" ySplit="9" topLeftCell="B10" activePane="bottomRight" state="frozen"/>
      <selection pane="topRight"/>
      <selection pane="bottomLeft"/>
      <selection pane="bottomRight"/>
    </sheetView>
  </sheetViews>
  <sheetFormatPr defaultRowHeight="13.5"/>
  <cols>
    <col min="1" max="1" width="14.5" style="6" customWidth="1"/>
    <col min="2" max="2" width="16.25" style="5" customWidth="1"/>
    <col min="3" max="3" width="17.625" style="5" customWidth="1"/>
    <col min="4" max="4" width="16.25" style="5" customWidth="1"/>
    <col min="5" max="5" width="17.5" style="5" customWidth="1"/>
    <col min="6" max="6" width="16.375" style="5" customWidth="1"/>
    <col min="7" max="7" width="16.75" style="5" customWidth="1"/>
    <col min="8" max="10" width="15.75" style="5" customWidth="1"/>
    <col min="11" max="11" width="16.75" style="5" customWidth="1"/>
    <col min="12" max="12" width="15.75" style="5" customWidth="1"/>
    <col min="13" max="13" width="16.875" style="5" customWidth="1"/>
    <col min="14" max="15" width="13.75" style="5" customWidth="1"/>
    <col min="16" max="17" width="12.75" style="5" customWidth="1"/>
    <col min="18" max="18" width="14.25" style="5" bestFit="1" customWidth="1"/>
    <col min="19" max="19" width="16.125" style="5" bestFit="1" customWidth="1"/>
    <col min="20" max="21" width="11.5" style="5" customWidth="1"/>
    <col min="22" max="23" width="13.75" style="5" customWidth="1"/>
    <col min="24" max="25" width="11.75" style="5" customWidth="1"/>
    <col min="26" max="26" width="13" style="5" customWidth="1"/>
    <col min="27" max="27" width="15.5" style="5" bestFit="1" customWidth="1"/>
    <col min="28" max="28" width="11.125" style="5" customWidth="1"/>
    <col min="29" max="29" width="18" style="5" bestFit="1" customWidth="1"/>
    <col min="30" max="45" width="12.5" style="5" customWidth="1"/>
    <col min="46" max="47" width="10.125" style="5" customWidth="1"/>
    <col min="48" max="48" width="11.125" style="5" customWidth="1"/>
    <col min="49" max="49" width="13" style="5" bestFit="1" customWidth="1"/>
    <col min="50" max="51" width="12.75" style="5" customWidth="1"/>
    <col min="52" max="52" width="10.5" style="5" customWidth="1"/>
    <col min="53" max="53" width="12.75" style="5" bestFit="1" customWidth="1"/>
    <col min="54" max="54" width="9.625" style="5" customWidth="1"/>
    <col min="55" max="55" width="14.25" style="5" bestFit="1" customWidth="1"/>
    <col min="56" max="57" width="11.125" style="5" customWidth="1"/>
    <col min="58" max="58" width="13" style="5" bestFit="1" customWidth="1"/>
    <col min="59" max="59" width="12.75" style="5" bestFit="1" customWidth="1"/>
    <col min="60" max="60" width="13" style="5" bestFit="1" customWidth="1"/>
    <col min="61" max="61" width="12.75" style="5" bestFit="1" customWidth="1"/>
    <col min="62" max="62" width="11.125" style="5" customWidth="1"/>
    <col min="63" max="63" width="18" style="5" bestFit="1" customWidth="1"/>
    <col min="64" max="64" width="13" style="5" customWidth="1"/>
    <col min="65" max="65" width="14.375" style="5" customWidth="1"/>
    <col min="66" max="67" width="11.125" style="5" customWidth="1"/>
    <col min="68" max="68" width="11.625" style="5" customWidth="1"/>
    <col min="69" max="69" width="11.625" style="255" customWidth="1"/>
    <col min="70" max="70" width="15.5" style="5" bestFit="1" customWidth="1"/>
    <col min="71" max="71" width="13.875" style="5" bestFit="1" customWidth="1"/>
    <col min="72" max="72" width="1.875" style="5" customWidth="1"/>
    <col min="73" max="74" width="12.5" style="5" customWidth="1"/>
    <col min="75" max="16384" width="9" style="5"/>
  </cols>
  <sheetData>
    <row r="1" spans="1:84" ht="24" customHeight="1">
      <c r="A1" s="319"/>
      <c r="B1" s="3" t="s">
        <v>660</v>
      </c>
      <c r="C1" s="4"/>
      <c r="D1" s="4"/>
      <c r="E1" s="4"/>
      <c r="F1" s="4"/>
      <c r="G1" s="4"/>
      <c r="H1" s="4"/>
      <c r="I1" s="4"/>
      <c r="J1" s="4"/>
      <c r="K1" s="4"/>
      <c r="L1" s="4"/>
      <c r="M1" s="4"/>
      <c r="N1" s="3" t="s">
        <v>661</v>
      </c>
      <c r="O1" s="4"/>
      <c r="P1" s="4"/>
      <c r="Q1" s="4"/>
      <c r="R1" s="4"/>
      <c r="S1" s="4"/>
      <c r="T1" s="4"/>
      <c r="U1" s="176"/>
      <c r="V1" s="4"/>
      <c r="W1" s="4"/>
      <c r="X1" s="3"/>
      <c r="Y1" s="3"/>
      <c r="Z1" s="3"/>
      <c r="AA1" s="3"/>
      <c r="AB1" s="176"/>
      <c r="AC1" s="4"/>
      <c r="AD1" s="3" t="s">
        <v>661</v>
      </c>
      <c r="AE1" s="4"/>
      <c r="AF1" s="4"/>
      <c r="AG1" s="4"/>
      <c r="AH1" s="4"/>
      <c r="AI1" s="176"/>
      <c r="AJ1" s="4"/>
      <c r="AK1" s="4"/>
      <c r="AL1" s="3"/>
      <c r="AM1" s="3"/>
      <c r="AN1" s="3"/>
      <c r="AO1" s="3"/>
      <c r="AP1" s="3"/>
      <c r="AQ1" s="3"/>
      <c r="AR1" s="3"/>
      <c r="AS1" s="3"/>
      <c r="AT1" s="3" t="s">
        <v>661</v>
      </c>
      <c r="AU1" s="4"/>
      <c r="AV1" s="4"/>
      <c r="AW1" s="4"/>
      <c r="AX1" s="176"/>
      <c r="AY1" s="4"/>
      <c r="AZ1" s="4"/>
      <c r="BA1" s="176"/>
      <c r="BB1" s="4"/>
      <c r="BC1" s="176"/>
      <c r="BD1" s="4"/>
      <c r="BE1" s="4"/>
      <c r="BF1" s="3"/>
      <c r="BG1" s="3"/>
      <c r="BH1" s="3"/>
      <c r="BI1" s="3"/>
      <c r="BJ1" s="3"/>
      <c r="BK1" s="3"/>
      <c r="BL1" s="268"/>
      <c r="BM1" s="3"/>
      <c r="BN1" s="268" t="s">
        <v>418</v>
      </c>
      <c r="BO1" s="3"/>
      <c r="BP1" s="268"/>
      <c r="BQ1" s="320"/>
      <c r="BR1" s="3"/>
      <c r="BS1" s="3"/>
      <c r="BT1" s="176"/>
      <c r="BU1" s="176"/>
      <c r="BV1" s="176"/>
      <c r="BW1" s="176"/>
      <c r="BX1" s="176"/>
      <c r="BY1" s="176"/>
      <c r="BZ1" s="176"/>
      <c r="CA1" s="176"/>
      <c r="CB1" s="176"/>
      <c r="CC1" s="176"/>
      <c r="CD1" s="176"/>
      <c r="CE1" s="176"/>
      <c r="CF1" s="176"/>
    </row>
    <row r="2" spans="1:84">
      <c r="M2" s="8" t="s">
        <v>704</v>
      </c>
      <c r="V2" s="146"/>
      <c r="W2" s="146"/>
      <c r="AA2" s="8"/>
      <c r="AC2" s="8" t="s">
        <v>704</v>
      </c>
      <c r="AI2" s="146"/>
      <c r="AQ2" s="8"/>
      <c r="AS2" s="8" t="s">
        <v>704</v>
      </c>
      <c r="AU2" s="8"/>
      <c r="BK2" s="8" t="s">
        <v>704</v>
      </c>
      <c r="BL2" s="8"/>
      <c r="BM2" s="8"/>
      <c r="BN2" s="8"/>
      <c r="BO2" s="8"/>
      <c r="BR2" s="34"/>
      <c r="BS2" s="8"/>
      <c r="BV2" s="8" t="s">
        <v>704</v>
      </c>
    </row>
    <row r="3" spans="1:84" ht="20.25" customHeight="1">
      <c r="A3" s="577" t="s">
        <v>662</v>
      </c>
      <c r="B3" s="554" t="s">
        <v>521</v>
      </c>
      <c r="C3" s="554"/>
      <c r="D3" s="583" t="s">
        <v>527</v>
      </c>
      <c r="E3" s="584"/>
      <c r="F3" s="583" t="s">
        <v>441</v>
      </c>
      <c r="G3" s="584"/>
      <c r="H3" s="583" t="s">
        <v>529</v>
      </c>
      <c r="I3" s="584"/>
      <c r="J3" s="583" t="s">
        <v>459</v>
      </c>
      <c r="K3" s="584"/>
      <c r="L3" s="583" t="s">
        <v>460</v>
      </c>
      <c r="M3" s="584"/>
      <c r="N3" s="583" t="s">
        <v>462</v>
      </c>
      <c r="O3" s="584"/>
      <c r="P3" s="583" t="s">
        <v>533</v>
      </c>
      <c r="Q3" s="584"/>
      <c r="R3" s="583" t="s">
        <v>461</v>
      </c>
      <c r="S3" s="584"/>
      <c r="T3" s="583" t="s">
        <v>530</v>
      </c>
      <c r="U3" s="584"/>
      <c r="V3" s="580" t="s">
        <v>380</v>
      </c>
      <c r="W3" s="581"/>
      <c r="X3" s="581"/>
      <c r="Y3" s="581"/>
      <c r="Z3" s="581"/>
      <c r="AA3" s="581"/>
      <c r="AB3" s="581"/>
      <c r="AC3" s="582"/>
      <c r="AD3" s="580" t="s">
        <v>381</v>
      </c>
      <c r="AE3" s="581"/>
      <c r="AF3" s="581"/>
      <c r="AG3" s="582"/>
      <c r="AH3" s="580" t="s">
        <v>382</v>
      </c>
      <c r="AI3" s="581"/>
      <c r="AJ3" s="581"/>
      <c r="AK3" s="582"/>
      <c r="AL3" s="588" t="s">
        <v>220</v>
      </c>
      <c r="AM3" s="589"/>
      <c r="AN3" s="583" t="s">
        <v>538</v>
      </c>
      <c r="AO3" s="584"/>
      <c r="AP3" s="583" t="s">
        <v>539</v>
      </c>
      <c r="AQ3" s="584"/>
      <c r="AR3" s="583" t="s">
        <v>395</v>
      </c>
      <c r="AS3" s="584"/>
      <c r="AT3" s="580" t="s">
        <v>383</v>
      </c>
      <c r="AU3" s="581"/>
      <c r="AV3" s="581"/>
      <c r="AW3" s="581"/>
      <c r="AX3" s="581"/>
      <c r="AY3" s="582"/>
      <c r="AZ3" s="583" t="s">
        <v>170</v>
      </c>
      <c r="BA3" s="584"/>
      <c r="BB3" s="583" t="s">
        <v>688</v>
      </c>
      <c r="BC3" s="584"/>
      <c r="BD3" s="583" t="s">
        <v>541</v>
      </c>
      <c r="BE3" s="584"/>
      <c r="BF3" s="583" t="s">
        <v>199</v>
      </c>
      <c r="BG3" s="584"/>
      <c r="BH3" s="583" t="s">
        <v>540</v>
      </c>
      <c r="BI3" s="584"/>
      <c r="BJ3" s="583" t="s">
        <v>131</v>
      </c>
      <c r="BK3" s="584"/>
      <c r="BL3" s="583" t="s">
        <v>159</v>
      </c>
      <c r="BM3" s="584"/>
      <c r="BN3" s="583" t="s">
        <v>146</v>
      </c>
      <c r="BO3" s="584"/>
      <c r="BP3" s="583" t="s">
        <v>177</v>
      </c>
      <c r="BQ3" s="584"/>
      <c r="BR3" s="583" t="s">
        <v>663</v>
      </c>
      <c r="BS3" s="584"/>
      <c r="BT3" s="93"/>
      <c r="BU3" s="583" t="s">
        <v>664</v>
      </c>
      <c r="BV3" s="584"/>
    </row>
    <row r="4" spans="1:84" ht="20.25" customHeight="1">
      <c r="A4" s="579"/>
      <c r="B4" s="554"/>
      <c r="C4" s="554"/>
      <c r="D4" s="585"/>
      <c r="E4" s="586"/>
      <c r="F4" s="585"/>
      <c r="G4" s="586"/>
      <c r="H4" s="585"/>
      <c r="I4" s="586"/>
      <c r="J4" s="585"/>
      <c r="K4" s="586"/>
      <c r="L4" s="585"/>
      <c r="M4" s="586"/>
      <c r="N4" s="585"/>
      <c r="O4" s="586"/>
      <c r="P4" s="585"/>
      <c r="Q4" s="586"/>
      <c r="R4" s="585"/>
      <c r="S4" s="586"/>
      <c r="T4" s="585"/>
      <c r="U4" s="586"/>
      <c r="V4" s="585" t="s">
        <v>214</v>
      </c>
      <c r="W4" s="586"/>
      <c r="X4" s="555" t="s">
        <v>531</v>
      </c>
      <c r="Y4" s="556"/>
      <c r="Z4" s="587" t="s">
        <v>215</v>
      </c>
      <c r="AA4" s="556"/>
      <c r="AB4" s="555" t="s">
        <v>235</v>
      </c>
      <c r="AC4" s="556"/>
      <c r="AD4" s="555" t="s">
        <v>178</v>
      </c>
      <c r="AE4" s="556"/>
      <c r="AF4" s="555" t="s">
        <v>142</v>
      </c>
      <c r="AG4" s="556"/>
      <c r="AH4" s="555" t="s">
        <v>218</v>
      </c>
      <c r="AI4" s="556"/>
      <c r="AJ4" s="555" t="s">
        <v>219</v>
      </c>
      <c r="AK4" s="556"/>
      <c r="AL4" s="555" t="s">
        <v>221</v>
      </c>
      <c r="AM4" s="556"/>
      <c r="AN4" s="585"/>
      <c r="AO4" s="586"/>
      <c r="AP4" s="585"/>
      <c r="AQ4" s="586"/>
      <c r="AR4" s="585"/>
      <c r="AS4" s="586"/>
      <c r="AT4" s="555" t="s">
        <v>378</v>
      </c>
      <c r="AU4" s="556"/>
      <c r="AV4" s="585" t="s">
        <v>379</v>
      </c>
      <c r="AW4" s="586"/>
      <c r="AX4" s="580" t="s">
        <v>384</v>
      </c>
      <c r="AY4" s="582"/>
      <c r="AZ4" s="585"/>
      <c r="BA4" s="586"/>
      <c r="BB4" s="585"/>
      <c r="BC4" s="586"/>
      <c r="BD4" s="585"/>
      <c r="BE4" s="586"/>
      <c r="BF4" s="585"/>
      <c r="BG4" s="586"/>
      <c r="BH4" s="585"/>
      <c r="BI4" s="586"/>
      <c r="BJ4" s="585"/>
      <c r="BK4" s="586"/>
      <c r="BL4" s="585"/>
      <c r="BM4" s="586"/>
      <c r="BN4" s="585"/>
      <c r="BO4" s="586"/>
      <c r="BP4" s="585"/>
      <c r="BQ4" s="586"/>
      <c r="BR4" s="585"/>
      <c r="BS4" s="586"/>
      <c r="BT4" s="93"/>
      <c r="BU4" s="585"/>
      <c r="BV4" s="586"/>
    </row>
    <row r="5" spans="1:84" ht="20.25" customHeight="1">
      <c r="A5" s="578"/>
      <c r="B5" s="11" t="s">
        <v>522</v>
      </c>
      <c r="C5" s="13" t="s">
        <v>523</v>
      </c>
      <c r="D5" s="11" t="s">
        <v>522</v>
      </c>
      <c r="E5" s="12" t="s">
        <v>523</v>
      </c>
      <c r="F5" s="11" t="s">
        <v>522</v>
      </c>
      <c r="G5" s="13" t="s">
        <v>523</v>
      </c>
      <c r="H5" s="11" t="s">
        <v>522</v>
      </c>
      <c r="I5" s="13" t="s">
        <v>523</v>
      </c>
      <c r="J5" s="11" t="s">
        <v>522</v>
      </c>
      <c r="K5" s="13" t="s">
        <v>523</v>
      </c>
      <c r="L5" s="11" t="s">
        <v>522</v>
      </c>
      <c r="M5" s="99" t="s">
        <v>523</v>
      </c>
      <c r="N5" s="11" t="s">
        <v>522</v>
      </c>
      <c r="O5" s="13" t="s">
        <v>523</v>
      </c>
      <c r="P5" s="11" t="s">
        <v>522</v>
      </c>
      <c r="Q5" s="13" t="s">
        <v>523</v>
      </c>
      <c r="R5" s="11" t="s">
        <v>522</v>
      </c>
      <c r="S5" s="11" t="s">
        <v>523</v>
      </c>
      <c r="T5" s="11" t="s">
        <v>522</v>
      </c>
      <c r="U5" s="13" t="s">
        <v>523</v>
      </c>
      <c r="V5" s="11" t="s">
        <v>522</v>
      </c>
      <c r="W5" s="99" t="s">
        <v>523</v>
      </c>
      <c r="X5" s="11" t="s">
        <v>522</v>
      </c>
      <c r="Y5" s="99" t="s">
        <v>523</v>
      </c>
      <c r="Z5" s="99" t="s">
        <v>522</v>
      </c>
      <c r="AA5" s="13" t="s">
        <v>523</v>
      </c>
      <c r="AB5" s="11" t="s">
        <v>522</v>
      </c>
      <c r="AC5" s="99" t="s">
        <v>523</v>
      </c>
      <c r="AD5" s="11" t="s">
        <v>522</v>
      </c>
      <c r="AE5" s="13" t="s">
        <v>523</v>
      </c>
      <c r="AF5" s="11" t="s">
        <v>522</v>
      </c>
      <c r="AG5" s="13" t="s">
        <v>523</v>
      </c>
      <c r="AH5" s="11" t="s">
        <v>522</v>
      </c>
      <c r="AI5" s="11" t="s">
        <v>523</v>
      </c>
      <c r="AJ5" s="11" t="s">
        <v>522</v>
      </c>
      <c r="AK5" s="13" t="s">
        <v>523</v>
      </c>
      <c r="AL5" s="11" t="s">
        <v>522</v>
      </c>
      <c r="AM5" s="11" t="s">
        <v>523</v>
      </c>
      <c r="AN5" s="11" t="s">
        <v>522</v>
      </c>
      <c r="AO5" s="13" t="s">
        <v>523</v>
      </c>
      <c r="AP5" s="11" t="s">
        <v>522</v>
      </c>
      <c r="AQ5" s="99" t="s">
        <v>523</v>
      </c>
      <c r="AR5" s="11" t="s">
        <v>522</v>
      </c>
      <c r="AS5" s="99" t="s">
        <v>523</v>
      </c>
      <c r="AT5" s="11" t="s">
        <v>522</v>
      </c>
      <c r="AU5" s="13" t="s">
        <v>523</v>
      </c>
      <c r="AV5" s="11" t="s">
        <v>522</v>
      </c>
      <c r="AW5" s="99" t="s">
        <v>523</v>
      </c>
      <c r="AX5" s="11" t="s">
        <v>522</v>
      </c>
      <c r="AY5" s="11" t="s">
        <v>523</v>
      </c>
      <c r="AZ5" s="11" t="s">
        <v>522</v>
      </c>
      <c r="BA5" s="11" t="s">
        <v>523</v>
      </c>
      <c r="BB5" s="11" t="s">
        <v>522</v>
      </c>
      <c r="BC5" s="11" t="s">
        <v>523</v>
      </c>
      <c r="BD5" s="11" t="s">
        <v>522</v>
      </c>
      <c r="BE5" s="11" t="s">
        <v>523</v>
      </c>
      <c r="BF5" s="11" t="s">
        <v>522</v>
      </c>
      <c r="BG5" s="99" t="s">
        <v>523</v>
      </c>
      <c r="BH5" s="11" t="s">
        <v>522</v>
      </c>
      <c r="BI5" s="13" t="s">
        <v>523</v>
      </c>
      <c r="BJ5" s="11" t="s">
        <v>522</v>
      </c>
      <c r="BK5" s="99" t="s">
        <v>523</v>
      </c>
      <c r="BL5" s="11" t="s">
        <v>522</v>
      </c>
      <c r="BM5" s="13" t="s">
        <v>523</v>
      </c>
      <c r="BN5" s="11" t="s">
        <v>522</v>
      </c>
      <c r="BO5" s="13" t="s">
        <v>523</v>
      </c>
      <c r="BP5" s="11" t="s">
        <v>522</v>
      </c>
      <c r="BQ5" s="13" t="s">
        <v>523</v>
      </c>
      <c r="BR5" s="11" t="s">
        <v>522</v>
      </c>
      <c r="BS5" s="11" t="s">
        <v>523</v>
      </c>
      <c r="BT5" s="257"/>
      <c r="BU5" s="11" t="s">
        <v>522</v>
      </c>
      <c r="BV5" s="11" t="s">
        <v>523</v>
      </c>
    </row>
    <row r="6" spans="1:84">
      <c r="A6" s="9"/>
      <c r="B6" s="16" t="s">
        <v>524</v>
      </c>
      <c r="C6" s="16" t="s">
        <v>526</v>
      </c>
      <c r="D6" s="16" t="s">
        <v>524</v>
      </c>
      <c r="E6" s="16" t="s">
        <v>526</v>
      </c>
      <c r="F6" s="16" t="s">
        <v>524</v>
      </c>
      <c r="G6" s="16" t="s">
        <v>526</v>
      </c>
      <c r="H6" s="16" t="s">
        <v>524</v>
      </c>
      <c r="I6" s="16" t="s">
        <v>526</v>
      </c>
      <c r="J6" s="16" t="s">
        <v>524</v>
      </c>
      <c r="K6" s="16" t="s">
        <v>526</v>
      </c>
      <c r="L6" s="16" t="s">
        <v>524</v>
      </c>
      <c r="M6" s="16" t="s">
        <v>526</v>
      </c>
      <c r="N6" s="16" t="s">
        <v>524</v>
      </c>
      <c r="O6" s="16" t="s">
        <v>526</v>
      </c>
      <c r="P6" s="16" t="s">
        <v>524</v>
      </c>
      <c r="Q6" s="16" t="s">
        <v>526</v>
      </c>
      <c r="R6" s="16" t="s">
        <v>524</v>
      </c>
      <c r="S6" s="16" t="s">
        <v>526</v>
      </c>
      <c r="T6" s="16" t="s">
        <v>524</v>
      </c>
      <c r="U6" s="16" t="s">
        <v>526</v>
      </c>
      <c r="V6" s="16" t="s">
        <v>524</v>
      </c>
      <c r="W6" s="16" t="s">
        <v>526</v>
      </c>
      <c r="X6" s="16" t="s">
        <v>524</v>
      </c>
      <c r="Y6" s="16" t="s">
        <v>526</v>
      </c>
      <c r="Z6" s="16" t="s">
        <v>524</v>
      </c>
      <c r="AA6" s="16" t="s">
        <v>526</v>
      </c>
      <c r="AB6" s="16" t="s">
        <v>524</v>
      </c>
      <c r="AC6" s="16" t="s">
        <v>526</v>
      </c>
      <c r="AD6" s="16" t="s">
        <v>524</v>
      </c>
      <c r="AE6" s="16" t="s">
        <v>526</v>
      </c>
      <c r="AF6" s="16" t="s">
        <v>524</v>
      </c>
      <c r="AG6" s="16" t="s">
        <v>526</v>
      </c>
      <c r="AH6" s="16" t="s">
        <v>524</v>
      </c>
      <c r="AI6" s="16" t="s">
        <v>526</v>
      </c>
      <c r="AJ6" s="16" t="s">
        <v>524</v>
      </c>
      <c r="AK6" s="16" t="s">
        <v>526</v>
      </c>
      <c r="AL6" s="16" t="s">
        <v>524</v>
      </c>
      <c r="AM6" s="16" t="s">
        <v>526</v>
      </c>
      <c r="AN6" s="16" t="s">
        <v>524</v>
      </c>
      <c r="AO6" s="16" t="s">
        <v>526</v>
      </c>
      <c r="AP6" s="16" t="s">
        <v>524</v>
      </c>
      <c r="AQ6" s="16" t="s">
        <v>526</v>
      </c>
      <c r="AR6" s="16" t="s">
        <v>524</v>
      </c>
      <c r="AS6" s="16" t="s">
        <v>526</v>
      </c>
      <c r="AT6" s="16" t="s">
        <v>524</v>
      </c>
      <c r="AU6" s="16" t="s">
        <v>526</v>
      </c>
      <c r="AV6" s="16" t="s">
        <v>524</v>
      </c>
      <c r="AW6" s="16" t="s">
        <v>526</v>
      </c>
      <c r="AX6" s="16" t="s">
        <v>524</v>
      </c>
      <c r="AY6" s="16" t="s">
        <v>526</v>
      </c>
      <c r="AZ6" s="16" t="s">
        <v>524</v>
      </c>
      <c r="BA6" s="16" t="s">
        <v>526</v>
      </c>
      <c r="BB6" s="16" t="s">
        <v>524</v>
      </c>
      <c r="BC6" s="16" t="s">
        <v>526</v>
      </c>
      <c r="BD6" s="16" t="s">
        <v>524</v>
      </c>
      <c r="BE6" s="16" t="s">
        <v>526</v>
      </c>
      <c r="BF6" s="16" t="s">
        <v>524</v>
      </c>
      <c r="BG6" s="16" t="s">
        <v>526</v>
      </c>
      <c r="BH6" s="16" t="s">
        <v>524</v>
      </c>
      <c r="BI6" s="16" t="s">
        <v>526</v>
      </c>
      <c r="BJ6" s="16" t="s">
        <v>524</v>
      </c>
      <c r="BK6" s="16" t="s">
        <v>526</v>
      </c>
      <c r="BL6" s="16" t="s">
        <v>524</v>
      </c>
      <c r="BM6" s="16" t="s">
        <v>526</v>
      </c>
      <c r="BN6" s="16" t="s">
        <v>524</v>
      </c>
      <c r="BO6" s="16" t="s">
        <v>526</v>
      </c>
      <c r="BP6" s="16" t="s">
        <v>524</v>
      </c>
      <c r="BQ6" s="16" t="s">
        <v>526</v>
      </c>
      <c r="BR6" s="16" t="s">
        <v>524</v>
      </c>
      <c r="BS6" s="16" t="s">
        <v>526</v>
      </c>
      <c r="BT6" s="226"/>
      <c r="BU6" s="14" t="s">
        <v>621</v>
      </c>
      <c r="BV6" s="16" t="s">
        <v>621</v>
      </c>
    </row>
    <row r="7" spans="1:84" s="19" customFormat="1" ht="18.95" customHeight="1">
      <c r="A7" s="152" t="s">
        <v>705</v>
      </c>
      <c r="B7" s="42">
        <v>1125852881</v>
      </c>
      <c r="C7" s="42">
        <v>12544512967.245001</v>
      </c>
      <c r="D7" s="42">
        <v>918410379</v>
      </c>
      <c r="E7" s="42">
        <v>9976789737.2320004</v>
      </c>
      <c r="F7" s="42">
        <v>467043006</v>
      </c>
      <c r="G7" s="42">
        <v>5427513963.4359999</v>
      </c>
      <c r="H7" s="42">
        <v>1353842</v>
      </c>
      <c r="I7" s="42">
        <v>18549852.712000001</v>
      </c>
      <c r="J7" s="42">
        <v>102723817</v>
      </c>
      <c r="K7" s="42">
        <v>1014142140.848</v>
      </c>
      <c r="L7" s="42">
        <v>347289714</v>
      </c>
      <c r="M7" s="42">
        <v>3516583780.2360001</v>
      </c>
      <c r="N7" s="42">
        <v>-51</v>
      </c>
      <c r="O7" s="42">
        <v>-2159.384</v>
      </c>
      <c r="P7" s="42">
        <v>944035</v>
      </c>
      <c r="Q7" s="42">
        <v>11611306.862</v>
      </c>
      <c r="R7" s="42">
        <v>47702791</v>
      </c>
      <c r="S7" s="42">
        <v>1762415740.0769999</v>
      </c>
      <c r="T7" s="42">
        <v>30</v>
      </c>
      <c r="U7" s="42">
        <v>2956.4</v>
      </c>
      <c r="V7" s="42">
        <v>1178932</v>
      </c>
      <c r="W7" s="42">
        <v>160868028.23800001</v>
      </c>
      <c r="X7" s="42">
        <v>80908</v>
      </c>
      <c r="Y7" s="42">
        <v>1690506.27</v>
      </c>
      <c r="Z7" s="42">
        <v>20435764</v>
      </c>
      <c r="AA7" s="42">
        <v>193273961.59200001</v>
      </c>
      <c r="AB7" s="42">
        <v>35775</v>
      </c>
      <c r="AC7" s="42">
        <v>4103297.4909999999</v>
      </c>
      <c r="AD7" s="42">
        <v>10</v>
      </c>
      <c r="AE7" s="42">
        <v>587.66800000000001</v>
      </c>
      <c r="AF7" s="42">
        <v>44180</v>
      </c>
      <c r="AG7" s="42">
        <v>3519623.1090000002</v>
      </c>
      <c r="AH7" s="42">
        <v>14163</v>
      </c>
      <c r="AI7" s="42">
        <v>699665.10699999996</v>
      </c>
      <c r="AJ7" s="42">
        <v>206863</v>
      </c>
      <c r="AK7" s="42">
        <v>4447421.1840000004</v>
      </c>
      <c r="AL7" s="42">
        <v>14100</v>
      </c>
      <c r="AM7" s="42">
        <v>5352021.5839999998</v>
      </c>
      <c r="AN7" s="42">
        <v>0</v>
      </c>
      <c r="AO7" s="42">
        <v>0</v>
      </c>
      <c r="AP7" s="42">
        <v>60039</v>
      </c>
      <c r="AQ7" s="42">
        <v>7068712.8150000004</v>
      </c>
      <c r="AR7" s="42">
        <v>215049</v>
      </c>
      <c r="AS7" s="42">
        <v>6144761.7529999996</v>
      </c>
      <c r="AT7" s="42">
        <v>80492</v>
      </c>
      <c r="AU7" s="42">
        <v>333933.95400000003</v>
      </c>
      <c r="AV7" s="42">
        <v>6024</v>
      </c>
      <c r="AW7" s="42">
        <v>1917313.037</v>
      </c>
      <c r="AX7" s="42">
        <v>1</v>
      </c>
      <c r="AY7" s="42">
        <v>119.18</v>
      </c>
      <c r="AZ7" s="42">
        <v>23070</v>
      </c>
      <c r="BA7" s="42">
        <v>16190814.119999999</v>
      </c>
      <c r="BB7" s="42">
        <v>237356</v>
      </c>
      <c r="BC7" s="42">
        <v>4671327.4380000001</v>
      </c>
      <c r="BD7" s="42">
        <v>0</v>
      </c>
      <c r="BE7" s="42">
        <v>0</v>
      </c>
      <c r="BF7" s="42">
        <v>382027</v>
      </c>
      <c r="BG7" s="42">
        <v>2097589.1919999998</v>
      </c>
      <c r="BH7" s="42">
        <v>1192510</v>
      </c>
      <c r="BI7" s="42">
        <v>24815281.202</v>
      </c>
      <c r="BJ7" s="42">
        <v>579048</v>
      </c>
      <c r="BK7" s="42">
        <v>10200440.588</v>
      </c>
      <c r="BL7" s="42">
        <v>5188062</v>
      </c>
      <c r="BM7" s="42">
        <v>88147702.079999998</v>
      </c>
      <c r="BN7" s="42">
        <v>13073</v>
      </c>
      <c r="BO7" s="42">
        <v>62702.803999999996</v>
      </c>
      <c r="BP7" s="42">
        <v>4061</v>
      </c>
      <c r="BQ7" s="42">
        <v>156483.04</v>
      </c>
      <c r="BR7" s="42">
        <v>128804190</v>
      </c>
      <c r="BS7" s="42">
        <v>257933092.61199999</v>
      </c>
      <c r="BT7" s="42"/>
      <c r="BU7" s="40">
        <v>102.97096376430463</v>
      </c>
      <c r="BV7" s="40">
        <v>102.00382578820204</v>
      </c>
    </row>
    <row r="8" spans="1:84" s="19" customFormat="1" ht="18.95" customHeight="1">
      <c r="A8" s="152" t="s">
        <v>706</v>
      </c>
      <c r="B8" s="42">
        <v>1149541498</v>
      </c>
      <c r="C8" s="42">
        <v>12974177266.135</v>
      </c>
      <c r="D8" s="42">
        <v>927117258</v>
      </c>
      <c r="E8" s="42">
        <v>10325061372.506001</v>
      </c>
      <c r="F8" s="42">
        <v>483243149</v>
      </c>
      <c r="G8" s="42">
        <v>5736797681.5699997</v>
      </c>
      <c r="H8" s="42">
        <v>1343476</v>
      </c>
      <c r="I8" s="42">
        <v>18951266.416000001</v>
      </c>
      <c r="J8" s="42">
        <v>102605467</v>
      </c>
      <c r="K8" s="42">
        <v>1032956228.605</v>
      </c>
      <c r="L8" s="42">
        <v>339925166</v>
      </c>
      <c r="M8" s="42">
        <v>3536356195.915</v>
      </c>
      <c r="N8" s="42">
        <v>-41</v>
      </c>
      <c r="O8" s="42">
        <v>-827.70299999999997</v>
      </c>
      <c r="P8" s="42">
        <v>962857</v>
      </c>
      <c r="Q8" s="42">
        <v>11960478.585999999</v>
      </c>
      <c r="R8" s="42">
        <v>47677633</v>
      </c>
      <c r="S8" s="42">
        <v>1787739119.4760001</v>
      </c>
      <c r="T8" s="42">
        <v>33</v>
      </c>
      <c r="U8" s="42">
        <v>162.63999999999999</v>
      </c>
      <c r="V8" s="42">
        <v>1212257</v>
      </c>
      <c r="W8" s="42">
        <v>164158587.75600001</v>
      </c>
      <c r="X8" s="42">
        <v>71747</v>
      </c>
      <c r="Y8" s="42">
        <v>1423128.5919999999</v>
      </c>
      <c r="Z8" s="42">
        <v>21605330</v>
      </c>
      <c r="AA8" s="42">
        <v>199403853.60299999</v>
      </c>
      <c r="AB8" s="42">
        <v>35445</v>
      </c>
      <c r="AC8" s="42">
        <v>4006449.4750000001</v>
      </c>
      <c r="AD8" s="42">
        <v>7</v>
      </c>
      <c r="AE8" s="42">
        <v>591.03300000000002</v>
      </c>
      <c r="AF8" s="42">
        <v>41506</v>
      </c>
      <c r="AG8" s="42">
        <v>3453751.66</v>
      </c>
      <c r="AH8" s="42">
        <v>13060</v>
      </c>
      <c r="AI8" s="42">
        <v>730702.11899999995</v>
      </c>
      <c r="AJ8" s="42">
        <v>161462</v>
      </c>
      <c r="AK8" s="42">
        <v>4147026.662</v>
      </c>
      <c r="AL8" s="42">
        <v>14345</v>
      </c>
      <c r="AM8" s="42">
        <v>5518036.2230000002</v>
      </c>
      <c r="AN8" s="42">
        <v>0</v>
      </c>
      <c r="AO8" s="42">
        <v>0</v>
      </c>
      <c r="AP8" s="42">
        <v>59550</v>
      </c>
      <c r="AQ8" s="42">
        <v>7065933.6109999996</v>
      </c>
      <c r="AR8" s="42">
        <v>209369</v>
      </c>
      <c r="AS8" s="42">
        <v>5995783.5460000001</v>
      </c>
      <c r="AT8" s="42">
        <v>79092</v>
      </c>
      <c r="AU8" s="42">
        <v>356403.07299999997</v>
      </c>
      <c r="AV8" s="42">
        <v>5281</v>
      </c>
      <c r="AW8" s="42">
        <v>1576037.3740000001</v>
      </c>
      <c r="AX8" s="42">
        <v>446</v>
      </c>
      <c r="AY8" s="42">
        <v>58597.616000000002</v>
      </c>
      <c r="AZ8" s="42">
        <v>22543</v>
      </c>
      <c r="BA8" s="42">
        <v>15832888.789999999</v>
      </c>
      <c r="BB8" s="42">
        <v>223179</v>
      </c>
      <c r="BC8" s="42">
        <v>4135726.4530000002</v>
      </c>
      <c r="BD8" s="42">
        <v>0</v>
      </c>
      <c r="BE8" s="42">
        <v>0</v>
      </c>
      <c r="BF8" s="42">
        <v>376932</v>
      </c>
      <c r="BG8" s="42">
        <v>2152473.6490000002</v>
      </c>
      <c r="BH8" s="42">
        <v>1231795</v>
      </c>
      <c r="BI8" s="42">
        <v>25821675.927000001</v>
      </c>
      <c r="BJ8" s="42">
        <v>598012</v>
      </c>
      <c r="BK8" s="42">
        <v>11200258.710999999</v>
      </c>
      <c r="BL8" s="42">
        <v>5397967</v>
      </c>
      <c r="BM8" s="42">
        <v>100675566.949</v>
      </c>
      <c r="BN8" s="42">
        <v>16993</v>
      </c>
      <c r="BO8" s="42">
        <v>81969.710000000006</v>
      </c>
      <c r="BP8" s="42">
        <v>4677</v>
      </c>
      <c r="BQ8" s="42">
        <v>167225.535</v>
      </c>
      <c r="BR8" s="42">
        <v>142402763</v>
      </c>
      <c r="BS8" s="42">
        <v>291454292.56300002</v>
      </c>
      <c r="BT8" s="42"/>
      <c r="BU8" s="40">
        <v>102.10405972216898</v>
      </c>
      <c r="BV8" s="40">
        <v>103.42511741995801</v>
      </c>
    </row>
    <row r="9" spans="1:84" s="19" customFormat="1" ht="18.95" customHeight="1">
      <c r="A9" s="157" t="s">
        <v>707</v>
      </c>
      <c r="B9" s="47">
        <v>1029528639</v>
      </c>
      <c r="C9" s="47">
        <v>12578526740.424</v>
      </c>
      <c r="D9" s="47">
        <v>831210565</v>
      </c>
      <c r="E9" s="47">
        <v>9976647346.9890003</v>
      </c>
      <c r="F9" s="47">
        <v>438859069</v>
      </c>
      <c r="G9" s="47">
        <v>5587016163.6099997</v>
      </c>
      <c r="H9" s="47">
        <v>1195236</v>
      </c>
      <c r="I9" s="47">
        <v>18085190.741999999</v>
      </c>
      <c r="J9" s="47">
        <v>91983616</v>
      </c>
      <c r="K9" s="47">
        <v>994903094.903</v>
      </c>
      <c r="L9" s="47">
        <v>299172644</v>
      </c>
      <c r="M9" s="47">
        <v>3376642897.7340002</v>
      </c>
      <c r="N9" s="47">
        <v>-2</v>
      </c>
      <c r="O9" s="47">
        <v>-17.001000000000001</v>
      </c>
      <c r="P9" s="47">
        <v>901581</v>
      </c>
      <c r="Q9" s="47">
        <v>12032983.651000001</v>
      </c>
      <c r="R9" s="47">
        <v>45194530</v>
      </c>
      <c r="S9" s="47">
        <v>1734306343.539</v>
      </c>
      <c r="T9" s="47">
        <v>20</v>
      </c>
      <c r="U9" s="47">
        <v>110</v>
      </c>
      <c r="V9" s="47">
        <v>1224409</v>
      </c>
      <c r="W9" s="47">
        <v>161465848.40099999</v>
      </c>
      <c r="X9" s="47">
        <v>65273</v>
      </c>
      <c r="Y9" s="47">
        <v>1252222.3659999999</v>
      </c>
      <c r="Z9" s="47">
        <v>22573562</v>
      </c>
      <c r="AA9" s="47">
        <v>205316036.71799999</v>
      </c>
      <c r="AB9" s="47">
        <v>35602</v>
      </c>
      <c r="AC9" s="47">
        <v>4016988.2519999999</v>
      </c>
      <c r="AD9" s="47">
        <v>1</v>
      </c>
      <c r="AE9" s="47">
        <v>6.8890000000000002</v>
      </c>
      <c r="AF9" s="47">
        <v>37139</v>
      </c>
      <c r="AG9" s="47">
        <v>3327227.75</v>
      </c>
      <c r="AH9" s="47">
        <v>11417</v>
      </c>
      <c r="AI9" s="47">
        <v>679436.196</v>
      </c>
      <c r="AJ9" s="47">
        <v>113005</v>
      </c>
      <c r="AK9" s="47">
        <v>3541959.8110000002</v>
      </c>
      <c r="AL9" s="47">
        <v>13652</v>
      </c>
      <c r="AM9" s="47">
        <v>5313104.6579999998</v>
      </c>
      <c r="AN9" s="47">
        <v>0</v>
      </c>
      <c r="AO9" s="47">
        <v>0</v>
      </c>
      <c r="AP9" s="47">
        <v>58318</v>
      </c>
      <c r="AQ9" s="47">
        <v>6793275.3360000001</v>
      </c>
      <c r="AR9" s="47">
        <v>183196</v>
      </c>
      <c r="AS9" s="47">
        <v>5527624.5250000004</v>
      </c>
      <c r="AT9" s="47">
        <v>62930</v>
      </c>
      <c r="AU9" s="47">
        <v>284833.16499999998</v>
      </c>
      <c r="AV9" s="47">
        <v>4739</v>
      </c>
      <c r="AW9" s="47">
        <v>1422018.5819999999</v>
      </c>
      <c r="AX9" s="47">
        <v>4459381</v>
      </c>
      <c r="AY9" s="47">
        <v>35732579.729999997</v>
      </c>
      <c r="AZ9" s="47">
        <v>23066</v>
      </c>
      <c r="BA9" s="47">
        <v>16676398.960000001</v>
      </c>
      <c r="BB9" s="47">
        <v>208858</v>
      </c>
      <c r="BC9" s="47">
        <v>3686562.1510000001</v>
      </c>
      <c r="BD9" s="47">
        <v>0</v>
      </c>
      <c r="BE9" s="47">
        <v>0</v>
      </c>
      <c r="BF9" s="47">
        <v>350341</v>
      </c>
      <c r="BG9" s="47">
        <v>1996792.1580000001</v>
      </c>
      <c r="BH9" s="47">
        <v>1255648</v>
      </c>
      <c r="BI9" s="47">
        <v>26721174.267000001</v>
      </c>
      <c r="BJ9" s="47">
        <v>547555</v>
      </c>
      <c r="BK9" s="47">
        <v>10761335.284</v>
      </c>
      <c r="BL9" s="47">
        <v>5501954</v>
      </c>
      <c r="BM9" s="47">
        <v>107613310.80599999</v>
      </c>
      <c r="BN9" s="47">
        <v>19458</v>
      </c>
      <c r="BO9" s="47">
        <v>93505.660999999993</v>
      </c>
      <c r="BP9" s="47">
        <v>3954</v>
      </c>
      <c r="BQ9" s="47">
        <v>135322.26999999999</v>
      </c>
      <c r="BR9" s="47">
        <v>115468487</v>
      </c>
      <c r="BS9" s="47">
        <v>253182409.31</v>
      </c>
      <c r="BT9" s="276"/>
      <c r="BU9" s="45">
        <v>89.559936791424988</v>
      </c>
      <c r="BV9" s="45">
        <v>96.950476954375205</v>
      </c>
    </row>
    <row r="10" spans="1:84" s="102" customFormat="1">
      <c r="A10" s="321" t="s">
        <v>562</v>
      </c>
      <c r="B10" s="68">
        <v>41739265</v>
      </c>
      <c r="C10" s="68">
        <v>626245676.10599995</v>
      </c>
      <c r="D10" s="68">
        <v>31103555</v>
      </c>
      <c r="E10" s="68">
        <v>441221523.991</v>
      </c>
      <c r="F10" s="68">
        <v>19640911</v>
      </c>
      <c r="G10" s="68">
        <v>293380120.45999998</v>
      </c>
      <c r="H10" s="68">
        <v>78695</v>
      </c>
      <c r="I10" s="68">
        <v>1333223.629</v>
      </c>
      <c r="J10" s="68">
        <v>4565090</v>
      </c>
      <c r="K10" s="68">
        <v>56260597.957999997</v>
      </c>
      <c r="L10" s="68">
        <v>6818859</v>
      </c>
      <c r="M10" s="68">
        <v>90247581.944000006</v>
      </c>
      <c r="N10" s="68">
        <v>0</v>
      </c>
      <c r="O10" s="68">
        <v>0</v>
      </c>
      <c r="P10" s="68">
        <v>136774</v>
      </c>
      <c r="Q10" s="68">
        <v>2088495.4180000001</v>
      </c>
      <c r="R10" s="68">
        <v>3485969</v>
      </c>
      <c r="S10" s="68">
        <v>135257087.70500001</v>
      </c>
      <c r="T10" s="68">
        <v>0</v>
      </c>
      <c r="U10" s="68">
        <v>0</v>
      </c>
      <c r="V10" s="68">
        <v>85946</v>
      </c>
      <c r="W10" s="68">
        <v>10820906.609999999</v>
      </c>
      <c r="X10" s="68">
        <v>3313</v>
      </c>
      <c r="Y10" s="68">
        <v>54749.131000000001</v>
      </c>
      <c r="Z10" s="68">
        <v>1253590</v>
      </c>
      <c r="AA10" s="68">
        <v>15258290.875</v>
      </c>
      <c r="AB10" s="68">
        <v>1257</v>
      </c>
      <c r="AC10" s="68">
        <v>106257.36</v>
      </c>
      <c r="AD10" s="68">
        <v>0</v>
      </c>
      <c r="AE10" s="68">
        <v>0</v>
      </c>
      <c r="AF10" s="68">
        <v>1760</v>
      </c>
      <c r="AG10" s="68">
        <v>263766.39299999998</v>
      </c>
      <c r="AH10" s="68">
        <v>0</v>
      </c>
      <c r="AI10" s="68">
        <v>0</v>
      </c>
      <c r="AJ10" s="68">
        <v>89</v>
      </c>
      <c r="AK10" s="68">
        <v>2181.62</v>
      </c>
      <c r="AL10" s="68">
        <v>184</v>
      </c>
      <c r="AM10" s="68">
        <v>78422.513999999996</v>
      </c>
      <c r="AN10" s="68">
        <v>0</v>
      </c>
      <c r="AO10" s="68">
        <v>0</v>
      </c>
      <c r="AP10" s="68">
        <v>2632</v>
      </c>
      <c r="AQ10" s="68">
        <v>329581.49300000002</v>
      </c>
      <c r="AR10" s="68">
        <v>5461</v>
      </c>
      <c r="AS10" s="68">
        <v>168877.394</v>
      </c>
      <c r="AT10" s="68">
        <v>1664</v>
      </c>
      <c r="AU10" s="68">
        <v>4279.1310000000003</v>
      </c>
      <c r="AV10" s="68">
        <v>92</v>
      </c>
      <c r="AW10" s="68">
        <v>30826.605</v>
      </c>
      <c r="AX10" s="68">
        <v>164125</v>
      </c>
      <c r="AY10" s="68">
        <v>1684754.379</v>
      </c>
      <c r="AZ10" s="68">
        <v>423</v>
      </c>
      <c r="BA10" s="68">
        <v>46092.85</v>
      </c>
      <c r="BB10" s="68">
        <v>19383</v>
      </c>
      <c r="BC10" s="68">
        <v>338113.75199999998</v>
      </c>
      <c r="BD10" s="68">
        <v>0</v>
      </c>
      <c r="BE10" s="68">
        <v>0</v>
      </c>
      <c r="BF10" s="68">
        <v>2246</v>
      </c>
      <c r="BG10" s="68">
        <v>88371.032000000007</v>
      </c>
      <c r="BH10" s="68">
        <v>54575</v>
      </c>
      <c r="BI10" s="68">
        <v>1063356.2860000001</v>
      </c>
      <c r="BJ10" s="68">
        <v>27602</v>
      </c>
      <c r="BK10" s="68">
        <v>443603.55800000002</v>
      </c>
      <c r="BL10" s="68">
        <v>291826</v>
      </c>
      <c r="BM10" s="68">
        <v>7342766.5350000001</v>
      </c>
      <c r="BN10" s="68">
        <v>2664</v>
      </c>
      <c r="BO10" s="68">
        <v>13366.536</v>
      </c>
      <c r="BP10" s="68">
        <v>169</v>
      </c>
      <c r="BQ10" s="68">
        <v>10643.96</v>
      </c>
      <c r="BR10" s="68">
        <v>5093966</v>
      </c>
      <c r="BS10" s="68">
        <v>9529360.9780000001</v>
      </c>
      <c r="BT10" s="52"/>
      <c r="BU10" s="50">
        <v>89.74052898780856</v>
      </c>
      <c r="BV10" s="50">
        <v>96.808066420063938</v>
      </c>
    </row>
    <row r="11" spans="1:84" s="102" customFormat="1">
      <c r="A11" s="321" t="s">
        <v>563</v>
      </c>
      <c r="B11" s="52">
        <v>10493092</v>
      </c>
      <c r="C11" s="52">
        <v>125792286.964</v>
      </c>
      <c r="D11" s="52">
        <v>8189042</v>
      </c>
      <c r="E11" s="52">
        <v>95643944.055000007</v>
      </c>
      <c r="F11" s="52">
        <v>5553007</v>
      </c>
      <c r="G11" s="52">
        <v>68040435.341999993</v>
      </c>
      <c r="H11" s="52">
        <v>39141</v>
      </c>
      <c r="I11" s="52">
        <v>519946.13699999999</v>
      </c>
      <c r="J11" s="52">
        <v>1283920</v>
      </c>
      <c r="K11" s="52">
        <v>13244144.323000001</v>
      </c>
      <c r="L11" s="52">
        <v>1312974</v>
      </c>
      <c r="M11" s="52">
        <v>13839418.253</v>
      </c>
      <c r="N11" s="52">
        <v>0</v>
      </c>
      <c r="O11" s="52">
        <v>0</v>
      </c>
      <c r="P11" s="52">
        <v>40839</v>
      </c>
      <c r="Q11" s="52">
        <v>524628.05599999998</v>
      </c>
      <c r="R11" s="52">
        <v>653431</v>
      </c>
      <c r="S11" s="52">
        <v>20737519.811000001</v>
      </c>
      <c r="T11" s="52">
        <v>0</v>
      </c>
      <c r="U11" s="52">
        <v>0</v>
      </c>
      <c r="V11" s="52">
        <v>15461</v>
      </c>
      <c r="W11" s="52">
        <v>2422513.8730000001</v>
      </c>
      <c r="X11" s="52">
        <v>1111</v>
      </c>
      <c r="Y11" s="52">
        <v>14151.012000000001</v>
      </c>
      <c r="Z11" s="52">
        <v>211331</v>
      </c>
      <c r="AA11" s="52">
        <v>2240055.9240000001</v>
      </c>
      <c r="AB11" s="52">
        <v>530</v>
      </c>
      <c r="AC11" s="52">
        <v>86454.536999999997</v>
      </c>
      <c r="AD11" s="52">
        <v>0</v>
      </c>
      <c r="AE11" s="52">
        <v>0</v>
      </c>
      <c r="AF11" s="52">
        <v>793</v>
      </c>
      <c r="AG11" s="52">
        <v>67793.967999999993</v>
      </c>
      <c r="AH11" s="52">
        <v>0</v>
      </c>
      <c r="AI11" s="52">
        <v>0</v>
      </c>
      <c r="AJ11" s="52">
        <v>44</v>
      </c>
      <c r="AK11" s="52">
        <v>1061.8399999999999</v>
      </c>
      <c r="AL11" s="52">
        <v>88</v>
      </c>
      <c r="AM11" s="52">
        <v>40636.875</v>
      </c>
      <c r="AN11" s="52">
        <v>0</v>
      </c>
      <c r="AO11" s="52">
        <v>0</v>
      </c>
      <c r="AP11" s="52">
        <v>631</v>
      </c>
      <c r="AQ11" s="52">
        <v>84173.157000000007</v>
      </c>
      <c r="AR11" s="52">
        <v>886</v>
      </c>
      <c r="AS11" s="52">
        <v>19415.824000000001</v>
      </c>
      <c r="AT11" s="52">
        <v>502</v>
      </c>
      <c r="AU11" s="52">
        <v>1240.3489999999999</v>
      </c>
      <c r="AV11" s="52">
        <v>43</v>
      </c>
      <c r="AW11" s="52">
        <v>8495.0249999999996</v>
      </c>
      <c r="AX11" s="52">
        <v>16288</v>
      </c>
      <c r="AY11" s="52">
        <v>97090.93</v>
      </c>
      <c r="AZ11" s="52">
        <v>82</v>
      </c>
      <c r="BA11" s="52">
        <v>7210.11</v>
      </c>
      <c r="BB11" s="52">
        <v>1590</v>
      </c>
      <c r="BC11" s="52">
        <v>32663.475999999999</v>
      </c>
      <c r="BD11" s="52">
        <v>0</v>
      </c>
      <c r="BE11" s="52">
        <v>0</v>
      </c>
      <c r="BF11" s="52">
        <v>341</v>
      </c>
      <c r="BG11" s="52">
        <v>2603.694</v>
      </c>
      <c r="BH11" s="52">
        <v>12502</v>
      </c>
      <c r="BI11" s="52">
        <v>217389.41399999999</v>
      </c>
      <c r="BJ11" s="52">
        <v>4620</v>
      </c>
      <c r="BK11" s="52">
        <v>68379.395000000004</v>
      </c>
      <c r="BL11" s="52">
        <v>57453</v>
      </c>
      <c r="BM11" s="52">
        <v>1120363.895</v>
      </c>
      <c r="BN11" s="52">
        <v>171</v>
      </c>
      <c r="BO11" s="52">
        <v>848.29899999999998</v>
      </c>
      <c r="BP11" s="52">
        <v>8</v>
      </c>
      <c r="BQ11" s="52">
        <v>316.71699999999998</v>
      </c>
      <c r="BR11" s="52">
        <v>1285305</v>
      </c>
      <c r="BS11" s="52">
        <v>2353336.7280000001</v>
      </c>
      <c r="BT11" s="52"/>
      <c r="BU11" s="50">
        <v>90.446937385633206</v>
      </c>
      <c r="BV11" s="50">
        <v>96.498231562569629</v>
      </c>
    </row>
    <row r="12" spans="1:84" s="102" customFormat="1">
      <c r="A12" s="321" t="s">
        <v>564</v>
      </c>
      <c r="B12" s="52">
        <v>8501697</v>
      </c>
      <c r="C12" s="52">
        <v>107901255.178</v>
      </c>
      <c r="D12" s="52">
        <v>7941199</v>
      </c>
      <c r="E12" s="52">
        <v>94070579.906000003</v>
      </c>
      <c r="F12" s="52">
        <v>5122472</v>
      </c>
      <c r="G12" s="52">
        <v>63001635.582999997</v>
      </c>
      <c r="H12" s="52">
        <v>28207</v>
      </c>
      <c r="I12" s="52">
        <v>438518.11700000003</v>
      </c>
      <c r="J12" s="52">
        <v>1141659</v>
      </c>
      <c r="K12" s="52">
        <v>12091406.622</v>
      </c>
      <c r="L12" s="52">
        <v>1648861</v>
      </c>
      <c r="M12" s="52">
        <v>18539019.583999999</v>
      </c>
      <c r="N12" s="52">
        <v>0</v>
      </c>
      <c r="O12" s="52">
        <v>0</v>
      </c>
      <c r="P12" s="52">
        <v>8704</v>
      </c>
      <c r="Q12" s="52">
        <v>131960.50899999999</v>
      </c>
      <c r="R12" s="52">
        <v>259693</v>
      </c>
      <c r="S12" s="52">
        <v>9244850.5329999998</v>
      </c>
      <c r="T12" s="52">
        <v>0</v>
      </c>
      <c r="U12" s="52">
        <v>0</v>
      </c>
      <c r="V12" s="52">
        <v>4075</v>
      </c>
      <c r="W12" s="52">
        <v>683012.34199999995</v>
      </c>
      <c r="X12" s="52">
        <v>417</v>
      </c>
      <c r="Y12" s="52">
        <v>4530.2150000000001</v>
      </c>
      <c r="Z12" s="52">
        <v>190701</v>
      </c>
      <c r="AA12" s="52">
        <v>1508956.03</v>
      </c>
      <c r="AB12" s="52">
        <v>853</v>
      </c>
      <c r="AC12" s="52">
        <v>78620.501999999993</v>
      </c>
      <c r="AD12" s="52">
        <v>0</v>
      </c>
      <c r="AE12" s="52">
        <v>0</v>
      </c>
      <c r="AF12" s="52">
        <v>503</v>
      </c>
      <c r="AG12" s="52">
        <v>69168.482999999993</v>
      </c>
      <c r="AH12" s="52">
        <v>0</v>
      </c>
      <c r="AI12" s="52">
        <v>0</v>
      </c>
      <c r="AJ12" s="52">
        <v>0</v>
      </c>
      <c r="AK12" s="52">
        <v>0</v>
      </c>
      <c r="AL12" s="52">
        <v>49</v>
      </c>
      <c r="AM12" s="52">
        <v>22252.215</v>
      </c>
      <c r="AN12" s="52">
        <v>0</v>
      </c>
      <c r="AO12" s="52">
        <v>0</v>
      </c>
      <c r="AP12" s="52">
        <v>505</v>
      </c>
      <c r="AQ12" s="52">
        <v>52000.330999999998</v>
      </c>
      <c r="AR12" s="52">
        <v>602</v>
      </c>
      <c r="AS12" s="52">
        <v>30578.32</v>
      </c>
      <c r="AT12" s="52">
        <v>372</v>
      </c>
      <c r="AU12" s="52">
        <v>687.83199999999999</v>
      </c>
      <c r="AV12" s="52">
        <v>14</v>
      </c>
      <c r="AW12" s="52">
        <v>1189.7840000000001</v>
      </c>
      <c r="AX12" s="52">
        <v>16357</v>
      </c>
      <c r="AY12" s="52">
        <v>99922.933000000005</v>
      </c>
      <c r="AZ12" s="52">
        <v>507</v>
      </c>
      <c r="BA12" s="52">
        <v>620071.6</v>
      </c>
      <c r="BB12" s="52">
        <v>2039</v>
      </c>
      <c r="BC12" s="52">
        <v>31611.339</v>
      </c>
      <c r="BD12" s="52">
        <v>0</v>
      </c>
      <c r="BE12" s="52">
        <v>0</v>
      </c>
      <c r="BF12" s="52">
        <v>361</v>
      </c>
      <c r="BG12" s="52">
        <v>3198.5039999999999</v>
      </c>
      <c r="BH12" s="52">
        <v>14966</v>
      </c>
      <c r="BI12" s="52">
        <v>284030.38799999998</v>
      </c>
      <c r="BJ12" s="52">
        <v>5532</v>
      </c>
      <c r="BK12" s="52">
        <v>92205.225999999995</v>
      </c>
      <c r="BL12" s="52">
        <v>53998</v>
      </c>
      <c r="BM12" s="52">
        <v>870619.44099999999</v>
      </c>
      <c r="BN12" s="52">
        <v>238</v>
      </c>
      <c r="BO12" s="52">
        <v>1071.876</v>
      </c>
      <c r="BP12" s="52">
        <v>2</v>
      </c>
      <c r="BQ12" s="52">
        <v>116.437</v>
      </c>
      <c r="BR12" s="52">
        <v>10</v>
      </c>
      <c r="BS12" s="52">
        <v>20.431999999999999</v>
      </c>
      <c r="BT12" s="52"/>
      <c r="BU12" s="50">
        <v>93.519099993432974</v>
      </c>
      <c r="BV12" s="50">
        <v>98.353067294543806</v>
      </c>
    </row>
    <row r="13" spans="1:84" s="102" customFormat="1">
      <c r="A13" s="321" t="s">
        <v>565</v>
      </c>
      <c r="B13" s="52">
        <v>17738001</v>
      </c>
      <c r="C13" s="52">
        <v>227131035.64700001</v>
      </c>
      <c r="D13" s="52">
        <v>16476962</v>
      </c>
      <c r="E13" s="52">
        <v>197568852.18000001</v>
      </c>
      <c r="F13" s="52">
        <v>9415435</v>
      </c>
      <c r="G13" s="52">
        <v>119497026.325</v>
      </c>
      <c r="H13" s="52">
        <v>72523</v>
      </c>
      <c r="I13" s="52">
        <v>1147288.797</v>
      </c>
      <c r="J13" s="52">
        <v>2119858</v>
      </c>
      <c r="K13" s="52">
        <v>22665327.548</v>
      </c>
      <c r="L13" s="52">
        <v>4869146</v>
      </c>
      <c r="M13" s="52">
        <v>54259209.509999998</v>
      </c>
      <c r="N13" s="52">
        <v>0</v>
      </c>
      <c r="O13" s="52">
        <v>0</v>
      </c>
      <c r="P13" s="52">
        <v>27430</v>
      </c>
      <c r="Q13" s="52">
        <v>411987.37</v>
      </c>
      <c r="R13" s="52">
        <v>632233</v>
      </c>
      <c r="S13" s="52">
        <v>20642049.761999998</v>
      </c>
      <c r="T13" s="52">
        <v>0</v>
      </c>
      <c r="U13" s="52">
        <v>0</v>
      </c>
      <c r="V13" s="52">
        <v>25119</v>
      </c>
      <c r="W13" s="52">
        <v>2359529.4950000001</v>
      </c>
      <c r="X13" s="52">
        <v>1438</v>
      </c>
      <c r="Y13" s="52">
        <v>22682.611000000001</v>
      </c>
      <c r="Z13" s="52">
        <v>348803</v>
      </c>
      <c r="AA13" s="52">
        <v>2433469.9610000001</v>
      </c>
      <c r="AB13" s="52">
        <v>831</v>
      </c>
      <c r="AC13" s="52">
        <v>89959.410999999993</v>
      </c>
      <c r="AD13" s="52">
        <v>0</v>
      </c>
      <c r="AE13" s="52">
        <v>0</v>
      </c>
      <c r="AF13" s="52">
        <v>566</v>
      </c>
      <c r="AG13" s="52">
        <v>66470.843999999997</v>
      </c>
      <c r="AH13" s="52">
        <v>0</v>
      </c>
      <c r="AI13" s="52">
        <v>0</v>
      </c>
      <c r="AJ13" s="52">
        <v>79</v>
      </c>
      <c r="AK13" s="52">
        <v>3035.3739999999998</v>
      </c>
      <c r="AL13" s="52">
        <v>191</v>
      </c>
      <c r="AM13" s="52">
        <v>63373.637999999999</v>
      </c>
      <c r="AN13" s="52">
        <v>0</v>
      </c>
      <c r="AO13" s="52">
        <v>0</v>
      </c>
      <c r="AP13" s="52">
        <v>1051</v>
      </c>
      <c r="AQ13" s="52">
        <v>124588.861</v>
      </c>
      <c r="AR13" s="52">
        <v>2999</v>
      </c>
      <c r="AS13" s="52">
        <v>67607.048999999999</v>
      </c>
      <c r="AT13" s="52">
        <v>677</v>
      </c>
      <c r="AU13" s="52">
        <v>17433.351999999999</v>
      </c>
      <c r="AV13" s="52">
        <v>49</v>
      </c>
      <c r="AW13" s="52">
        <v>16946.490000000002</v>
      </c>
      <c r="AX13" s="52">
        <v>53316</v>
      </c>
      <c r="AY13" s="52">
        <v>314297.74200000003</v>
      </c>
      <c r="AZ13" s="52">
        <v>310</v>
      </c>
      <c r="BA13" s="52">
        <v>28383.87</v>
      </c>
      <c r="BB13" s="52">
        <v>2351</v>
      </c>
      <c r="BC13" s="52">
        <v>48794.705999999998</v>
      </c>
      <c r="BD13" s="52">
        <v>0</v>
      </c>
      <c r="BE13" s="52">
        <v>0</v>
      </c>
      <c r="BF13" s="52">
        <v>923</v>
      </c>
      <c r="BG13" s="52">
        <v>13890.451999999999</v>
      </c>
      <c r="BH13" s="52">
        <v>30522</v>
      </c>
      <c r="BI13" s="52">
        <v>561102.42799999996</v>
      </c>
      <c r="BJ13" s="52">
        <v>5344</v>
      </c>
      <c r="BK13" s="52">
        <v>75294.975999999995</v>
      </c>
      <c r="BL13" s="52">
        <v>125484</v>
      </c>
      <c r="BM13" s="52">
        <v>2192630.281</v>
      </c>
      <c r="BN13" s="52">
        <v>622</v>
      </c>
      <c r="BO13" s="52">
        <v>3002.8119999999999</v>
      </c>
      <c r="BP13" s="52">
        <v>91</v>
      </c>
      <c r="BQ13" s="52">
        <v>3505.732</v>
      </c>
      <c r="BR13" s="52">
        <v>610</v>
      </c>
      <c r="BS13" s="52">
        <v>2146.25</v>
      </c>
      <c r="BT13" s="52"/>
      <c r="BU13" s="50">
        <v>91.520661260216414</v>
      </c>
      <c r="BV13" s="50">
        <v>97.423880990310906</v>
      </c>
    </row>
    <row r="14" spans="1:84" s="102" customFormat="1">
      <c r="A14" s="321" t="s">
        <v>566</v>
      </c>
      <c r="B14" s="52">
        <v>8233439</v>
      </c>
      <c r="C14" s="52">
        <v>94878383.848000005</v>
      </c>
      <c r="D14" s="52">
        <v>6540652</v>
      </c>
      <c r="E14" s="52">
        <v>78536660.579999998</v>
      </c>
      <c r="F14" s="52">
        <v>4327031</v>
      </c>
      <c r="G14" s="52">
        <v>54444978.670000002</v>
      </c>
      <c r="H14" s="52">
        <v>6836</v>
      </c>
      <c r="I14" s="52">
        <v>94223.778999999995</v>
      </c>
      <c r="J14" s="52">
        <v>885522</v>
      </c>
      <c r="K14" s="52">
        <v>9337574.7780000009</v>
      </c>
      <c r="L14" s="52">
        <v>1321263</v>
      </c>
      <c r="M14" s="52">
        <v>14659883.353</v>
      </c>
      <c r="N14" s="52">
        <v>0</v>
      </c>
      <c r="O14" s="52">
        <v>0</v>
      </c>
      <c r="P14" s="52">
        <v>7346</v>
      </c>
      <c r="Q14" s="52">
        <v>81627.337</v>
      </c>
      <c r="R14" s="52">
        <v>283299</v>
      </c>
      <c r="S14" s="52">
        <v>10384255.968</v>
      </c>
      <c r="T14" s="52">
        <v>0</v>
      </c>
      <c r="U14" s="52">
        <v>0</v>
      </c>
      <c r="V14" s="52">
        <v>7573</v>
      </c>
      <c r="W14" s="52">
        <v>683722.16500000004</v>
      </c>
      <c r="X14" s="52">
        <v>419</v>
      </c>
      <c r="Y14" s="52">
        <v>6187.1260000000002</v>
      </c>
      <c r="Z14" s="52">
        <v>128072</v>
      </c>
      <c r="AA14" s="52">
        <v>1047526.981</v>
      </c>
      <c r="AB14" s="52">
        <v>604</v>
      </c>
      <c r="AC14" s="52">
        <v>84469.664000000004</v>
      </c>
      <c r="AD14" s="52">
        <v>0</v>
      </c>
      <c r="AE14" s="52">
        <v>0</v>
      </c>
      <c r="AF14" s="52">
        <v>431</v>
      </c>
      <c r="AG14" s="52">
        <v>38120.868999999999</v>
      </c>
      <c r="AH14" s="52">
        <v>0</v>
      </c>
      <c r="AI14" s="52">
        <v>0</v>
      </c>
      <c r="AJ14" s="52">
        <v>1</v>
      </c>
      <c r="AK14" s="52">
        <v>29.67</v>
      </c>
      <c r="AL14" s="52">
        <v>81</v>
      </c>
      <c r="AM14" s="52">
        <v>25322.166000000001</v>
      </c>
      <c r="AN14" s="52">
        <v>0</v>
      </c>
      <c r="AO14" s="52">
        <v>0</v>
      </c>
      <c r="AP14" s="52">
        <v>549</v>
      </c>
      <c r="AQ14" s="52">
        <v>54809.235000000001</v>
      </c>
      <c r="AR14" s="52">
        <v>352</v>
      </c>
      <c r="AS14" s="52">
        <v>27940.755000000001</v>
      </c>
      <c r="AT14" s="52">
        <v>331</v>
      </c>
      <c r="AU14" s="52">
        <v>466.93</v>
      </c>
      <c r="AV14" s="52">
        <v>14</v>
      </c>
      <c r="AW14" s="52">
        <v>1412.645</v>
      </c>
      <c r="AX14" s="52">
        <v>10632</v>
      </c>
      <c r="AY14" s="52">
        <v>55745.972999999998</v>
      </c>
      <c r="AZ14" s="52">
        <v>35</v>
      </c>
      <c r="BA14" s="52">
        <v>2598.92</v>
      </c>
      <c r="BB14" s="52">
        <v>1529</v>
      </c>
      <c r="BC14" s="52">
        <v>21326.062000000002</v>
      </c>
      <c r="BD14" s="52">
        <v>0</v>
      </c>
      <c r="BE14" s="52">
        <v>0</v>
      </c>
      <c r="BF14" s="52">
        <v>133</v>
      </c>
      <c r="BG14" s="52">
        <v>921.58199999999999</v>
      </c>
      <c r="BH14" s="52">
        <v>9775</v>
      </c>
      <c r="BI14" s="52">
        <v>136395.133</v>
      </c>
      <c r="BJ14" s="52">
        <v>2742</v>
      </c>
      <c r="BK14" s="52">
        <v>30553.414000000001</v>
      </c>
      <c r="BL14" s="52">
        <v>46046</v>
      </c>
      <c r="BM14" s="52">
        <v>810134.83400000003</v>
      </c>
      <c r="BN14" s="52">
        <v>106</v>
      </c>
      <c r="BO14" s="52">
        <v>446.62700000000001</v>
      </c>
      <c r="BP14" s="52">
        <v>40</v>
      </c>
      <c r="BQ14" s="52">
        <v>1747.3879999999999</v>
      </c>
      <c r="BR14" s="52">
        <v>1192677</v>
      </c>
      <c r="BS14" s="52">
        <v>2845961.824</v>
      </c>
      <c r="BT14" s="52"/>
      <c r="BU14" s="50">
        <v>92.34567721225811</v>
      </c>
      <c r="BV14" s="50">
        <v>96.610700788359921</v>
      </c>
    </row>
    <row r="15" spans="1:84" s="102" customFormat="1">
      <c r="A15" s="321" t="s">
        <v>567</v>
      </c>
      <c r="B15" s="52">
        <v>7983626</v>
      </c>
      <c r="C15" s="52">
        <v>94219345.841999993</v>
      </c>
      <c r="D15" s="52">
        <v>7611273</v>
      </c>
      <c r="E15" s="52">
        <v>84732311.756999999</v>
      </c>
      <c r="F15" s="52">
        <v>5071502</v>
      </c>
      <c r="G15" s="52">
        <v>59050664.501000002</v>
      </c>
      <c r="H15" s="52">
        <v>6151</v>
      </c>
      <c r="I15" s="52">
        <v>76456.975000000006</v>
      </c>
      <c r="J15" s="52">
        <v>1042235</v>
      </c>
      <c r="K15" s="52">
        <v>10093069.571</v>
      </c>
      <c r="L15" s="52">
        <v>1491385</v>
      </c>
      <c r="M15" s="52">
        <v>15512120.710000001</v>
      </c>
      <c r="N15" s="52">
        <v>0</v>
      </c>
      <c r="O15" s="52">
        <v>0</v>
      </c>
      <c r="P15" s="52">
        <v>10939</v>
      </c>
      <c r="Q15" s="52">
        <v>130781.372</v>
      </c>
      <c r="R15" s="52">
        <v>162459</v>
      </c>
      <c r="S15" s="52">
        <v>6298061.8020000001</v>
      </c>
      <c r="T15" s="52">
        <v>0</v>
      </c>
      <c r="U15" s="52">
        <v>0</v>
      </c>
      <c r="V15" s="52">
        <v>7015</v>
      </c>
      <c r="W15" s="52">
        <v>566956.91899999999</v>
      </c>
      <c r="X15" s="52">
        <v>278</v>
      </c>
      <c r="Y15" s="52">
        <v>4798.8620000000001</v>
      </c>
      <c r="Z15" s="52">
        <v>105264</v>
      </c>
      <c r="AA15" s="52">
        <v>932444.12899999996</v>
      </c>
      <c r="AB15" s="52">
        <v>447</v>
      </c>
      <c r="AC15" s="52">
        <v>39660.447999999997</v>
      </c>
      <c r="AD15" s="52">
        <v>0</v>
      </c>
      <c r="AE15" s="52">
        <v>0</v>
      </c>
      <c r="AF15" s="52">
        <v>482</v>
      </c>
      <c r="AG15" s="52">
        <v>43359.936999999998</v>
      </c>
      <c r="AH15" s="52">
        <v>0</v>
      </c>
      <c r="AI15" s="52">
        <v>0</v>
      </c>
      <c r="AJ15" s="52">
        <v>0</v>
      </c>
      <c r="AK15" s="52">
        <v>0</v>
      </c>
      <c r="AL15" s="52">
        <v>89</v>
      </c>
      <c r="AM15" s="52">
        <v>18241.898000000001</v>
      </c>
      <c r="AN15" s="52">
        <v>0</v>
      </c>
      <c r="AO15" s="52">
        <v>0</v>
      </c>
      <c r="AP15" s="52">
        <v>335</v>
      </c>
      <c r="AQ15" s="52">
        <v>35456.084999999999</v>
      </c>
      <c r="AR15" s="52">
        <v>1691</v>
      </c>
      <c r="AS15" s="52">
        <v>54934.286999999997</v>
      </c>
      <c r="AT15" s="52">
        <v>199</v>
      </c>
      <c r="AU15" s="52">
        <v>433.86700000000002</v>
      </c>
      <c r="AV15" s="52">
        <v>4</v>
      </c>
      <c r="AW15" s="52">
        <v>436.91199999999998</v>
      </c>
      <c r="AX15" s="52">
        <v>20024</v>
      </c>
      <c r="AY15" s="52">
        <v>121078.374</v>
      </c>
      <c r="AZ15" s="52">
        <v>332</v>
      </c>
      <c r="BA15" s="52">
        <v>373128.04</v>
      </c>
      <c r="BB15" s="52">
        <v>1067</v>
      </c>
      <c r="BC15" s="52">
        <v>18475.53</v>
      </c>
      <c r="BD15" s="52">
        <v>0</v>
      </c>
      <c r="BE15" s="52">
        <v>0</v>
      </c>
      <c r="BF15" s="52">
        <v>368</v>
      </c>
      <c r="BG15" s="52">
        <v>2891.8130000000001</v>
      </c>
      <c r="BH15" s="52">
        <v>10393</v>
      </c>
      <c r="BI15" s="52">
        <v>160694.56299999999</v>
      </c>
      <c r="BJ15" s="52">
        <v>3142</v>
      </c>
      <c r="BK15" s="52">
        <v>20273.657999999999</v>
      </c>
      <c r="BL15" s="52">
        <v>47543</v>
      </c>
      <c r="BM15" s="52">
        <v>664071.26899999997</v>
      </c>
      <c r="BN15" s="52">
        <v>142</v>
      </c>
      <c r="BO15" s="52">
        <v>598.04300000000001</v>
      </c>
      <c r="BP15" s="52">
        <v>0</v>
      </c>
      <c r="BQ15" s="52">
        <v>0</v>
      </c>
      <c r="BR15" s="52">
        <v>140</v>
      </c>
      <c r="BS15" s="52">
        <v>256.27699999999999</v>
      </c>
      <c r="BT15" s="52"/>
      <c r="BU15" s="50">
        <v>92.134374771355482</v>
      </c>
      <c r="BV15" s="50">
        <v>96.263646554132421</v>
      </c>
    </row>
    <row r="16" spans="1:84" s="102" customFormat="1">
      <c r="A16" s="302" t="s">
        <v>568</v>
      </c>
      <c r="B16" s="61">
        <v>13755153</v>
      </c>
      <c r="C16" s="61">
        <v>164970090.958</v>
      </c>
      <c r="D16" s="61">
        <v>12279209</v>
      </c>
      <c r="E16" s="61">
        <v>144440809.838</v>
      </c>
      <c r="F16" s="61">
        <v>7842969</v>
      </c>
      <c r="G16" s="61">
        <v>96874567.493000001</v>
      </c>
      <c r="H16" s="61">
        <v>14055</v>
      </c>
      <c r="I16" s="61">
        <v>157328.49900000001</v>
      </c>
      <c r="J16" s="61">
        <v>1413308</v>
      </c>
      <c r="K16" s="61">
        <v>14529015.993000001</v>
      </c>
      <c r="L16" s="61">
        <v>3008877</v>
      </c>
      <c r="M16" s="61">
        <v>32879897.853</v>
      </c>
      <c r="N16" s="61">
        <v>0</v>
      </c>
      <c r="O16" s="61">
        <v>-5.04</v>
      </c>
      <c r="P16" s="61">
        <v>10370</v>
      </c>
      <c r="Q16" s="61">
        <v>117873.686</v>
      </c>
      <c r="R16" s="61">
        <v>331775</v>
      </c>
      <c r="S16" s="61">
        <v>13004737.585000001</v>
      </c>
      <c r="T16" s="61">
        <v>0</v>
      </c>
      <c r="U16" s="61">
        <v>0</v>
      </c>
      <c r="V16" s="61">
        <v>7603</v>
      </c>
      <c r="W16" s="61">
        <v>1401232.02</v>
      </c>
      <c r="X16" s="61">
        <v>405</v>
      </c>
      <c r="Y16" s="61">
        <v>6610.12</v>
      </c>
      <c r="Z16" s="61">
        <v>258486</v>
      </c>
      <c r="AA16" s="61">
        <v>1991423.9080000001</v>
      </c>
      <c r="AB16" s="61">
        <v>524</v>
      </c>
      <c r="AC16" s="61">
        <v>54098.322999999997</v>
      </c>
      <c r="AD16" s="61">
        <v>0</v>
      </c>
      <c r="AE16" s="61">
        <v>0</v>
      </c>
      <c r="AF16" s="61">
        <v>925</v>
      </c>
      <c r="AG16" s="61">
        <v>60466.32</v>
      </c>
      <c r="AH16" s="61">
        <v>0</v>
      </c>
      <c r="AI16" s="61">
        <v>0</v>
      </c>
      <c r="AJ16" s="61">
        <v>40</v>
      </c>
      <c r="AK16" s="61">
        <v>160.95599999999999</v>
      </c>
      <c r="AL16" s="61">
        <v>121</v>
      </c>
      <c r="AM16" s="61">
        <v>41092.851999999999</v>
      </c>
      <c r="AN16" s="61">
        <v>0</v>
      </c>
      <c r="AO16" s="61">
        <v>0</v>
      </c>
      <c r="AP16" s="61">
        <v>676</v>
      </c>
      <c r="AQ16" s="61">
        <v>68957.751000000004</v>
      </c>
      <c r="AR16" s="61">
        <v>1532</v>
      </c>
      <c r="AS16" s="61">
        <v>51259.834000000003</v>
      </c>
      <c r="AT16" s="61">
        <v>568</v>
      </c>
      <c r="AU16" s="61">
        <v>1351.05</v>
      </c>
      <c r="AV16" s="61">
        <v>54</v>
      </c>
      <c r="AW16" s="61">
        <v>8227.4599999999991</v>
      </c>
      <c r="AX16" s="61">
        <v>56739</v>
      </c>
      <c r="AY16" s="61">
        <v>439577.47600000002</v>
      </c>
      <c r="AZ16" s="61">
        <v>178</v>
      </c>
      <c r="BA16" s="61">
        <v>18102.41</v>
      </c>
      <c r="BB16" s="61">
        <v>2158</v>
      </c>
      <c r="BC16" s="61">
        <v>44505.398000000001</v>
      </c>
      <c r="BD16" s="61">
        <v>0</v>
      </c>
      <c r="BE16" s="61">
        <v>0</v>
      </c>
      <c r="BF16" s="61">
        <v>601</v>
      </c>
      <c r="BG16" s="61">
        <v>4412.6729999999998</v>
      </c>
      <c r="BH16" s="61">
        <v>12034</v>
      </c>
      <c r="BI16" s="61">
        <v>254823.06099999999</v>
      </c>
      <c r="BJ16" s="61">
        <v>5279</v>
      </c>
      <c r="BK16" s="61">
        <v>79308.592999999993</v>
      </c>
      <c r="BL16" s="61">
        <v>71117</v>
      </c>
      <c r="BM16" s="61">
        <v>1297763.202</v>
      </c>
      <c r="BN16" s="61">
        <v>256</v>
      </c>
      <c r="BO16" s="61">
        <v>1079.8340000000001</v>
      </c>
      <c r="BP16" s="61">
        <v>2</v>
      </c>
      <c r="BQ16" s="61">
        <v>5.133</v>
      </c>
      <c r="BR16" s="61">
        <v>714501</v>
      </c>
      <c r="BS16" s="61">
        <v>1582216.5149999999</v>
      </c>
      <c r="BT16" s="52"/>
      <c r="BU16" s="59">
        <v>90.666401514609717</v>
      </c>
      <c r="BV16" s="59">
        <v>96.832162213076955</v>
      </c>
    </row>
    <row r="17" spans="1:74" s="102" customFormat="1">
      <c r="A17" s="321" t="s">
        <v>569</v>
      </c>
      <c r="B17" s="68">
        <v>22291620</v>
      </c>
      <c r="C17" s="68">
        <v>241730939.16999999</v>
      </c>
      <c r="D17" s="68">
        <v>17365518</v>
      </c>
      <c r="E17" s="68">
        <v>197915565.94800001</v>
      </c>
      <c r="F17" s="68">
        <v>8713807</v>
      </c>
      <c r="G17" s="68">
        <v>104948481.934</v>
      </c>
      <c r="H17" s="68">
        <v>9852</v>
      </c>
      <c r="I17" s="68">
        <v>121766.526</v>
      </c>
      <c r="J17" s="68">
        <v>1921718</v>
      </c>
      <c r="K17" s="68">
        <v>19574928.429000001</v>
      </c>
      <c r="L17" s="68">
        <v>6720141</v>
      </c>
      <c r="M17" s="68">
        <v>73270389.059</v>
      </c>
      <c r="N17" s="68">
        <v>0</v>
      </c>
      <c r="O17" s="68">
        <v>0</v>
      </c>
      <c r="P17" s="68">
        <v>18307</v>
      </c>
      <c r="Q17" s="68">
        <v>214040.36499999999</v>
      </c>
      <c r="R17" s="68">
        <v>593460</v>
      </c>
      <c r="S17" s="68">
        <v>26394166.193999998</v>
      </c>
      <c r="T17" s="68">
        <v>0</v>
      </c>
      <c r="U17" s="68">
        <v>0</v>
      </c>
      <c r="V17" s="68">
        <v>11549</v>
      </c>
      <c r="W17" s="68">
        <v>2300761.665</v>
      </c>
      <c r="X17" s="68">
        <v>288</v>
      </c>
      <c r="Y17" s="68">
        <v>3667.3420000000001</v>
      </c>
      <c r="Z17" s="68">
        <v>397667</v>
      </c>
      <c r="AA17" s="68">
        <v>2512947.7289999998</v>
      </c>
      <c r="AB17" s="68">
        <v>752</v>
      </c>
      <c r="AC17" s="68">
        <v>62222.913</v>
      </c>
      <c r="AD17" s="68">
        <v>0</v>
      </c>
      <c r="AE17" s="68">
        <v>0</v>
      </c>
      <c r="AF17" s="68">
        <v>410</v>
      </c>
      <c r="AG17" s="68">
        <v>64324.084000000003</v>
      </c>
      <c r="AH17" s="68">
        <v>0</v>
      </c>
      <c r="AI17" s="68">
        <v>0</v>
      </c>
      <c r="AJ17" s="68">
        <v>61</v>
      </c>
      <c r="AK17" s="68">
        <v>1076.395</v>
      </c>
      <c r="AL17" s="68">
        <v>327</v>
      </c>
      <c r="AM17" s="68">
        <v>109072.5</v>
      </c>
      <c r="AN17" s="68">
        <v>0</v>
      </c>
      <c r="AO17" s="68">
        <v>0</v>
      </c>
      <c r="AP17" s="68">
        <v>776</v>
      </c>
      <c r="AQ17" s="68">
        <v>93104.535999999993</v>
      </c>
      <c r="AR17" s="68">
        <v>995</v>
      </c>
      <c r="AS17" s="68">
        <v>28836.454000000002</v>
      </c>
      <c r="AT17" s="68">
        <v>1930</v>
      </c>
      <c r="AU17" s="68">
        <v>4113.0119999999997</v>
      </c>
      <c r="AV17" s="68">
        <v>125</v>
      </c>
      <c r="AW17" s="68">
        <v>29526.942999999999</v>
      </c>
      <c r="AX17" s="68">
        <v>121087</v>
      </c>
      <c r="AY17" s="68">
        <v>812614.36800000002</v>
      </c>
      <c r="AZ17" s="68">
        <v>602</v>
      </c>
      <c r="BA17" s="68">
        <v>366833.33</v>
      </c>
      <c r="BB17" s="68">
        <v>2886</v>
      </c>
      <c r="BC17" s="68">
        <v>68413.381999999998</v>
      </c>
      <c r="BD17" s="68">
        <v>0</v>
      </c>
      <c r="BE17" s="68">
        <v>0</v>
      </c>
      <c r="BF17" s="68">
        <v>2331</v>
      </c>
      <c r="BG17" s="68">
        <v>22495.126</v>
      </c>
      <c r="BH17" s="68">
        <v>21367</v>
      </c>
      <c r="BI17" s="68">
        <v>527320.97100000002</v>
      </c>
      <c r="BJ17" s="68">
        <v>9646</v>
      </c>
      <c r="BK17" s="68">
        <v>157776.845</v>
      </c>
      <c r="BL17" s="68">
        <v>101032</v>
      </c>
      <c r="BM17" s="68">
        <v>1696928.1710000001</v>
      </c>
      <c r="BN17" s="68">
        <v>168</v>
      </c>
      <c r="BO17" s="68">
        <v>745.56100000000004</v>
      </c>
      <c r="BP17" s="68">
        <v>11</v>
      </c>
      <c r="BQ17" s="68">
        <v>894.66499999999996</v>
      </c>
      <c r="BR17" s="68">
        <v>3640325</v>
      </c>
      <c r="BS17" s="68">
        <v>8343490.6710000001</v>
      </c>
      <c r="BT17" s="52"/>
      <c r="BU17" s="50">
        <v>89.68875195282159</v>
      </c>
      <c r="BV17" s="50">
        <v>97.78598386714765</v>
      </c>
    </row>
    <row r="18" spans="1:74" s="102" customFormat="1">
      <c r="A18" s="321" t="s">
        <v>570</v>
      </c>
      <c r="B18" s="52">
        <v>16574414</v>
      </c>
      <c r="C18" s="52">
        <v>188504334.21700001</v>
      </c>
      <c r="D18" s="52">
        <v>13124685</v>
      </c>
      <c r="E18" s="52">
        <v>158003956.449</v>
      </c>
      <c r="F18" s="52">
        <v>6755040</v>
      </c>
      <c r="G18" s="52">
        <v>86232360.631999999</v>
      </c>
      <c r="H18" s="52">
        <v>800</v>
      </c>
      <c r="I18" s="52">
        <v>13316.722</v>
      </c>
      <c r="J18" s="52">
        <v>1317284</v>
      </c>
      <c r="K18" s="52">
        <v>14385467.958000001</v>
      </c>
      <c r="L18" s="52">
        <v>5051561</v>
      </c>
      <c r="M18" s="52">
        <v>57372811.137000002</v>
      </c>
      <c r="N18" s="52">
        <v>0</v>
      </c>
      <c r="O18" s="52">
        <v>0</v>
      </c>
      <c r="P18" s="52">
        <v>7586</v>
      </c>
      <c r="Q18" s="52">
        <v>139030.98699999999</v>
      </c>
      <c r="R18" s="52">
        <v>388654</v>
      </c>
      <c r="S18" s="52">
        <v>17531679.533</v>
      </c>
      <c r="T18" s="52">
        <v>0</v>
      </c>
      <c r="U18" s="52">
        <v>0</v>
      </c>
      <c r="V18" s="52">
        <v>21825</v>
      </c>
      <c r="W18" s="52">
        <v>2130242.6290000002</v>
      </c>
      <c r="X18" s="52">
        <v>1920</v>
      </c>
      <c r="Y18" s="52">
        <v>26991.652999999998</v>
      </c>
      <c r="Z18" s="52">
        <v>222350</v>
      </c>
      <c r="AA18" s="52">
        <v>1884017.2169999999</v>
      </c>
      <c r="AB18" s="52">
        <v>867</v>
      </c>
      <c r="AC18" s="52">
        <v>79210.543999999994</v>
      </c>
      <c r="AD18" s="52">
        <v>0</v>
      </c>
      <c r="AE18" s="52">
        <v>0</v>
      </c>
      <c r="AF18" s="52">
        <v>631</v>
      </c>
      <c r="AG18" s="52">
        <v>61836.796999999999</v>
      </c>
      <c r="AH18" s="52">
        <v>0</v>
      </c>
      <c r="AI18" s="52">
        <v>0</v>
      </c>
      <c r="AJ18" s="52">
        <v>62</v>
      </c>
      <c r="AK18" s="52">
        <v>-38.539000000000001</v>
      </c>
      <c r="AL18" s="52">
        <v>413</v>
      </c>
      <c r="AM18" s="52">
        <v>157716.728</v>
      </c>
      <c r="AN18" s="52">
        <v>0</v>
      </c>
      <c r="AO18" s="52">
        <v>0</v>
      </c>
      <c r="AP18" s="52">
        <v>944</v>
      </c>
      <c r="AQ18" s="52">
        <v>101327.545</v>
      </c>
      <c r="AR18" s="52">
        <v>1597</v>
      </c>
      <c r="AS18" s="52">
        <v>44120.118999999999</v>
      </c>
      <c r="AT18" s="52">
        <v>796</v>
      </c>
      <c r="AU18" s="52">
        <v>5801.3019999999997</v>
      </c>
      <c r="AV18" s="52">
        <v>82</v>
      </c>
      <c r="AW18" s="52">
        <v>20828.510999999999</v>
      </c>
      <c r="AX18" s="52">
        <v>61502</v>
      </c>
      <c r="AY18" s="52">
        <v>443683.12900000002</v>
      </c>
      <c r="AZ18" s="52">
        <v>354</v>
      </c>
      <c r="BA18" s="52">
        <v>389569.95</v>
      </c>
      <c r="BB18" s="52">
        <v>2144</v>
      </c>
      <c r="BC18" s="52">
        <v>47713.237999999998</v>
      </c>
      <c r="BD18" s="52">
        <v>0</v>
      </c>
      <c r="BE18" s="52">
        <v>0</v>
      </c>
      <c r="BF18" s="52">
        <v>659</v>
      </c>
      <c r="BG18" s="52">
        <v>8181.35</v>
      </c>
      <c r="BH18" s="52">
        <v>25490</v>
      </c>
      <c r="BI18" s="52">
        <v>480821.56300000002</v>
      </c>
      <c r="BJ18" s="52">
        <v>6281</v>
      </c>
      <c r="BK18" s="52">
        <v>98610.982000000004</v>
      </c>
      <c r="BL18" s="52">
        <v>93328</v>
      </c>
      <c r="BM18" s="52">
        <v>1432462.993</v>
      </c>
      <c r="BN18" s="52">
        <v>157</v>
      </c>
      <c r="BO18" s="52">
        <v>628.66700000000003</v>
      </c>
      <c r="BP18" s="52">
        <v>114</v>
      </c>
      <c r="BQ18" s="52">
        <v>1511.098</v>
      </c>
      <c r="BR18" s="52">
        <v>2611973</v>
      </c>
      <c r="BS18" s="52">
        <v>5414429.7719999999</v>
      </c>
      <c r="BT18" s="52"/>
      <c r="BU18" s="50">
        <v>90.744604556618782</v>
      </c>
      <c r="BV18" s="50">
        <v>97.886201880580586</v>
      </c>
    </row>
    <row r="19" spans="1:74" s="102" customFormat="1">
      <c r="A19" s="321" t="s">
        <v>571</v>
      </c>
      <c r="B19" s="52">
        <v>12945558</v>
      </c>
      <c r="C19" s="52">
        <v>170271636.271</v>
      </c>
      <c r="D19" s="52">
        <v>12145306</v>
      </c>
      <c r="E19" s="52">
        <v>147946662.36300001</v>
      </c>
      <c r="F19" s="52">
        <v>6923760</v>
      </c>
      <c r="G19" s="52">
        <v>88985970.381999999</v>
      </c>
      <c r="H19" s="52">
        <v>744</v>
      </c>
      <c r="I19" s="52">
        <v>6566.7049999999999</v>
      </c>
      <c r="J19" s="52">
        <v>1258032</v>
      </c>
      <c r="K19" s="52">
        <v>13499180.030999999</v>
      </c>
      <c r="L19" s="52">
        <v>3962770</v>
      </c>
      <c r="M19" s="52">
        <v>45454945.244999997</v>
      </c>
      <c r="N19" s="52">
        <v>0</v>
      </c>
      <c r="O19" s="52">
        <v>0</v>
      </c>
      <c r="P19" s="52">
        <v>9213</v>
      </c>
      <c r="Q19" s="52">
        <v>102632.111</v>
      </c>
      <c r="R19" s="52">
        <v>374917</v>
      </c>
      <c r="S19" s="52">
        <v>15976925.739</v>
      </c>
      <c r="T19" s="52">
        <v>3</v>
      </c>
      <c r="U19" s="52">
        <v>4.26</v>
      </c>
      <c r="V19" s="52">
        <v>8930</v>
      </c>
      <c r="W19" s="52">
        <v>1811767.0009999999</v>
      </c>
      <c r="X19" s="52">
        <v>675</v>
      </c>
      <c r="Y19" s="52">
        <v>17870.791000000001</v>
      </c>
      <c r="Z19" s="52">
        <v>235129</v>
      </c>
      <c r="AA19" s="52">
        <v>1591297.378</v>
      </c>
      <c r="AB19" s="52">
        <v>527</v>
      </c>
      <c r="AC19" s="52">
        <v>43962.913</v>
      </c>
      <c r="AD19" s="52">
        <v>0</v>
      </c>
      <c r="AE19" s="52">
        <v>0</v>
      </c>
      <c r="AF19" s="52">
        <v>498</v>
      </c>
      <c r="AG19" s="52">
        <v>57057.103999999999</v>
      </c>
      <c r="AH19" s="52">
        <v>43</v>
      </c>
      <c r="AI19" s="52">
        <v>571.57799999999997</v>
      </c>
      <c r="AJ19" s="52">
        <v>36</v>
      </c>
      <c r="AK19" s="52">
        <v>307.69799999999998</v>
      </c>
      <c r="AL19" s="52">
        <v>173</v>
      </c>
      <c r="AM19" s="52">
        <v>54723.597000000002</v>
      </c>
      <c r="AN19" s="52">
        <v>0</v>
      </c>
      <c r="AO19" s="52">
        <v>0</v>
      </c>
      <c r="AP19" s="52">
        <v>948</v>
      </c>
      <c r="AQ19" s="52">
        <v>116175.53</v>
      </c>
      <c r="AR19" s="52">
        <v>2129</v>
      </c>
      <c r="AS19" s="52">
        <v>87949.601999999999</v>
      </c>
      <c r="AT19" s="52">
        <v>842</v>
      </c>
      <c r="AU19" s="52">
        <v>629.32000000000005</v>
      </c>
      <c r="AV19" s="52">
        <v>88</v>
      </c>
      <c r="AW19" s="52">
        <v>26872.629000000001</v>
      </c>
      <c r="AX19" s="52">
        <v>64565</v>
      </c>
      <c r="AY19" s="52">
        <v>500483.87300000002</v>
      </c>
      <c r="AZ19" s="52">
        <v>238</v>
      </c>
      <c r="BA19" s="52">
        <v>330322.77</v>
      </c>
      <c r="BB19" s="52">
        <v>1559</v>
      </c>
      <c r="BC19" s="52">
        <v>36139.025999999998</v>
      </c>
      <c r="BD19" s="52">
        <v>0</v>
      </c>
      <c r="BE19" s="52">
        <v>0</v>
      </c>
      <c r="BF19" s="52">
        <v>569</v>
      </c>
      <c r="BG19" s="52">
        <v>7606.15</v>
      </c>
      <c r="BH19" s="52">
        <v>16861</v>
      </c>
      <c r="BI19" s="52">
        <v>290817.59299999999</v>
      </c>
      <c r="BJ19" s="52">
        <v>5145</v>
      </c>
      <c r="BK19" s="52">
        <v>87991.13</v>
      </c>
      <c r="BL19" s="52">
        <v>76915</v>
      </c>
      <c r="BM19" s="52">
        <v>1181064.93</v>
      </c>
      <c r="BN19" s="52">
        <v>140</v>
      </c>
      <c r="BO19" s="52">
        <v>564.24599999999998</v>
      </c>
      <c r="BP19" s="52">
        <v>21</v>
      </c>
      <c r="BQ19" s="52">
        <v>1077.2619999999999</v>
      </c>
      <c r="BR19" s="52">
        <v>88</v>
      </c>
      <c r="BS19" s="52">
        <v>159.67699999999999</v>
      </c>
      <c r="BT19" s="52"/>
      <c r="BU19" s="50">
        <v>91.140645180367272</v>
      </c>
      <c r="BV19" s="50">
        <v>98.00590003477204</v>
      </c>
    </row>
    <row r="20" spans="1:74" s="102" customFormat="1">
      <c r="A20" s="321" t="s">
        <v>572</v>
      </c>
      <c r="B20" s="52">
        <v>56828319</v>
      </c>
      <c r="C20" s="52">
        <v>595353003.301</v>
      </c>
      <c r="D20" s="52">
        <v>44079455</v>
      </c>
      <c r="E20" s="52">
        <v>473908284.77499998</v>
      </c>
      <c r="F20" s="52">
        <v>18985428</v>
      </c>
      <c r="G20" s="52">
        <v>217450315.801</v>
      </c>
      <c r="H20" s="52">
        <v>4137</v>
      </c>
      <c r="I20" s="52">
        <v>41531.373</v>
      </c>
      <c r="J20" s="52">
        <v>4525862</v>
      </c>
      <c r="K20" s="52">
        <v>43685666.505999997</v>
      </c>
      <c r="L20" s="52">
        <v>20564028</v>
      </c>
      <c r="M20" s="52">
        <v>212730771.095</v>
      </c>
      <c r="N20" s="52">
        <v>0</v>
      </c>
      <c r="O20" s="52">
        <v>0</v>
      </c>
      <c r="P20" s="52">
        <v>45107</v>
      </c>
      <c r="Q20" s="52">
        <v>475296.89199999999</v>
      </c>
      <c r="R20" s="52">
        <v>1982898</v>
      </c>
      <c r="S20" s="52">
        <v>75111532.711999997</v>
      </c>
      <c r="T20" s="52">
        <v>0</v>
      </c>
      <c r="U20" s="52">
        <v>0</v>
      </c>
      <c r="V20" s="52">
        <v>46843</v>
      </c>
      <c r="W20" s="52">
        <v>8514516.102</v>
      </c>
      <c r="X20" s="52">
        <v>2639</v>
      </c>
      <c r="Y20" s="52">
        <v>69814.383000000002</v>
      </c>
      <c r="Z20" s="52">
        <v>1065476</v>
      </c>
      <c r="AA20" s="52">
        <v>9078596.8709999993</v>
      </c>
      <c r="AB20" s="52">
        <v>1216</v>
      </c>
      <c r="AC20" s="52">
        <v>148720.48800000001</v>
      </c>
      <c r="AD20" s="52">
        <v>0</v>
      </c>
      <c r="AE20" s="52">
        <v>0</v>
      </c>
      <c r="AF20" s="52">
        <v>1286</v>
      </c>
      <c r="AG20" s="52">
        <v>88283.073000000004</v>
      </c>
      <c r="AH20" s="52">
        <v>0</v>
      </c>
      <c r="AI20" s="52">
        <v>0</v>
      </c>
      <c r="AJ20" s="52">
        <v>789</v>
      </c>
      <c r="AK20" s="52">
        <v>23071.814999999999</v>
      </c>
      <c r="AL20" s="52">
        <v>871</v>
      </c>
      <c r="AM20" s="52">
        <v>296144.23100000003</v>
      </c>
      <c r="AN20" s="52">
        <v>0</v>
      </c>
      <c r="AO20" s="52">
        <v>0</v>
      </c>
      <c r="AP20" s="52">
        <v>3863</v>
      </c>
      <c r="AQ20" s="52">
        <v>458392.47399999999</v>
      </c>
      <c r="AR20" s="52">
        <v>8565</v>
      </c>
      <c r="AS20" s="52">
        <v>246556.24799999999</v>
      </c>
      <c r="AT20" s="52">
        <v>2676</v>
      </c>
      <c r="AU20" s="52">
        <v>11117.106</v>
      </c>
      <c r="AV20" s="52">
        <v>204</v>
      </c>
      <c r="AW20" s="52">
        <v>67811.475000000006</v>
      </c>
      <c r="AX20" s="52">
        <v>339021</v>
      </c>
      <c r="AY20" s="52">
        <v>2601105.2119999998</v>
      </c>
      <c r="AZ20" s="52">
        <v>1094</v>
      </c>
      <c r="BA20" s="52">
        <v>736834.53</v>
      </c>
      <c r="BB20" s="52">
        <v>6908</v>
      </c>
      <c r="BC20" s="52">
        <v>132615.829</v>
      </c>
      <c r="BD20" s="52">
        <v>0</v>
      </c>
      <c r="BE20" s="52">
        <v>0</v>
      </c>
      <c r="BF20" s="52">
        <v>3530</v>
      </c>
      <c r="BG20" s="52">
        <v>35622.457000000002</v>
      </c>
      <c r="BH20" s="52">
        <v>59406</v>
      </c>
      <c r="BI20" s="52">
        <v>1393430.551</v>
      </c>
      <c r="BJ20" s="52">
        <v>26679</v>
      </c>
      <c r="BK20" s="52">
        <v>533994.56000000006</v>
      </c>
      <c r="BL20" s="52">
        <v>230524</v>
      </c>
      <c r="BM20" s="52">
        <v>4195146.2910000002</v>
      </c>
      <c r="BN20" s="52">
        <v>698</v>
      </c>
      <c r="BO20" s="52">
        <v>3428.3629999999998</v>
      </c>
      <c r="BP20" s="52">
        <v>180</v>
      </c>
      <c r="BQ20" s="52">
        <v>4338.174</v>
      </c>
      <c r="BR20" s="52">
        <v>8918391</v>
      </c>
      <c r="BS20" s="52">
        <v>17218348.688999999</v>
      </c>
      <c r="BT20" s="52"/>
      <c r="BU20" s="50">
        <v>87.85862817812054</v>
      </c>
      <c r="BV20" s="50">
        <v>97.365477022373</v>
      </c>
    </row>
    <row r="21" spans="1:74" s="102" customFormat="1">
      <c r="A21" s="302" t="s">
        <v>573</v>
      </c>
      <c r="B21" s="61">
        <v>48547798</v>
      </c>
      <c r="C21" s="61">
        <v>551696174.06700003</v>
      </c>
      <c r="D21" s="61">
        <v>37790161</v>
      </c>
      <c r="E21" s="61">
        <v>440409750.32800001</v>
      </c>
      <c r="F21" s="61">
        <v>15085916</v>
      </c>
      <c r="G21" s="61">
        <v>190917314.56999999</v>
      </c>
      <c r="H21" s="61">
        <v>40719</v>
      </c>
      <c r="I21" s="61">
        <v>616419.86499999999</v>
      </c>
      <c r="J21" s="61">
        <v>3945668</v>
      </c>
      <c r="K21" s="61">
        <v>41012481.009000003</v>
      </c>
      <c r="L21" s="61">
        <v>18717858</v>
      </c>
      <c r="M21" s="61">
        <v>207863534.884</v>
      </c>
      <c r="N21" s="61">
        <v>0</v>
      </c>
      <c r="O21" s="61">
        <v>0</v>
      </c>
      <c r="P21" s="61">
        <v>35553</v>
      </c>
      <c r="Q21" s="61">
        <v>403293.79300000001</v>
      </c>
      <c r="R21" s="61">
        <v>1683943</v>
      </c>
      <c r="S21" s="61">
        <v>71060379.039000005</v>
      </c>
      <c r="T21" s="61">
        <v>0</v>
      </c>
      <c r="U21" s="61">
        <v>0</v>
      </c>
      <c r="V21" s="61">
        <v>46927</v>
      </c>
      <c r="W21" s="61">
        <v>7043969.1789999995</v>
      </c>
      <c r="X21" s="61">
        <v>1177</v>
      </c>
      <c r="Y21" s="61">
        <v>25994.014999999999</v>
      </c>
      <c r="Z21" s="61">
        <v>966918</v>
      </c>
      <c r="AA21" s="61">
        <v>7236118.6220000004</v>
      </c>
      <c r="AB21" s="61">
        <v>1117</v>
      </c>
      <c r="AC21" s="61">
        <v>194538.43599999999</v>
      </c>
      <c r="AD21" s="61">
        <v>0</v>
      </c>
      <c r="AE21" s="61">
        <v>0</v>
      </c>
      <c r="AF21" s="61">
        <v>1024</v>
      </c>
      <c r="AG21" s="61">
        <v>91766.337</v>
      </c>
      <c r="AH21" s="61">
        <v>36</v>
      </c>
      <c r="AI21" s="61">
        <v>1775.26</v>
      </c>
      <c r="AJ21" s="61">
        <v>1505</v>
      </c>
      <c r="AK21" s="61">
        <v>35809.618999999999</v>
      </c>
      <c r="AL21" s="61">
        <v>453</v>
      </c>
      <c r="AM21" s="61">
        <v>182187.44</v>
      </c>
      <c r="AN21" s="61">
        <v>0</v>
      </c>
      <c r="AO21" s="61">
        <v>0</v>
      </c>
      <c r="AP21" s="61">
        <v>2271</v>
      </c>
      <c r="AQ21" s="61">
        <v>259557.77600000001</v>
      </c>
      <c r="AR21" s="61">
        <v>7628</v>
      </c>
      <c r="AS21" s="61">
        <v>223396.32500000001</v>
      </c>
      <c r="AT21" s="61">
        <v>3311</v>
      </c>
      <c r="AU21" s="61">
        <v>10499.209000000001</v>
      </c>
      <c r="AV21" s="61">
        <v>263</v>
      </c>
      <c r="AW21" s="61">
        <v>91532.088000000003</v>
      </c>
      <c r="AX21" s="61">
        <v>216030</v>
      </c>
      <c r="AY21" s="61">
        <v>1898780.879</v>
      </c>
      <c r="AZ21" s="61">
        <v>997</v>
      </c>
      <c r="BA21" s="61">
        <v>658972.41</v>
      </c>
      <c r="BB21" s="61">
        <v>6640</v>
      </c>
      <c r="BC21" s="61">
        <v>128533.772</v>
      </c>
      <c r="BD21" s="61">
        <v>0</v>
      </c>
      <c r="BE21" s="61">
        <v>0</v>
      </c>
      <c r="BF21" s="61">
        <v>4303</v>
      </c>
      <c r="BG21" s="61">
        <v>31595.752</v>
      </c>
      <c r="BH21" s="61">
        <v>50444</v>
      </c>
      <c r="BI21" s="61">
        <v>1040997.039</v>
      </c>
      <c r="BJ21" s="61">
        <v>25039</v>
      </c>
      <c r="BK21" s="61">
        <v>633001.67700000003</v>
      </c>
      <c r="BL21" s="61">
        <v>225779</v>
      </c>
      <c r="BM21" s="61">
        <v>4090309.577</v>
      </c>
      <c r="BN21" s="61">
        <v>558</v>
      </c>
      <c r="BO21" s="61">
        <v>2647.5709999999999</v>
      </c>
      <c r="BP21" s="61">
        <v>140</v>
      </c>
      <c r="BQ21" s="61">
        <v>3740.116</v>
      </c>
      <c r="BR21" s="61">
        <v>7475581</v>
      </c>
      <c r="BS21" s="61">
        <v>15937027.808</v>
      </c>
      <c r="BT21" s="52"/>
      <c r="BU21" s="59">
        <v>87.335076732067137</v>
      </c>
      <c r="BV21" s="59">
        <v>97.766679722996614</v>
      </c>
    </row>
    <row r="22" spans="1:74" s="102" customFormat="1">
      <c r="A22" s="321" t="s">
        <v>574</v>
      </c>
      <c r="B22" s="68">
        <v>136431968</v>
      </c>
      <c r="C22" s="68">
        <v>1623610732.2409999</v>
      </c>
      <c r="D22" s="68">
        <v>105473555</v>
      </c>
      <c r="E22" s="68">
        <v>1266824096.651</v>
      </c>
      <c r="F22" s="68">
        <v>38747846</v>
      </c>
      <c r="G22" s="68">
        <v>494353809.06</v>
      </c>
      <c r="H22" s="68">
        <v>18131</v>
      </c>
      <c r="I22" s="68">
        <v>290879.36300000001</v>
      </c>
      <c r="J22" s="68">
        <v>9508104</v>
      </c>
      <c r="K22" s="68">
        <v>109010902.608</v>
      </c>
      <c r="L22" s="68">
        <v>57199474</v>
      </c>
      <c r="M22" s="68">
        <v>663168505.62</v>
      </c>
      <c r="N22" s="68">
        <v>0</v>
      </c>
      <c r="O22" s="68">
        <v>0</v>
      </c>
      <c r="P22" s="68">
        <v>48137</v>
      </c>
      <c r="Q22" s="68">
        <v>586320.13</v>
      </c>
      <c r="R22" s="68">
        <v>6073327</v>
      </c>
      <c r="S22" s="68">
        <v>226336472.56</v>
      </c>
      <c r="T22" s="68">
        <v>0</v>
      </c>
      <c r="U22" s="68">
        <v>0</v>
      </c>
      <c r="V22" s="68">
        <v>133605</v>
      </c>
      <c r="W22" s="68">
        <v>21567436.34</v>
      </c>
      <c r="X22" s="68">
        <v>3194</v>
      </c>
      <c r="Y22" s="68">
        <v>67060.164999999994</v>
      </c>
      <c r="Z22" s="68">
        <v>3136626</v>
      </c>
      <c r="AA22" s="68">
        <v>30008984.405000001</v>
      </c>
      <c r="AB22" s="68">
        <v>1666</v>
      </c>
      <c r="AC22" s="68">
        <v>235077.242</v>
      </c>
      <c r="AD22" s="68">
        <v>1</v>
      </c>
      <c r="AE22" s="68">
        <v>6.8890000000000002</v>
      </c>
      <c r="AF22" s="68">
        <v>2138</v>
      </c>
      <c r="AG22" s="68">
        <v>102887.289</v>
      </c>
      <c r="AH22" s="68">
        <v>35</v>
      </c>
      <c r="AI22" s="68">
        <v>15552.66</v>
      </c>
      <c r="AJ22" s="68">
        <v>4497</v>
      </c>
      <c r="AK22" s="68">
        <v>113259.573</v>
      </c>
      <c r="AL22" s="68">
        <v>2917</v>
      </c>
      <c r="AM22" s="68">
        <v>1246036.3160000001</v>
      </c>
      <c r="AN22" s="68">
        <v>0</v>
      </c>
      <c r="AO22" s="68">
        <v>0</v>
      </c>
      <c r="AP22" s="68">
        <v>5673</v>
      </c>
      <c r="AQ22" s="68">
        <v>632790.44299999997</v>
      </c>
      <c r="AR22" s="68">
        <v>55149</v>
      </c>
      <c r="AS22" s="68">
        <v>1494651.7039999999</v>
      </c>
      <c r="AT22" s="68">
        <v>9937</v>
      </c>
      <c r="AU22" s="68">
        <v>57247.186999999998</v>
      </c>
      <c r="AV22" s="68">
        <v>964</v>
      </c>
      <c r="AW22" s="68">
        <v>280341.43900000001</v>
      </c>
      <c r="AX22" s="68">
        <v>894544</v>
      </c>
      <c r="AY22" s="68">
        <v>8142529.1749999998</v>
      </c>
      <c r="AZ22" s="68">
        <v>3206</v>
      </c>
      <c r="BA22" s="68">
        <v>2092922.27</v>
      </c>
      <c r="BB22" s="68">
        <v>19097</v>
      </c>
      <c r="BC22" s="68">
        <v>339425.67200000002</v>
      </c>
      <c r="BD22" s="68">
        <v>0</v>
      </c>
      <c r="BE22" s="68">
        <v>0</v>
      </c>
      <c r="BF22" s="68">
        <v>11133</v>
      </c>
      <c r="BG22" s="68">
        <v>84718.862999999998</v>
      </c>
      <c r="BH22" s="68">
        <v>111130</v>
      </c>
      <c r="BI22" s="68">
        <v>2704777.9410000001</v>
      </c>
      <c r="BJ22" s="68">
        <v>62921</v>
      </c>
      <c r="BK22" s="68">
        <v>1246788.1710000001</v>
      </c>
      <c r="BL22" s="68">
        <v>674366</v>
      </c>
      <c r="BM22" s="68">
        <v>14164471.396</v>
      </c>
      <c r="BN22" s="68">
        <v>1486</v>
      </c>
      <c r="BO22" s="68">
        <v>6609.674</v>
      </c>
      <c r="BP22" s="68">
        <v>459</v>
      </c>
      <c r="BQ22" s="68">
        <v>17368.618999999999</v>
      </c>
      <c r="BR22" s="68">
        <v>19702205</v>
      </c>
      <c r="BS22" s="68">
        <v>45242899.467</v>
      </c>
      <c r="BT22" s="52"/>
      <c r="BU22" s="50">
        <v>86.552487166223827</v>
      </c>
      <c r="BV22" s="50">
        <v>96.314626043834181</v>
      </c>
    </row>
    <row r="23" spans="1:74" s="102" customFormat="1">
      <c r="A23" s="321" t="s">
        <v>575</v>
      </c>
      <c r="B23" s="52">
        <v>79234244</v>
      </c>
      <c r="C23" s="52">
        <v>864356624.44500005</v>
      </c>
      <c r="D23" s="52">
        <v>62245635</v>
      </c>
      <c r="E23" s="52">
        <v>678895284.23300004</v>
      </c>
      <c r="F23" s="52">
        <v>22840191</v>
      </c>
      <c r="G23" s="52">
        <v>268805707.55199999</v>
      </c>
      <c r="H23" s="52">
        <v>40891</v>
      </c>
      <c r="I23" s="52">
        <v>494294.66899999999</v>
      </c>
      <c r="J23" s="52">
        <v>5777901</v>
      </c>
      <c r="K23" s="52">
        <v>57391454.266000003</v>
      </c>
      <c r="L23" s="52">
        <v>33586652</v>
      </c>
      <c r="M23" s="52">
        <v>352203827.74599999</v>
      </c>
      <c r="N23" s="52">
        <v>0</v>
      </c>
      <c r="O23" s="52">
        <v>0</v>
      </c>
      <c r="P23" s="52">
        <v>52520</v>
      </c>
      <c r="Q23" s="52">
        <v>508784.12699999998</v>
      </c>
      <c r="R23" s="52">
        <v>3384739</v>
      </c>
      <c r="S23" s="52">
        <v>118512220.60699999</v>
      </c>
      <c r="T23" s="52">
        <v>0</v>
      </c>
      <c r="U23" s="52">
        <v>0</v>
      </c>
      <c r="V23" s="52">
        <v>59760</v>
      </c>
      <c r="W23" s="52">
        <v>10856250.505000001</v>
      </c>
      <c r="X23" s="52">
        <v>1614</v>
      </c>
      <c r="Y23" s="52">
        <v>32295.394</v>
      </c>
      <c r="Z23" s="52">
        <v>1730527</v>
      </c>
      <c r="AA23" s="52">
        <v>13463470.937999999</v>
      </c>
      <c r="AB23" s="52">
        <v>1849</v>
      </c>
      <c r="AC23" s="52">
        <v>252663.318</v>
      </c>
      <c r="AD23" s="52">
        <v>0</v>
      </c>
      <c r="AE23" s="52">
        <v>0</v>
      </c>
      <c r="AF23" s="52">
        <v>2757</v>
      </c>
      <c r="AG23" s="52">
        <v>117754.489</v>
      </c>
      <c r="AH23" s="52">
        <v>187</v>
      </c>
      <c r="AI23" s="52">
        <v>19259.32</v>
      </c>
      <c r="AJ23" s="52">
        <v>2859</v>
      </c>
      <c r="AK23" s="52">
        <v>97436.653999999995</v>
      </c>
      <c r="AL23" s="52">
        <v>1505</v>
      </c>
      <c r="AM23" s="52">
        <v>563997.02399999998</v>
      </c>
      <c r="AN23" s="52">
        <v>0</v>
      </c>
      <c r="AO23" s="52">
        <v>0</v>
      </c>
      <c r="AP23" s="52">
        <v>3066</v>
      </c>
      <c r="AQ23" s="52">
        <v>344241.87199999997</v>
      </c>
      <c r="AR23" s="52">
        <v>16332</v>
      </c>
      <c r="AS23" s="52">
        <v>496214.25400000002</v>
      </c>
      <c r="AT23" s="52">
        <v>4220</v>
      </c>
      <c r="AU23" s="52">
        <v>32811.843999999997</v>
      </c>
      <c r="AV23" s="52">
        <v>341</v>
      </c>
      <c r="AW23" s="52">
        <v>90002.414000000004</v>
      </c>
      <c r="AX23" s="52">
        <v>424764</v>
      </c>
      <c r="AY23" s="52">
        <v>3306675.1</v>
      </c>
      <c r="AZ23" s="52">
        <v>1627</v>
      </c>
      <c r="BA23" s="52">
        <v>1565917.41</v>
      </c>
      <c r="BB23" s="52">
        <v>10282</v>
      </c>
      <c r="BC23" s="52">
        <v>188303.489</v>
      </c>
      <c r="BD23" s="52">
        <v>0</v>
      </c>
      <c r="BE23" s="52">
        <v>0</v>
      </c>
      <c r="BF23" s="52">
        <v>7649</v>
      </c>
      <c r="BG23" s="52">
        <v>46280.355000000003</v>
      </c>
      <c r="BH23" s="52">
        <v>58718</v>
      </c>
      <c r="BI23" s="52">
        <v>1436165.2879999999</v>
      </c>
      <c r="BJ23" s="52">
        <v>46357</v>
      </c>
      <c r="BK23" s="52">
        <v>1015998.422</v>
      </c>
      <c r="BL23" s="52">
        <v>330425</v>
      </c>
      <c r="BM23" s="52">
        <v>6202877.1849999996</v>
      </c>
      <c r="BN23" s="52">
        <v>996</v>
      </c>
      <c r="BO23" s="52">
        <v>4642.0320000000002</v>
      </c>
      <c r="BP23" s="52">
        <v>218</v>
      </c>
      <c r="BQ23" s="52">
        <v>7721.3310000000001</v>
      </c>
      <c r="BR23" s="52">
        <v>10845297</v>
      </c>
      <c r="BS23" s="52">
        <v>26299356.84</v>
      </c>
      <c r="BT23" s="52"/>
      <c r="BU23" s="50">
        <v>88.220555653511283</v>
      </c>
      <c r="BV23" s="50">
        <v>96.80622308704659</v>
      </c>
    </row>
    <row r="24" spans="1:74" s="102" customFormat="1">
      <c r="A24" s="321" t="s">
        <v>576</v>
      </c>
      <c r="B24" s="52">
        <v>18476292</v>
      </c>
      <c r="C24" s="52">
        <v>190526872.74000001</v>
      </c>
      <c r="D24" s="52">
        <v>14413328</v>
      </c>
      <c r="E24" s="52">
        <v>164635262.125</v>
      </c>
      <c r="F24" s="52">
        <v>9234814</v>
      </c>
      <c r="G24" s="52">
        <v>108625224.96699999</v>
      </c>
      <c r="H24" s="52">
        <v>9799</v>
      </c>
      <c r="I24" s="52">
        <v>124956.87</v>
      </c>
      <c r="J24" s="52">
        <v>1647073</v>
      </c>
      <c r="K24" s="52">
        <v>16987508.500999998</v>
      </c>
      <c r="L24" s="52">
        <v>3521642</v>
      </c>
      <c r="M24" s="52">
        <v>38897571.787</v>
      </c>
      <c r="N24" s="52">
        <v>0</v>
      </c>
      <c r="O24" s="52">
        <v>0</v>
      </c>
      <c r="P24" s="52">
        <v>9484</v>
      </c>
      <c r="Q24" s="52">
        <v>134193.21799999999</v>
      </c>
      <c r="R24" s="52">
        <v>391262</v>
      </c>
      <c r="S24" s="52">
        <v>13400154.682</v>
      </c>
      <c r="T24" s="52">
        <v>0</v>
      </c>
      <c r="U24" s="52">
        <v>0</v>
      </c>
      <c r="V24" s="52">
        <v>20970</v>
      </c>
      <c r="W24" s="52">
        <v>1202742.8689999999</v>
      </c>
      <c r="X24" s="52">
        <v>2149</v>
      </c>
      <c r="Y24" s="52">
        <v>45640.283000000003</v>
      </c>
      <c r="Z24" s="52">
        <v>313879</v>
      </c>
      <c r="AA24" s="52">
        <v>1876809.196</v>
      </c>
      <c r="AB24" s="52">
        <v>739</v>
      </c>
      <c r="AC24" s="52">
        <v>77235.747000000003</v>
      </c>
      <c r="AD24" s="52">
        <v>0</v>
      </c>
      <c r="AE24" s="52">
        <v>0</v>
      </c>
      <c r="AF24" s="52">
        <v>540</v>
      </c>
      <c r="AG24" s="52">
        <v>46170.455999999998</v>
      </c>
      <c r="AH24" s="52">
        <v>0</v>
      </c>
      <c r="AI24" s="52">
        <v>0</v>
      </c>
      <c r="AJ24" s="52">
        <v>22</v>
      </c>
      <c r="AK24" s="52">
        <v>637.95000000000005</v>
      </c>
      <c r="AL24" s="52">
        <v>119</v>
      </c>
      <c r="AM24" s="52">
        <v>30507.154999999999</v>
      </c>
      <c r="AN24" s="52">
        <v>0</v>
      </c>
      <c r="AO24" s="52">
        <v>0</v>
      </c>
      <c r="AP24" s="52">
        <v>819</v>
      </c>
      <c r="AQ24" s="52">
        <v>86350.642000000007</v>
      </c>
      <c r="AR24" s="52">
        <v>1553</v>
      </c>
      <c r="AS24" s="52">
        <v>33973.555999999997</v>
      </c>
      <c r="AT24" s="52">
        <v>689</v>
      </c>
      <c r="AU24" s="52">
        <v>1477.8820000000001</v>
      </c>
      <c r="AV24" s="52">
        <v>19</v>
      </c>
      <c r="AW24" s="52">
        <v>4813.8410000000003</v>
      </c>
      <c r="AX24" s="52">
        <v>26795</v>
      </c>
      <c r="AY24" s="52">
        <v>176713.424</v>
      </c>
      <c r="AZ24" s="52">
        <v>571</v>
      </c>
      <c r="BA24" s="52">
        <v>543411.14</v>
      </c>
      <c r="BB24" s="52">
        <v>2659</v>
      </c>
      <c r="BC24" s="52">
        <v>44588.743999999999</v>
      </c>
      <c r="BD24" s="52">
        <v>0</v>
      </c>
      <c r="BE24" s="52">
        <v>0</v>
      </c>
      <c r="BF24" s="52">
        <v>11399</v>
      </c>
      <c r="BG24" s="52">
        <v>49391.635000000002</v>
      </c>
      <c r="BH24" s="52">
        <v>21639</v>
      </c>
      <c r="BI24" s="52">
        <v>382049.50900000002</v>
      </c>
      <c r="BJ24" s="52">
        <v>6367</v>
      </c>
      <c r="BK24" s="52">
        <v>66492.873000000007</v>
      </c>
      <c r="BL24" s="52">
        <v>92555</v>
      </c>
      <c r="BM24" s="52">
        <v>1511374.433</v>
      </c>
      <c r="BN24" s="52">
        <v>219</v>
      </c>
      <c r="BO24" s="52">
        <v>986.25800000000004</v>
      </c>
      <c r="BP24" s="52">
        <v>46</v>
      </c>
      <c r="BQ24" s="52">
        <v>1381.8920000000001</v>
      </c>
      <c r="BR24" s="52">
        <v>3158470</v>
      </c>
      <c r="BS24" s="52">
        <v>6174513.2300000004</v>
      </c>
      <c r="BT24" s="52"/>
      <c r="BU24" s="50">
        <v>89.364483750997024</v>
      </c>
      <c r="BV24" s="50">
        <v>96.208506867060578</v>
      </c>
    </row>
    <row r="25" spans="1:74" s="102" customFormat="1">
      <c r="A25" s="321" t="s">
        <v>577</v>
      </c>
      <c r="B25" s="52">
        <v>7962389</v>
      </c>
      <c r="C25" s="52">
        <v>89475108.188999996</v>
      </c>
      <c r="D25" s="52">
        <v>6379401</v>
      </c>
      <c r="E25" s="52">
        <v>79858707.794</v>
      </c>
      <c r="F25" s="52">
        <v>4042396</v>
      </c>
      <c r="G25" s="52">
        <v>52872327.825999998</v>
      </c>
      <c r="H25" s="52">
        <v>3509</v>
      </c>
      <c r="I25" s="52">
        <v>39155.923999999999</v>
      </c>
      <c r="J25" s="52">
        <v>651140</v>
      </c>
      <c r="K25" s="52">
        <v>7210313.3190000001</v>
      </c>
      <c r="L25" s="52">
        <v>1682356</v>
      </c>
      <c r="M25" s="52">
        <v>19736910.725000001</v>
      </c>
      <c r="N25" s="52">
        <v>0</v>
      </c>
      <c r="O25" s="52">
        <v>0</v>
      </c>
      <c r="P25" s="52">
        <v>946</v>
      </c>
      <c r="Q25" s="52">
        <v>10850.733</v>
      </c>
      <c r="R25" s="52">
        <v>66250</v>
      </c>
      <c r="S25" s="52">
        <v>3705965.5019999999</v>
      </c>
      <c r="T25" s="52">
        <v>0</v>
      </c>
      <c r="U25" s="52">
        <v>0</v>
      </c>
      <c r="V25" s="52">
        <v>2163</v>
      </c>
      <c r="W25" s="52">
        <v>313390.94799999997</v>
      </c>
      <c r="X25" s="52">
        <v>623</v>
      </c>
      <c r="Y25" s="52">
        <v>21333.987000000001</v>
      </c>
      <c r="Z25" s="52">
        <v>96331</v>
      </c>
      <c r="AA25" s="52">
        <v>573383.10100000002</v>
      </c>
      <c r="AB25" s="52">
        <v>784</v>
      </c>
      <c r="AC25" s="52">
        <v>60156.167999999998</v>
      </c>
      <c r="AD25" s="52">
        <v>0</v>
      </c>
      <c r="AE25" s="52">
        <v>0</v>
      </c>
      <c r="AF25" s="52">
        <v>562</v>
      </c>
      <c r="AG25" s="52">
        <v>51224.415000000001</v>
      </c>
      <c r="AH25" s="52">
        <v>0</v>
      </c>
      <c r="AI25" s="52">
        <v>0</v>
      </c>
      <c r="AJ25" s="52">
        <v>5</v>
      </c>
      <c r="AK25" s="52">
        <v>5235.12</v>
      </c>
      <c r="AL25" s="52">
        <v>87</v>
      </c>
      <c r="AM25" s="52">
        <v>21361.938999999998</v>
      </c>
      <c r="AN25" s="52">
        <v>0</v>
      </c>
      <c r="AO25" s="52">
        <v>0</v>
      </c>
      <c r="AP25" s="52">
        <v>342</v>
      </c>
      <c r="AQ25" s="52">
        <v>37801.262999999999</v>
      </c>
      <c r="AR25" s="52">
        <v>143</v>
      </c>
      <c r="AS25" s="52">
        <v>6377.0420000000004</v>
      </c>
      <c r="AT25" s="52">
        <v>188</v>
      </c>
      <c r="AU25" s="52">
        <v>472.81599999999997</v>
      </c>
      <c r="AV25" s="52">
        <v>12</v>
      </c>
      <c r="AW25" s="52">
        <v>2342.174</v>
      </c>
      <c r="AX25" s="52">
        <v>18862</v>
      </c>
      <c r="AY25" s="52">
        <v>135431.74600000001</v>
      </c>
      <c r="AZ25" s="52">
        <v>442</v>
      </c>
      <c r="BA25" s="52">
        <v>582733.34</v>
      </c>
      <c r="BB25" s="52">
        <v>2293</v>
      </c>
      <c r="BC25" s="52">
        <v>36298.667000000001</v>
      </c>
      <c r="BD25" s="52">
        <v>0</v>
      </c>
      <c r="BE25" s="52">
        <v>0</v>
      </c>
      <c r="BF25" s="52">
        <v>258</v>
      </c>
      <c r="BG25" s="52">
        <v>3943.694</v>
      </c>
      <c r="BH25" s="52">
        <v>7667</v>
      </c>
      <c r="BI25" s="52">
        <v>127571.936</v>
      </c>
      <c r="BJ25" s="52">
        <v>1811</v>
      </c>
      <c r="BK25" s="52">
        <v>22599.478999999999</v>
      </c>
      <c r="BL25" s="52">
        <v>44984</v>
      </c>
      <c r="BM25" s="52">
        <v>723405.92200000002</v>
      </c>
      <c r="BN25" s="52">
        <v>106</v>
      </c>
      <c r="BO25" s="52">
        <v>526.71199999999999</v>
      </c>
      <c r="BP25" s="52">
        <v>23</v>
      </c>
      <c r="BQ25" s="52">
        <v>508.452</v>
      </c>
      <c r="BR25" s="52">
        <v>1338106</v>
      </c>
      <c r="BS25" s="52">
        <v>3173485.2390000001</v>
      </c>
      <c r="BT25" s="52"/>
      <c r="BU25" s="50">
        <v>87.614055283946669</v>
      </c>
      <c r="BV25" s="50">
        <v>96.257019907896392</v>
      </c>
    </row>
    <row r="26" spans="1:74" s="102" customFormat="1">
      <c r="A26" s="302" t="s">
        <v>578</v>
      </c>
      <c r="B26" s="61">
        <v>8681964</v>
      </c>
      <c r="C26" s="61">
        <v>106549367.86300001</v>
      </c>
      <c r="D26" s="61">
        <v>6899327</v>
      </c>
      <c r="E26" s="61">
        <v>93124837.375</v>
      </c>
      <c r="F26" s="61">
        <v>4404924</v>
      </c>
      <c r="G26" s="61">
        <v>62081570.173</v>
      </c>
      <c r="H26" s="61">
        <v>13543</v>
      </c>
      <c r="I26" s="61">
        <v>317702.32199999999</v>
      </c>
      <c r="J26" s="61">
        <v>838056</v>
      </c>
      <c r="K26" s="61">
        <v>10031069.386</v>
      </c>
      <c r="L26" s="61">
        <v>1642804</v>
      </c>
      <c r="M26" s="61">
        <v>20694495.493999999</v>
      </c>
      <c r="N26" s="61">
        <v>-1</v>
      </c>
      <c r="O26" s="61">
        <v>-10.196999999999999</v>
      </c>
      <c r="P26" s="61">
        <v>10720</v>
      </c>
      <c r="Q26" s="61">
        <v>198161.69899999999</v>
      </c>
      <c r="R26" s="61">
        <v>129409</v>
      </c>
      <c r="S26" s="61">
        <v>6631768.9419999998</v>
      </c>
      <c r="T26" s="61">
        <v>0</v>
      </c>
      <c r="U26" s="61">
        <v>0</v>
      </c>
      <c r="V26" s="61">
        <v>15197</v>
      </c>
      <c r="W26" s="61">
        <v>771974.39199999999</v>
      </c>
      <c r="X26" s="61">
        <v>937</v>
      </c>
      <c r="Y26" s="61">
        <v>19372.726999999999</v>
      </c>
      <c r="Z26" s="61">
        <v>155267</v>
      </c>
      <c r="AA26" s="61">
        <v>990871.55900000001</v>
      </c>
      <c r="AB26" s="61">
        <v>829</v>
      </c>
      <c r="AC26" s="61">
        <v>76694.726999999999</v>
      </c>
      <c r="AD26" s="61">
        <v>0</v>
      </c>
      <c r="AE26" s="61">
        <v>0</v>
      </c>
      <c r="AF26" s="61">
        <v>574</v>
      </c>
      <c r="AG26" s="61">
        <v>63665.084999999999</v>
      </c>
      <c r="AH26" s="61">
        <v>6</v>
      </c>
      <c r="AI26" s="61">
        <v>356.61</v>
      </c>
      <c r="AJ26" s="61">
        <v>24</v>
      </c>
      <c r="AK26" s="61">
        <v>900.64</v>
      </c>
      <c r="AL26" s="61">
        <v>138</v>
      </c>
      <c r="AM26" s="61">
        <v>57510.194000000003</v>
      </c>
      <c r="AN26" s="61">
        <v>0</v>
      </c>
      <c r="AO26" s="61">
        <v>0</v>
      </c>
      <c r="AP26" s="61">
        <v>478</v>
      </c>
      <c r="AQ26" s="61">
        <v>51253.754000000001</v>
      </c>
      <c r="AR26" s="61">
        <v>483</v>
      </c>
      <c r="AS26" s="61">
        <v>15796.88</v>
      </c>
      <c r="AT26" s="61">
        <v>407</v>
      </c>
      <c r="AU26" s="61">
        <v>1269.0650000000001</v>
      </c>
      <c r="AV26" s="61">
        <v>29</v>
      </c>
      <c r="AW26" s="61">
        <v>5458.9359999999997</v>
      </c>
      <c r="AX26" s="61">
        <v>29610</v>
      </c>
      <c r="AY26" s="61">
        <v>227458.53099999999</v>
      </c>
      <c r="AZ26" s="61">
        <v>135</v>
      </c>
      <c r="BA26" s="61">
        <v>13396.69</v>
      </c>
      <c r="BB26" s="61">
        <v>2880</v>
      </c>
      <c r="BC26" s="61">
        <v>50250.186999999998</v>
      </c>
      <c r="BD26" s="61">
        <v>0</v>
      </c>
      <c r="BE26" s="61">
        <v>0</v>
      </c>
      <c r="BF26" s="61">
        <v>494</v>
      </c>
      <c r="BG26" s="61">
        <v>11316.958000000001</v>
      </c>
      <c r="BH26" s="61">
        <v>10128</v>
      </c>
      <c r="BI26" s="61">
        <v>188905.43799999999</v>
      </c>
      <c r="BJ26" s="61">
        <v>2448</v>
      </c>
      <c r="BK26" s="61">
        <v>46277.56</v>
      </c>
      <c r="BL26" s="61">
        <v>55804</v>
      </c>
      <c r="BM26" s="61">
        <v>893569.04700000002</v>
      </c>
      <c r="BN26" s="61">
        <v>127</v>
      </c>
      <c r="BO26" s="61">
        <v>654.55999999999995</v>
      </c>
      <c r="BP26" s="61">
        <v>25</v>
      </c>
      <c r="BQ26" s="61">
        <v>1022.586</v>
      </c>
      <c r="BR26" s="61">
        <v>1366489</v>
      </c>
      <c r="BS26" s="61">
        <v>3106633.9180000001</v>
      </c>
      <c r="BT26" s="52"/>
      <c r="BU26" s="59">
        <v>88.05905356714689</v>
      </c>
      <c r="BV26" s="59">
        <v>95.15006960249373</v>
      </c>
    </row>
    <row r="27" spans="1:74" s="102" customFormat="1">
      <c r="A27" s="321" t="s">
        <v>579</v>
      </c>
      <c r="B27" s="68">
        <v>5747549</v>
      </c>
      <c r="C27" s="68">
        <v>70313375.552000001</v>
      </c>
      <c r="D27" s="68">
        <v>4569663</v>
      </c>
      <c r="E27" s="68">
        <v>62844543.332000002</v>
      </c>
      <c r="F27" s="68">
        <v>2953774</v>
      </c>
      <c r="G27" s="68">
        <v>42880285.800999999</v>
      </c>
      <c r="H27" s="68">
        <v>6767</v>
      </c>
      <c r="I27" s="68">
        <v>107092.891</v>
      </c>
      <c r="J27" s="68">
        <v>518674</v>
      </c>
      <c r="K27" s="68">
        <v>6149979.0860000001</v>
      </c>
      <c r="L27" s="68">
        <v>1090448</v>
      </c>
      <c r="M27" s="68">
        <v>13707185.554</v>
      </c>
      <c r="N27" s="68">
        <v>0</v>
      </c>
      <c r="O27" s="68">
        <v>0</v>
      </c>
      <c r="P27" s="68">
        <v>1058</v>
      </c>
      <c r="Q27" s="68">
        <v>12514.975</v>
      </c>
      <c r="R27" s="68">
        <v>70947</v>
      </c>
      <c r="S27" s="68">
        <v>3560169.1779999998</v>
      </c>
      <c r="T27" s="68">
        <v>0</v>
      </c>
      <c r="U27" s="68">
        <v>0</v>
      </c>
      <c r="V27" s="68">
        <v>4044</v>
      </c>
      <c r="W27" s="68">
        <v>384014.11599999998</v>
      </c>
      <c r="X27" s="68">
        <v>465</v>
      </c>
      <c r="Y27" s="68">
        <v>5799.0550000000003</v>
      </c>
      <c r="Z27" s="68">
        <v>132658</v>
      </c>
      <c r="AA27" s="68">
        <v>657060.55500000005</v>
      </c>
      <c r="AB27" s="68">
        <v>471</v>
      </c>
      <c r="AC27" s="68">
        <v>43788.663999999997</v>
      </c>
      <c r="AD27" s="68">
        <v>0</v>
      </c>
      <c r="AE27" s="68">
        <v>0</v>
      </c>
      <c r="AF27" s="68">
        <v>246</v>
      </c>
      <c r="AG27" s="68">
        <v>26732.834999999999</v>
      </c>
      <c r="AH27" s="68">
        <v>0</v>
      </c>
      <c r="AI27" s="68">
        <v>0</v>
      </c>
      <c r="AJ27" s="68">
        <v>12</v>
      </c>
      <c r="AK27" s="68">
        <v>246.93</v>
      </c>
      <c r="AL27" s="68">
        <v>81</v>
      </c>
      <c r="AM27" s="68">
        <v>12458.718999999999</v>
      </c>
      <c r="AN27" s="68">
        <v>0</v>
      </c>
      <c r="AO27" s="68">
        <v>0</v>
      </c>
      <c r="AP27" s="68">
        <v>459</v>
      </c>
      <c r="AQ27" s="68">
        <v>45783.269</v>
      </c>
      <c r="AR27" s="68">
        <v>152</v>
      </c>
      <c r="AS27" s="68">
        <v>12492.1</v>
      </c>
      <c r="AT27" s="68">
        <v>217</v>
      </c>
      <c r="AU27" s="68">
        <v>551.06299999999999</v>
      </c>
      <c r="AV27" s="68">
        <v>17</v>
      </c>
      <c r="AW27" s="68">
        <v>2488.0030000000002</v>
      </c>
      <c r="AX27" s="68">
        <v>13421</v>
      </c>
      <c r="AY27" s="68">
        <v>87863.308999999994</v>
      </c>
      <c r="AZ27" s="68">
        <v>58</v>
      </c>
      <c r="BA27" s="68">
        <v>8398.7000000000007</v>
      </c>
      <c r="BB27" s="68">
        <v>1598</v>
      </c>
      <c r="BC27" s="68">
        <v>26730.188999999998</v>
      </c>
      <c r="BD27" s="68">
        <v>0</v>
      </c>
      <c r="BE27" s="68">
        <v>0</v>
      </c>
      <c r="BF27" s="68">
        <v>342</v>
      </c>
      <c r="BG27" s="68">
        <v>2177.0819999999999</v>
      </c>
      <c r="BH27" s="68">
        <v>9299</v>
      </c>
      <c r="BI27" s="68">
        <v>165364.916</v>
      </c>
      <c r="BJ27" s="68">
        <v>2717</v>
      </c>
      <c r="BK27" s="68">
        <v>36116.205999999998</v>
      </c>
      <c r="BL27" s="68">
        <v>30875</v>
      </c>
      <c r="BM27" s="68">
        <v>541239.33100000001</v>
      </c>
      <c r="BN27" s="68">
        <v>77</v>
      </c>
      <c r="BO27" s="68">
        <v>400.82900000000001</v>
      </c>
      <c r="BP27" s="68">
        <v>26</v>
      </c>
      <c r="BQ27" s="68">
        <v>1189.607</v>
      </c>
      <c r="BR27" s="68">
        <v>908646</v>
      </c>
      <c r="BS27" s="68">
        <v>1835252.5889999999</v>
      </c>
      <c r="BT27" s="52"/>
      <c r="BU27" s="50">
        <v>90.417437902352205</v>
      </c>
      <c r="BV27" s="50">
        <v>96.709503516446716</v>
      </c>
    </row>
    <row r="28" spans="1:74" s="102" customFormat="1">
      <c r="A28" s="321" t="s">
        <v>580</v>
      </c>
      <c r="B28" s="52">
        <v>6750667</v>
      </c>
      <c r="C28" s="52">
        <v>69496118.191</v>
      </c>
      <c r="D28" s="52">
        <v>5259981</v>
      </c>
      <c r="E28" s="52">
        <v>58267076.678999998</v>
      </c>
      <c r="F28" s="52">
        <v>3115667</v>
      </c>
      <c r="G28" s="52">
        <v>35983812.5</v>
      </c>
      <c r="H28" s="52">
        <v>289</v>
      </c>
      <c r="I28" s="52">
        <v>2574.027</v>
      </c>
      <c r="J28" s="52">
        <v>668492</v>
      </c>
      <c r="K28" s="52">
        <v>6534020.0010000002</v>
      </c>
      <c r="L28" s="52">
        <v>1475533</v>
      </c>
      <c r="M28" s="52">
        <v>15746670.151000001</v>
      </c>
      <c r="N28" s="52">
        <v>0</v>
      </c>
      <c r="O28" s="52">
        <v>0</v>
      </c>
      <c r="P28" s="52">
        <v>2638</v>
      </c>
      <c r="Q28" s="52">
        <v>31922.105</v>
      </c>
      <c r="R28" s="52">
        <v>140231</v>
      </c>
      <c r="S28" s="52">
        <v>6340244.557</v>
      </c>
      <c r="T28" s="52">
        <v>0</v>
      </c>
      <c r="U28" s="52">
        <v>0</v>
      </c>
      <c r="V28" s="52">
        <v>10953</v>
      </c>
      <c r="W28" s="52">
        <v>784075.86699999997</v>
      </c>
      <c r="X28" s="52">
        <v>600</v>
      </c>
      <c r="Y28" s="52">
        <v>7420.6090000000004</v>
      </c>
      <c r="Z28" s="52">
        <v>100268</v>
      </c>
      <c r="AA28" s="52">
        <v>655603.22400000005</v>
      </c>
      <c r="AB28" s="52">
        <v>359</v>
      </c>
      <c r="AC28" s="52">
        <v>31414.212</v>
      </c>
      <c r="AD28" s="52">
        <v>0</v>
      </c>
      <c r="AE28" s="52">
        <v>0</v>
      </c>
      <c r="AF28" s="52">
        <v>316</v>
      </c>
      <c r="AG28" s="52">
        <v>29106.616999999998</v>
      </c>
      <c r="AH28" s="52">
        <v>4</v>
      </c>
      <c r="AI28" s="52">
        <v>254.71</v>
      </c>
      <c r="AJ28" s="52">
        <v>157</v>
      </c>
      <c r="AK28" s="52">
        <v>2988.002</v>
      </c>
      <c r="AL28" s="52">
        <v>24</v>
      </c>
      <c r="AM28" s="52">
        <v>7289.9830000000002</v>
      </c>
      <c r="AN28" s="52">
        <v>0</v>
      </c>
      <c r="AO28" s="52">
        <v>0</v>
      </c>
      <c r="AP28" s="52">
        <v>330</v>
      </c>
      <c r="AQ28" s="52">
        <v>34489.343999999997</v>
      </c>
      <c r="AR28" s="52">
        <v>1049</v>
      </c>
      <c r="AS28" s="52">
        <v>43409.392</v>
      </c>
      <c r="AT28" s="52">
        <v>288</v>
      </c>
      <c r="AU28" s="52">
        <v>783.93499999999995</v>
      </c>
      <c r="AV28" s="52">
        <v>24</v>
      </c>
      <c r="AW28" s="52">
        <v>5545.9319999999998</v>
      </c>
      <c r="AX28" s="52">
        <v>25330</v>
      </c>
      <c r="AY28" s="52">
        <v>155363.21799999999</v>
      </c>
      <c r="AZ28" s="52">
        <v>130</v>
      </c>
      <c r="BA28" s="52">
        <v>109771.76</v>
      </c>
      <c r="BB28" s="52">
        <v>1210</v>
      </c>
      <c r="BC28" s="52">
        <v>21598.080000000002</v>
      </c>
      <c r="BD28" s="52">
        <v>0</v>
      </c>
      <c r="BE28" s="52">
        <v>0</v>
      </c>
      <c r="BF28" s="52">
        <v>177</v>
      </c>
      <c r="BG28" s="52">
        <v>1262.8979999999999</v>
      </c>
      <c r="BH28" s="52">
        <v>5617</v>
      </c>
      <c r="BI28" s="52">
        <v>100664.825</v>
      </c>
      <c r="BJ28" s="52">
        <v>3485</v>
      </c>
      <c r="BK28" s="52">
        <v>34094.358999999997</v>
      </c>
      <c r="BL28" s="52">
        <v>26258</v>
      </c>
      <c r="BM28" s="52">
        <v>427611.57500000001</v>
      </c>
      <c r="BN28" s="52">
        <v>67</v>
      </c>
      <c r="BO28" s="52">
        <v>316.01499999999999</v>
      </c>
      <c r="BP28" s="52">
        <v>7</v>
      </c>
      <c r="BQ28" s="52">
        <v>49.881</v>
      </c>
      <c r="BR28" s="52">
        <v>1171164</v>
      </c>
      <c r="BS28" s="52">
        <v>2403760.412</v>
      </c>
      <c r="BT28" s="52"/>
      <c r="BU28" s="50">
        <v>89.764100646596688</v>
      </c>
      <c r="BV28" s="50">
        <v>96.126467596084353</v>
      </c>
    </row>
    <row r="29" spans="1:74" s="102" customFormat="1">
      <c r="A29" s="321" t="s">
        <v>581</v>
      </c>
      <c r="B29" s="52">
        <v>14918406</v>
      </c>
      <c r="C29" s="52">
        <v>168938761.76499999</v>
      </c>
      <c r="D29" s="52">
        <v>12258303</v>
      </c>
      <c r="E29" s="52">
        <v>150676608.66800001</v>
      </c>
      <c r="F29" s="52">
        <v>6994419</v>
      </c>
      <c r="G29" s="52">
        <v>89301717.283000007</v>
      </c>
      <c r="H29" s="52">
        <v>749</v>
      </c>
      <c r="I29" s="52">
        <v>5844.3220000000001</v>
      </c>
      <c r="J29" s="52">
        <v>1346587</v>
      </c>
      <c r="K29" s="52">
        <v>15411767.287</v>
      </c>
      <c r="L29" s="52">
        <v>3916548</v>
      </c>
      <c r="M29" s="52">
        <v>45957279.776000001</v>
      </c>
      <c r="N29" s="52">
        <v>0</v>
      </c>
      <c r="O29" s="52">
        <v>0</v>
      </c>
      <c r="P29" s="52">
        <v>4066</v>
      </c>
      <c r="Q29" s="52">
        <v>48152.786999999997</v>
      </c>
      <c r="R29" s="52">
        <v>200094</v>
      </c>
      <c r="S29" s="52">
        <v>8448986.2890000008</v>
      </c>
      <c r="T29" s="52">
        <v>0</v>
      </c>
      <c r="U29" s="52">
        <v>0</v>
      </c>
      <c r="V29" s="52">
        <v>7598</v>
      </c>
      <c r="W29" s="52">
        <v>1162360.939</v>
      </c>
      <c r="X29" s="52">
        <v>1012</v>
      </c>
      <c r="Y29" s="52">
        <v>10947.386</v>
      </c>
      <c r="Z29" s="52">
        <v>311260</v>
      </c>
      <c r="AA29" s="52">
        <v>1456465.3330000001</v>
      </c>
      <c r="AB29" s="52">
        <v>1241</v>
      </c>
      <c r="AC29" s="52">
        <v>106740.397</v>
      </c>
      <c r="AD29" s="52">
        <v>0</v>
      </c>
      <c r="AE29" s="52">
        <v>0</v>
      </c>
      <c r="AF29" s="52">
        <v>1382</v>
      </c>
      <c r="AG29" s="52">
        <v>143235.51699999999</v>
      </c>
      <c r="AH29" s="52">
        <v>0</v>
      </c>
      <c r="AI29" s="52">
        <v>0</v>
      </c>
      <c r="AJ29" s="52">
        <v>47</v>
      </c>
      <c r="AK29" s="52">
        <v>658.51</v>
      </c>
      <c r="AL29" s="52">
        <v>243</v>
      </c>
      <c r="AM29" s="52">
        <v>70055.827999999994</v>
      </c>
      <c r="AN29" s="52">
        <v>0</v>
      </c>
      <c r="AO29" s="52">
        <v>0</v>
      </c>
      <c r="AP29" s="52">
        <v>1054</v>
      </c>
      <c r="AQ29" s="52">
        <v>117732.942</v>
      </c>
      <c r="AR29" s="52">
        <v>5259</v>
      </c>
      <c r="AS29" s="52">
        <v>174747.78099999999</v>
      </c>
      <c r="AT29" s="52">
        <v>664</v>
      </c>
      <c r="AU29" s="52">
        <v>1900.133</v>
      </c>
      <c r="AV29" s="52">
        <v>56</v>
      </c>
      <c r="AW29" s="52">
        <v>16866.607</v>
      </c>
      <c r="AX29" s="52">
        <v>44701</v>
      </c>
      <c r="AY29" s="52">
        <v>280959.92499999999</v>
      </c>
      <c r="AZ29" s="52">
        <v>531</v>
      </c>
      <c r="BA29" s="52">
        <v>498961.45</v>
      </c>
      <c r="BB29" s="52">
        <v>2355</v>
      </c>
      <c r="BC29" s="52">
        <v>46262.557999999997</v>
      </c>
      <c r="BD29" s="52">
        <v>0</v>
      </c>
      <c r="BE29" s="52">
        <v>0</v>
      </c>
      <c r="BF29" s="52">
        <v>781</v>
      </c>
      <c r="BG29" s="52">
        <v>4930.7839999999997</v>
      </c>
      <c r="BH29" s="52">
        <v>27217</v>
      </c>
      <c r="BI29" s="52">
        <v>524439.5</v>
      </c>
      <c r="BJ29" s="52">
        <v>6842</v>
      </c>
      <c r="BK29" s="52">
        <v>156640.04399999999</v>
      </c>
      <c r="BL29" s="52">
        <v>82609</v>
      </c>
      <c r="BM29" s="52">
        <v>1330191.6340000001</v>
      </c>
      <c r="BN29" s="52">
        <v>125</v>
      </c>
      <c r="BO29" s="52">
        <v>560.702</v>
      </c>
      <c r="BP29" s="52">
        <v>73</v>
      </c>
      <c r="BQ29" s="52">
        <v>2918.0329999999999</v>
      </c>
      <c r="BR29" s="52">
        <v>1960893</v>
      </c>
      <c r="BS29" s="52">
        <v>3657438.0180000002</v>
      </c>
      <c r="BT29" s="52"/>
      <c r="BU29" s="50">
        <v>89.815842197173581</v>
      </c>
      <c r="BV29" s="50">
        <v>97.470466691730778</v>
      </c>
    </row>
    <row r="30" spans="1:74" s="102" customFormat="1">
      <c r="A30" s="321" t="s">
        <v>582</v>
      </c>
      <c r="B30" s="52">
        <v>13845483</v>
      </c>
      <c r="C30" s="52">
        <v>162662945.59200001</v>
      </c>
      <c r="D30" s="52">
        <v>13216313</v>
      </c>
      <c r="E30" s="52">
        <v>148501090.40000001</v>
      </c>
      <c r="F30" s="52">
        <v>8385774</v>
      </c>
      <c r="G30" s="52">
        <v>98458612.512999997</v>
      </c>
      <c r="H30" s="52">
        <v>659</v>
      </c>
      <c r="I30" s="52">
        <v>3712.6990000000001</v>
      </c>
      <c r="J30" s="52">
        <v>1448309</v>
      </c>
      <c r="K30" s="52">
        <v>14419349.914999999</v>
      </c>
      <c r="L30" s="52">
        <v>3381571</v>
      </c>
      <c r="M30" s="52">
        <v>35619415.273000002</v>
      </c>
      <c r="N30" s="52">
        <v>0</v>
      </c>
      <c r="O30" s="52">
        <v>0</v>
      </c>
      <c r="P30" s="52">
        <v>6448</v>
      </c>
      <c r="Q30" s="52">
        <v>76584.266000000003</v>
      </c>
      <c r="R30" s="52">
        <v>262915</v>
      </c>
      <c r="S30" s="52">
        <v>10091659.948000001</v>
      </c>
      <c r="T30" s="52">
        <v>0</v>
      </c>
      <c r="U30" s="52">
        <v>0</v>
      </c>
      <c r="V30" s="52">
        <v>9558</v>
      </c>
      <c r="W30" s="52">
        <v>916560.027</v>
      </c>
      <c r="X30" s="52">
        <v>708</v>
      </c>
      <c r="Y30" s="52">
        <v>9114.9050000000007</v>
      </c>
      <c r="Z30" s="52">
        <v>199626</v>
      </c>
      <c r="AA30" s="52">
        <v>975045.701</v>
      </c>
      <c r="AB30" s="52">
        <v>355</v>
      </c>
      <c r="AC30" s="52">
        <v>31502.822</v>
      </c>
      <c r="AD30" s="52">
        <v>0</v>
      </c>
      <c r="AE30" s="52">
        <v>0</v>
      </c>
      <c r="AF30" s="52">
        <v>1074</v>
      </c>
      <c r="AG30" s="52">
        <v>32009.614000000001</v>
      </c>
      <c r="AH30" s="52">
        <v>20</v>
      </c>
      <c r="AI30" s="52">
        <v>412.85</v>
      </c>
      <c r="AJ30" s="52">
        <v>273</v>
      </c>
      <c r="AK30" s="52">
        <v>16530.666000000001</v>
      </c>
      <c r="AL30" s="52">
        <v>52</v>
      </c>
      <c r="AM30" s="52">
        <v>14305.197</v>
      </c>
      <c r="AN30" s="52">
        <v>0</v>
      </c>
      <c r="AO30" s="52">
        <v>0</v>
      </c>
      <c r="AP30" s="52">
        <v>813</v>
      </c>
      <c r="AQ30" s="52">
        <v>91631.528000000006</v>
      </c>
      <c r="AR30" s="52">
        <v>1697</v>
      </c>
      <c r="AS30" s="52">
        <v>48536.440999999999</v>
      </c>
      <c r="AT30" s="52">
        <v>834</v>
      </c>
      <c r="AU30" s="52">
        <v>1969.1479999999999</v>
      </c>
      <c r="AV30" s="52">
        <v>58</v>
      </c>
      <c r="AW30" s="52">
        <v>17604.151000000002</v>
      </c>
      <c r="AX30" s="52">
        <v>52144</v>
      </c>
      <c r="AY30" s="52">
        <v>365475.94199999998</v>
      </c>
      <c r="AZ30" s="52">
        <v>279</v>
      </c>
      <c r="BA30" s="52">
        <v>25693.35</v>
      </c>
      <c r="BB30" s="52">
        <v>4157</v>
      </c>
      <c r="BC30" s="52">
        <v>64093.936000000002</v>
      </c>
      <c r="BD30" s="52">
        <v>0</v>
      </c>
      <c r="BE30" s="52">
        <v>0</v>
      </c>
      <c r="BF30" s="52">
        <v>2838</v>
      </c>
      <c r="BG30" s="52">
        <v>16590.100999999999</v>
      </c>
      <c r="BH30" s="52">
        <v>13612</v>
      </c>
      <c r="BI30" s="52">
        <v>252567.807</v>
      </c>
      <c r="BJ30" s="52">
        <v>5457</v>
      </c>
      <c r="BK30" s="52">
        <v>59707.983</v>
      </c>
      <c r="BL30" s="52">
        <v>65854</v>
      </c>
      <c r="BM30" s="52">
        <v>1050492.4280000001</v>
      </c>
      <c r="BN30" s="52">
        <v>314</v>
      </c>
      <c r="BO30" s="52">
        <v>1566.307</v>
      </c>
      <c r="BP30" s="52">
        <v>56</v>
      </c>
      <c r="BQ30" s="52">
        <v>2143.2510000000002</v>
      </c>
      <c r="BR30" s="52">
        <v>28</v>
      </c>
      <c r="BS30" s="52">
        <v>56.823</v>
      </c>
      <c r="BT30" s="52"/>
      <c r="BU30" s="50">
        <v>90.024197426028479</v>
      </c>
      <c r="BV30" s="50">
        <v>96.567649689681218</v>
      </c>
    </row>
    <row r="31" spans="1:74" s="102" customFormat="1">
      <c r="A31" s="302" t="s">
        <v>583</v>
      </c>
      <c r="B31" s="61">
        <v>26077815</v>
      </c>
      <c r="C31" s="61">
        <v>318891868.46200001</v>
      </c>
      <c r="D31" s="61">
        <v>24415442</v>
      </c>
      <c r="E31" s="61">
        <v>281363722.14099997</v>
      </c>
      <c r="F31" s="61">
        <v>12198037</v>
      </c>
      <c r="G31" s="61">
        <v>147582733.14500001</v>
      </c>
      <c r="H31" s="61">
        <v>25520</v>
      </c>
      <c r="I31" s="61">
        <v>354393.17099999997</v>
      </c>
      <c r="J31" s="61">
        <v>2240904</v>
      </c>
      <c r="K31" s="61">
        <v>23046750.465999998</v>
      </c>
      <c r="L31" s="61">
        <v>9950981</v>
      </c>
      <c r="M31" s="61">
        <v>110379845.359</v>
      </c>
      <c r="N31" s="61">
        <v>0</v>
      </c>
      <c r="O31" s="61">
        <v>0</v>
      </c>
      <c r="P31" s="61">
        <v>29163</v>
      </c>
      <c r="Q31" s="61">
        <v>379590.478</v>
      </c>
      <c r="R31" s="61">
        <v>642697</v>
      </c>
      <c r="S31" s="61">
        <v>26068828.936999999</v>
      </c>
      <c r="T31" s="61">
        <v>0</v>
      </c>
      <c r="U31" s="61">
        <v>0</v>
      </c>
      <c r="V31" s="61">
        <v>19679</v>
      </c>
      <c r="W31" s="61">
        <v>2708680.2480000001</v>
      </c>
      <c r="X31" s="61">
        <v>1573</v>
      </c>
      <c r="Y31" s="61">
        <v>21671.648000000001</v>
      </c>
      <c r="Z31" s="61">
        <v>489260</v>
      </c>
      <c r="AA31" s="61">
        <v>2885133.4369999999</v>
      </c>
      <c r="AB31" s="61">
        <v>1020</v>
      </c>
      <c r="AC31" s="61">
        <v>121438.386</v>
      </c>
      <c r="AD31" s="61">
        <v>0</v>
      </c>
      <c r="AE31" s="61">
        <v>0</v>
      </c>
      <c r="AF31" s="61">
        <v>721</v>
      </c>
      <c r="AG31" s="61">
        <v>113523.19100000001</v>
      </c>
      <c r="AH31" s="61">
        <v>0</v>
      </c>
      <c r="AI31" s="61">
        <v>0</v>
      </c>
      <c r="AJ31" s="61">
        <v>304</v>
      </c>
      <c r="AK31" s="61">
        <v>12935.322</v>
      </c>
      <c r="AL31" s="61">
        <v>170</v>
      </c>
      <c r="AM31" s="61">
        <v>51071.262000000002</v>
      </c>
      <c r="AN31" s="61">
        <v>0</v>
      </c>
      <c r="AO31" s="61">
        <v>0</v>
      </c>
      <c r="AP31" s="61">
        <v>1407</v>
      </c>
      <c r="AQ31" s="61">
        <v>155035.946</v>
      </c>
      <c r="AR31" s="61">
        <v>1082</v>
      </c>
      <c r="AS31" s="61">
        <v>34946.406999999999</v>
      </c>
      <c r="AT31" s="61">
        <v>1564</v>
      </c>
      <c r="AU31" s="61">
        <v>3315.3620000000001</v>
      </c>
      <c r="AV31" s="61">
        <v>74</v>
      </c>
      <c r="AW31" s="61">
        <v>13006.306</v>
      </c>
      <c r="AX31" s="61">
        <v>107886</v>
      </c>
      <c r="AY31" s="61">
        <v>648176.69700000004</v>
      </c>
      <c r="AZ31" s="61">
        <v>650</v>
      </c>
      <c r="BA31" s="61">
        <v>254564.2</v>
      </c>
      <c r="BB31" s="61">
        <v>4714</v>
      </c>
      <c r="BC31" s="61">
        <v>82192.099000000002</v>
      </c>
      <c r="BD31" s="61">
        <v>0</v>
      </c>
      <c r="BE31" s="61">
        <v>0</v>
      </c>
      <c r="BF31" s="61">
        <v>2107</v>
      </c>
      <c r="BG31" s="61">
        <v>37953.995000000003</v>
      </c>
      <c r="BH31" s="61">
        <v>36390</v>
      </c>
      <c r="BI31" s="61">
        <v>705665.90500000003</v>
      </c>
      <c r="BJ31" s="61">
        <v>14345</v>
      </c>
      <c r="BK31" s="61">
        <v>347146.84100000001</v>
      </c>
      <c r="BL31" s="61">
        <v>141806</v>
      </c>
      <c r="BM31" s="61">
        <v>2183314.1329999999</v>
      </c>
      <c r="BN31" s="61">
        <v>379</v>
      </c>
      <c r="BO31" s="61">
        <v>1747.819</v>
      </c>
      <c r="BP31" s="61">
        <v>134</v>
      </c>
      <c r="BQ31" s="61">
        <v>5000.9260000000004</v>
      </c>
      <c r="BR31" s="61">
        <v>165248</v>
      </c>
      <c r="BS31" s="61">
        <v>693206.77599999995</v>
      </c>
      <c r="BT31" s="52"/>
      <c r="BU31" s="59">
        <v>92.078960510917213</v>
      </c>
      <c r="BV31" s="59">
        <v>98.355974770203161</v>
      </c>
    </row>
    <row r="32" spans="1:74" s="102" customFormat="1">
      <c r="A32" s="321" t="s">
        <v>584</v>
      </c>
      <c r="B32" s="68">
        <v>56549865</v>
      </c>
      <c r="C32" s="68">
        <v>702002134.65799999</v>
      </c>
      <c r="D32" s="68">
        <v>52839785</v>
      </c>
      <c r="E32" s="68">
        <v>610731017.79900002</v>
      </c>
      <c r="F32" s="68">
        <v>25680288</v>
      </c>
      <c r="G32" s="68">
        <v>316103262.24400002</v>
      </c>
      <c r="H32" s="68">
        <v>16849</v>
      </c>
      <c r="I32" s="68">
        <v>300738.913</v>
      </c>
      <c r="J32" s="68">
        <v>4769411</v>
      </c>
      <c r="K32" s="68">
        <v>49752432.788999997</v>
      </c>
      <c r="L32" s="68">
        <v>22373237</v>
      </c>
      <c r="M32" s="68">
        <v>244574583.85299999</v>
      </c>
      <c r="N32" s="68">
        <v>0</v>
      </c>
      <c r="O32" s="68">
        <v>0</v>
      </c>
      <c r="P32" s="68">
        <v>29386</v>
      </c>
      <c r="Q32" s="68">
        <v>380586.35700000002</v>
      </c>
      <c r="R32" s="68">
        <v>1573401</v>
      </c>
      <c r="S32" s="68">
        <v>63114866.946999997</v>
      </c>
      <c r="T32" s="68">
        <v>0</v>
      </c>
      <c r="U32" s="68">
        <v>0</v>
      </c>
      <c r="V32" s="68">
        <v>63795</v>
      </c>
      <c r="W32" s="68">
        <v>7337324.1710000001</v>
      </c>
      <c r="X32" s="68">
        <v>5697</v>
      </c>
      <c r="Y32" s="68">
        <v>59908.165000000001</v>
      </c>
      <c r="Z32" s="68">
        <v>1400969</v>
      </c>
      <c r="AA32" s="68">
        <v>8689499.5549999997</v>
      </c>
      <c r="AB32" s="68">
        <v>1251</v>
      </c>
      <c r="AC32" s="68">
        <v>104085.21</v>
      </c>
      <c r="AD32" s="68">
        <v>0</v>
      </c>
      <c r="AE32" s="68">
        <v>0</v>
      </c>
      <c r="AF32" s="68">
        <v>1089</v>
      </c>
      <c r="AG32" s="68">
        <v>77796.384000000005</v>
      </c>
      <c r="AH32" s="68">
        <v>18</v>
      </c>
      <c r="AI32" s="68">
        <v>368.45</v>
      </c>
      <c r="AJ32" s="68">
        <v>1821</v>
      </c>
      <c r="AK32" s="68">
        <v>76550.782000000007</v>
      </c>
      <c r="AL32" s="68">
        <v>573</v>
      </c>
      <c r="AM32" s="68">
        <v>198170.36</v>
      </c>
      <c r="AN32" s="68">
        <v>0</v>
      </c>
      <c r="AO32" s="68">
        <v>0</v>
      </c>
      <c r="AP32" s="68">
        <v>3815</v>
      </c>
      <c r="AQ32" s="68">
        <v>440847.42300000001</v>
      </c>
      <c r="AR32" s="68">
        <v>9242</v>
      </c>
      <c r="AS32" s="68">
        <v>276567.755</v>
      </c>
      <c r="AT32" s="68">
        <v>4275</v>
      </c>
      <c r="AU32" s="68">
        <v>16148.713</v>
      </c>
      <c r="AV32" s="68">
        <v>296</v>
      </c>
      <c r="AW32" s="68">
        <v>85928.99</v>
      </c>
      <c r="AX32" s="68">
        <v>218178</v>
      </c>
      <c r="AY32" s="68">
        <v>1334279.959</v>
      </c>
      <c r="AZ32" s="68">
        <v>1085</v>
      </c>
      <c r="BA32" s="68">
        <v>973354.15</v>
      </c>
      <c r="BB32" s="68">
        <v>9193</v>
      </c>
      <c r="BC32" s="68">
        <v>157786.29</v>
      </c>
      <c r="BD32" s="68">
        <v>0</v>
      </c>
      <c r="BE32" s="68">
        <v>0</v>
      </c>
      <c r="BF32" s="68">
        <v>13358</v>
      </c>
      <c r="BG32" s="68">
        <v>92727.547000000006</v>
      </c>
      <c r="BH32" s="68">
        <v>61541</v>
      </c>
      <c r="BI32" s="68">
        <v>1670589.2679999999</v>
      </c>
      <c r="BJ32" s="68">
        <v>32762</v>
      </c>
      <c r="BK32" s="68">
        <v>849138.43799999997</v>
      </c>
      <c r="BL32" s="68">
        <v>276626</v>
      </c>
      <c r="BM32" s="68">
        <v>5313096.2319999998</v>
      </c>
      <c r="BN32" s="68">
        <v>840</v>
      </c>
      <c r="BO32" s="68">
        <v>3875.549</v>
      </c>
      <c r="BP32" s="68">
        <v>196</v>
      </c>
      <c r="BQ32" s="68">
        <v>6017.799</v>
      </c>
      <c r="BR32" s="68">
        <v>673</v>
      </c>
      <c r="BS32" s="68">
        <v>11602.365</v>
      </c>
      <c r="BT32" s="52"/>
      <c r="BU32" s="50">
        <v>91.106179067809975</v>
      </c>
      <c r="BV32" s="50">
        <v>97.356911786899175</v>
      </c>
    </row>
    <row r="33" spans="1:74" s="102" customFormat="1">
      <c r="A33" s="321" t="s">
        <v>585</v>
      </c>
      <c r="B33" s="52">
        <v>13498917</v>
      </c>
      <c r="C33" s="52">
        <v>148550734.10299999</v>
      </c>
      <c r="D33" s="52">
        <v>11769311</v>
      </c>
      <c r="E33" s="52">
        <v>127465030.735</v>
      </c>
      <c r="F33" s="52">
        <v>6304444</v>
      </c>
      <c r="G33" s="52">
        <v>71890606.761000007</v>
      </c>
      <c r="H33" s="52">
        <v>23803</v>
      </c>
      <c r="I33" s="52">
        <v>283288.19500000001</v>
      </c>
      <c r="J33" s="52">
        <v>1280702</v>
      </c>
      <c r="K33" s="52">
        <v>12270946.273</v>
      </c>
      <c r="L33" s="52">
        <v>4160362</v>
      </c>
      <c r="M33" s="52">
        <v>43020189.505999997</v>
      </c>
      <c r="N33" s="52">
        <v>0</v>
      </c>
      <c r="O33" s="52">
        <v>0</v>
      </c>
      <c r="P33" s="52">
        <v>8747</v>
      </c>
      <c r="Q33" s="52">
        <v>104629.35</v>
      </c>
      <c r="R33" s="52">
        <v>317714</v>
      </c>
      <c r="S33" s="52">
        <v>13467363.663000001</v>
      </c>
      <c r="T33" s="52">
        <v>0</v>
      </c>
      <c r="U33" s="52">
        <v>0</v>
      </c>
      <c r="V33" s="52">
        <v>8238</v>
      </c>
      <c r="W33" s="52">
        <v>1175972.169</v>
      </c>
      <c r="X33" s="52">
        <v>1278</v>
      </c>
      <c r="Y33" s="52">
        <v>22954.172999999999</v>
      </c>
      <c r="Z33" s="52">
        <v>287580</v>
      </c>
      <c r="AA33" s="52">
        <v>1844122.5519999999</v>
      </c>
      <c r="AB33" s="52">
        <v>478</v>
      </c>
      <c r="AC33" s="52">
        <v>53358.983</v>
      </c>
      <c r="AD33" s="52">
        <v>0</v>
      </c>
      <c r="AE33" s="52">
        <v>0</v>
      </c>
      <c r="AF33" s="52">
        <v>398</v>
      </c>
      <c r="AG33" s="52">
        <v>44872.133999999998</v>
      </c>
      <c r="AH33" s="52">
        <v>0</v>
      </c>
      <c r="AI33" s="52">
        <v>0</v>
      </c>
      <c r="AJ33" s="52">
        <v>202</v>
      </c>
      <c r="AK33" s="52">
        <v>2626.9340000000002</v>
      </c>
      <c r="AL33" s="52">
        <v>263</v>
      </c>
      <c r="AM33" s="52">
        <v>105029.367</v>
      </c>
      <c r="AN33" s="52">
        <v>0</v>
      </c>
      <c r="AO33" s="52">
        <v>0</v>
      </c>
      <c r="AP33" s="52">
        <v>912</v>
      </c>
      <c r="AQ33" s="52">
        <v>100659.673</v>
      </c>
      <c r="AR33" s="52">
        <v>350</v>
      </c>
      <c r="AS33" s="52">
        <v>10708.745999999999</v>
      </c>
      <c r="AT33" s="52">
        <v>599</v>
      </c>
      <c r="AU33" s="52">
        <v>2006.5029999999999</v>
      </c>
      <c r="AV33" s="52">
        <v>53</v>
      </c>
      <c r="AW33" s="52">
        <v>17546.572</v>
      </c>
      <c r="AX33" s="52">
        <v>33115</v>
      </c>
      <c r="AY33" s="52">
        <v>278242.60800000001</v>
      </c>
      <c r="AZ33" s="52">
        <v>405</v>
      </c>
      <c r="BA33" s="52">
        <v>393274.13</v>
      </c>
      <c r="BB33" s="52">
        <v>2717</v>
      </c>
      <c r="BC33" s="52">
        <v>48213.669000000002</v>
      </c>
      <c r="BD33" s="52">
        <v>0</v>
      </c>
      <c r="BE33" s="52">
        <v>0</v>
      </c>
      <c r="BF33" s="52">
        <v>2067</v>
      </c>
      <c r="BG33" s="52">
        <v>16719.327000000001</v>
      </c>
      <c r="BH33" s="52">
        <v>18338</v>
      </c>
      <c r="BI33" s="52">
        <v>327551.299</v>
      </c>
      <c r="BJ33" s="52">
        <v>9556</v>
      </c>
      <c r="BK33" s="52">
        <v>197202.557</v>
      </c>
      <c r="BL33" s="52">
        <v>75955</v>
      </c>
      <c r="BM33" s="52">
        <v>1221878.307</v>
      </c>
      <c r="BN33" s="52">
        <v>235</v>
      </c>
      <c r="BO33" s="52">
        <v>1333.251</v>
      </c>
      <c r="BP33" s="52">
        <v>1</v>
      </c>
      <c r="BQ33" s="52">
        <v>85.37</v>
      </c>
      <c r="BR33" s="52">
        <v>960405</v>
      </c>
      <c r="BS33" s="52">
        <v>1649352.031</v>
      </c>
      <c r="BT33" s="52"/>
      <c r="BU33" s="50">
        <v>92.500790945213964</v>
      </c>
      <c r="BV33" s="50">
        <v>97.075896151242745</v>
      </c>
    </row>
    <row r="34" spans="1:74" s="102" customFormat="1">
      <c r="A34" s="321" t="s">
        <v>586</v>
      </c>
      <c r="B34" s="52">
        <v>9651972</v>
      </c>
      <c r="C34" s="52">
        <v>117076916.242</v>
      </c>
      <c r="D34" s="52">
        <v>9077427</v>
      </c>
      <c r="E34" s="52">
        <v>104174065.63600001</v>
      </c>
      <c r="F34" s="52">
        <v>4636358</v>
      </c>
      <c r="G34" s="52">
        <v>56548711.241999999</v>
      </c>
      <c r="H34" s="52">
        <v>920</v>
      </c>
      <c r="I34" s="52">
        <v>15717.987999999999</v>
      </c>
      <c r="J34" s="52">
        <v>982123</v>
      </c>
      <c r="K34" s="52">
        <v>9881499.3220000006</v>
      </c>
      <c r="L34" s="52">
        <v>3458026</v>
      </c>
      <c r="M34" s="52">
        <v>37728137.083999999</v>
      </c>
      <c r="N34" s="52">
        <v>0</v>
      </c>
      <c r="O34" s="52">
        <v>0</v>
      </c>
      <c r="P34" s="52">
        <v>4806</v>
      </c>
      <c r="Q34" s="52">
        <v>45905.434000000001</v>
      </c>
      <c r="R34" s="52">
        <v>220221</v>
      </c>
      <c r="S34" s="52">
        <v>8196543.2649999997</v>
      </c>
      <c r="T34" s="52">
        <v>0</v>
      </c>
      <c r="U34" s="52">
        <v>0</v>
      </c>
      <c r="V34" s="52">
        <v>12756</v>
      </c>
      <c r="W34" s="52">
        <v>1020335.814</v>
      </c>
      <c r="X34" s="52">
        <v>797</v>
      </c>
      <c r="Y34" s="52">
        <v>9115.26</v>
      </c>
      <c r="Z34" s="52">
        <v>213588</v>
      </c>
      <c r="AA34" s="52">
        <v>1275218.6200000001</v>
      </c>
      <c r="AB34" s="52">
        <v>351</v>
      </c>
      <c r="AC34" s="52">
        <v>47855.527999999998</v>
      </c>
      <c r="AD34" s="52">
        <v>0</v>
      </c>
      <c r="AE34" s="52">
        <v>0</v>
      </c>
      <c r="AF34" s="52">
        <v>198</v>
      </c>
      <c r="AG34" s="52">
        <v>30620.063999999998</v>
      </c>
      <c r="AH34" s="52">
        <v>3</v>
      </c>
      <c r="AI34" s="52">
        <v>86.78</v>
      </c>
      <c r="AJ34" s="52">
        <v>123</v>
      </c>
      <c r="AK34" s="52">
        <v>4218.5069999999996</v>
      </c>
      <c r="AL34" s="52">
        <v>134</v>
      </c>
      <c r="AM34" s="52">
        <v>45220.544999999998</v>
      </c>
      <c r="AN34" s="52">
        <v>0</v>
      </c>
      <c r="AO34" s="52">
        <v>0</v>
      </c>
      <c r="AP34" s="52">
        <v>775</v>
      </c>
      <c r="AQ34" s="52">
        <v>96273.357999999993</v>
      </c>
      <c r="AR34" s="52">
        <v>530</v>
      </c>
      <c r="AS34" s="52">
        <v>12009.606</v>
      </c>
      <c r="AT34" s="52">
        <v>846</v>
      </c>
      <c r="AU34" s="52">
        <v>2453.556</v>
      </c>
      <c r="AV34" s="52">
        <v>28</v>
      </c>
      <c r="AW34" s="52">
        <v>8552.5580000000009</v>
      </c>
      <c r="AX34" s="52">
        <v>36177</v>
      </c>
      <c r="AY34" s="52">
        <v>262919.245</v>
      </c>
      <c r="AZ34" s="52">
        <v>442</v>
      </c>
      <c r="BA34" s="52">
        <v>439213.85</v>
      </c>
      <c r="BB34" s="52">
        <v>1883</v>
      </c>
      <c r="BC34" s="52">
        <v>35329.97</v>
      </c>
      <c r="BD34" s="52">
        <v>0</v>
      </c>
      <c r="BE34" s="52">
        <v>0</v>
      </c>
      <c r="BF34" s="52">
        <v>2451</v>
      </c>
      <c r="BG34" s="52">
        <v>18087.019</v>
      </c>
      <c r="BH34" s="52">
        <v>19344</v>
      </c>
      <c r="BI34" s="52">
        <v>395366.43800000002</v>
      </c>
      <c r="BJ34" s="52">
        <v>3467</v>
      </c>
      <c r="BK34" s="52">
        <v>79032.396999999997</v>
      </c>
      <c r="BL34" s="52">
        <v>55322</v>
      </c>
      <c r="BM34" s="52">
        <v>874611.86800000002</v>
      </c>
      <c r="BN34" s="52">
        <v>225</v>
      </c>
      <c r="BO34" s="52">
        <v>1074.7429999999999</v>
      </c>
      <c r="BP34" s="52">
        <v>78</v>
      </c>
      <c r="BQ34" s="52">
        <v>2806.181</v>
      </c>
      <c r="BR34" s="52">
        <v>0</v>
      </c>
      <c r="BS34" s="52">
        <v>0</v>
      </c>
      <c r="BT34" s="52"/>
      <c r="BU34" s="50">
        <v>89.849156865800609</v>
      </c>
      <c r="BV34" s="50">
        <v>96.505396785691971</v>
      </c>
    </row>
    <row r="35" spans="1:74" s="102" customFormat="1">
      <c r="A35" s="321" t="s">
        <v>587</v>
      </c>
      <c r="B35" s="52">
        <v>16442914</v>
      </c>
      <c r="C35" s="52">
        <v>252453111.86399999</v>
      </c>
      <c r="D35" s="52">
        <v>14406401</v>
      </c>
      <c r="E35" s="52">
        <v>194266395.979</v>
      </c>
      <c r="F35" s="52">
        <v>8475695</v>
      </c>
      <c r="G35" s="52">
        <v>120070219.80500001</v>
      </c>
      <c r="H35" s="52">
        <v>3490</v>
      </c>
      <c r="I35" s="52">
        <v>50250.152999999998</v>
      </c>
      <c r="J35" s="52">
        <v>1989694</v>
      </c>
      <c r="K35" s="52">
        <v>23994983.234000001</v>
      </c>
      <c r="L35" s="52">
        <v>3937522</v>
      </c>
      <c r="M35" s="52">
        <v>50150942.787</v>
      </c>
      <c r="N35" s="52">
        <v>0</v>
      </c>
      <c r="O35" s="52">
        <v>0</v>
      </c>
      <c r="P35" s="52">
        <v>21229</v>
      </c>
      <c r="Q35" s="52">
        <v>303305.28700000001</v>
      </c>
      <c r="R35" s="52">
        <v>1094994</v>
      </c>
      <c r="S35" s="52">
        <v>43306086.325000003</v>
      </c>
      <c r="T35" s="52">
        <v>0</v>
      </c>
      <c r="U35" s="52">
        <v>0</v>
      </c>
      <c r="V35" s="52">
        <v>42607</v>
      </c>
      <c r="W35" s="52">
        <v>4172763.2590000001</v>
      </c>
      <c r="X35" s="52">
        <v>2071</v>
      </c>
      <c r="Y35" s="52">
        <v>11371.781000000001</v>
      </c>
      <c r="Z35" s="52">
        <v>506500</v>
      </c>
      <c r="AA35" s="52">
        <v>5453740.9709999999</v>
      </c>
      <c r="AB35" s="52">
        <v>449</v>
      </c>
      <c r="AC35" s="52">
        <v>54147.311999999998</v>
      </c>
      <c r="AD35" s="52">
        <v>0</v>
      </c>
      <c r="AE35" s="52">
        <v>0</v>
      </c>
      <c r="AF35" s="52">
        <v>499</v>
      </c>
      <c r="AG35" s="52">
        <v>42942.803999999996</v>
      </c>
      <c r="AH35" s="52">
        <v>0</v>
      </c>
      <c r="AI35" s="52">
        <v>0</v>
      </c>
      <c r="AJ35" s="52">
        <v>841</v>
      </c>
      <c r="AK35" s="52">
        <v>41602.637999999999</v>
      </c>
      <c r="AL35" s="52">
        <v>117</v>
      </c>
      <c r="AM35" s="52">
        <v>49169.072</v>
      </c>
      <c r="AN35" s="52">
        <v>0</v>
      </c>
      <c r="AO35" s="52">
        <v>0</v>
      </c>
      <c r="AP35" s="52">
        <v>1221</v>
      </c>
      <c r="AQ35" s="52">
        <v>171574.85399999999</v>
      </c>
      <c r="AR35" s="52">
        <v>4743</v>
      </c>
      <c r="AS35" s="52">
        <v>183068.27900000001</v>
      </c>
      <c r="AT35" s="52">
        <v>1467</v>
      </c>
      <c r="AU35" s="52">
        <v>4886.3789999999999</v>
      </c>
      <c r="AV35" s="52">
        <v>81</v>
      </c>
      <c r="AW35" s="52">
        <v>24617.431</v>
      </c>
      <c r="AX35" s="52">
        <v>90990</v>
      </c>
      <c r="AY35" s="52">
        <v>662182.73800000001</v>
      </c>
      <c r="AZ35" s="52">
        <v>211</v>
      </c>
      <c r="BA35" s="52">
        <v>22623.94</v>
      </c>
      <c r="BB35" s="52">
        <v>3209</v>
      </c>
      <c r="BC35" s="52">
        <v>60301.699000000001</v>
      </c>
      <c r="BD35" s="52">
        <v>0</v>
      </c>
      <c r="BE35" s="52">
        <v>0</v>
      </c>
      <c r="BF35" s="52">
        <v>2588</v>
      </c>
      <c r="BG35" s="52">
        <v>33518.980000000003</v>
      </c>
      <c r="BH35" s="52">
        <v>27129</v>
      </c>
      <c r="BI35" s="52">
        <v>572003.91500000004</v>
      </c>
      <c r="BJ35" s="52">
        <v>10206</v>
      </c>
      <c r="BK35" s="52">
        <v>122069.59299999999</v>
      </c>
      <c r="BL35" s="52">
        <v>127831</v>
      </c>
      <c r="BM35" s="52">
        <v>2608824.8110000002</v>
      </c>
      <c r="BN35" s="52">
        <v>459</v>
      </c>
      <c r="BO35" s="52">
        <v>2119.8679999999999</v>
      </c>
      <c r="BP35" s="52">
        <v>82</v>
      </c>
      <c r="BQ35" s="52">
        <v>5426.6589999999997</v>
      </c>
      <c r="BR35" s="52">
        <v>96989</v>
      </c>
      <c r="BS35" s="52">
        <v>278367.28999999998</v>
      </c>
      <c r="BT35" s="52"/>
      <c r="BU35" s="50">
        <v>91.049640115873913</v>
      </c>
      <c r="BV35" s="50">
        <v>96.764356647692793</v>
      </c>
    </row>
    <row r="36" spans="1:74" s="102" customFormat="1">
      <c r="A36" s="302" t="s">
        <v>588</v>
      </c>
      <c r="B36" s="61">
        <v>79163878</v>
      </c>
      <c r="C36" s="61">
        <v>1086610624.2839999</v>
      </c>
      <c r="D36" s="61">
        <v>57035770</v>
      </c>
      <c r="E36" s="61">
        <v>743669798.88</v>
      </c>
      <c r="F36" s="61">
        <v>31283590</v>
      </c>
      <c r="G36" s="61">
        <v>425874149.55800003</v>
      </c>
      <c r="H36" s="61">
        <v>20813</v>
      </c>
      <c r="I36" s="61">
        <v>333620.55300000001</v>
      </c>
      <c r="J36" s="61">
        <v>5408587</v>
      </c>
      <c r="K36" s="61">
        <v>65104127.717</v>
      </c>
      <c r="L36" s="61">
        <v>20322780</v>
      </c>
      <c r="M36" s="61">
        <v>252357901.05199999</v>
      </c>
      <c r="N36" s="61">
        <v>0</v>
      </c>
      <c r="O36" s="61">
        <v>0</v>
      </c>
      <c r="P36" s="61">
        <v>11106</v>
      </c>
      <c r="Q36" s="61">
        <v>172813.05900000001</v>
      </c>
      <c r="R36" s="61">
        <v>6821142</v>
      </c>
      <c r="S36" s="61">
        <v>246288320.73300001</v>
      </c>
      <c r="T36" s="61">
        <v>0</v>
      </c>
      <c r="U36" s="61">
        <v>0</v>
      </c>
      <c r="V36" s="61">
        <v>107827</v>
      </c>
      <c r="W36" s="61">
        <v>18340359.243000001</v>
      </c>
      <c r="X36" s="61">
        <v>5249</v>
      </c>
      <c r="Y36" s="61">
        <v>129817.28599999999</v>
      </c>
      <c r="Z36" s="61">
        <v>2221649</v>
      </c>
      <c r="AA36" s="61">
        <v>26994829.634</v>
      </c>
      <c r="AB36" s="61">
        <v>745</v>
      </c>
      <c r="AC36" s="61">
        <v>95648.337</v>
      </c>
      <c r="AD36" s="61">
        <v>0</v>
      </c>
      <c r="AE36" s="61">
        <v>0</v>
      </c>
      <c r="AF36" s="61">
        <v>3216</v>
      </c>
      <c r="AG36" s="61">
        <v>202942.91</v>
      </c>
      <c r="AH36" s="61">
        <v>45</v>
      </c>
      <c r="AI36" s="61">
        <v>570.74</v>
      </c>
      <c r="AJ36" s="61">
        <v>8563</v>
      </c>
      <c r="AK36" s="61">
        <v>358706.89</v>
      </c>
      <c r="AL36" s="61">
        <v>1020</v>
      </c>
      <c r="AM36" s="61">
        <v>426740.55200000003</v>
      </c>
      <c r="AN36" s="61">
        <v>0</v>
      </c>
      <c r="AO36" s="61">
        <v>0</v>
      </c>
      <c r="AP36" s="61">
        <v>3792</v>
      </c>
      <c r="AQ36" s="61">
        <v>476991.94099999999</v>
      </c>
      <c r="AR36" s="61">
        <v>20502</v>
      </c>
      <c r="AS36" s="61">
        <v>665786.21699999995</v>
      </c>
      <c r="AT36" s="61">
        <v>8237</v>
      </c>
      <c r="AU36" s="61">
        <v>50787.934000000001</v>
      </c>
      <c r="AV36" s="61">
        <v>668</v>
      </c>
      <c r="AW36" s="61">
        <v>269088.96500000003</v>
      </c>
      <c r="AX36" s="61">
        <v>357075</v>
      </c>
      <c r="AY36" s="61">
        <v>3333916.2450000001</v>
      </c>
      <c r="AZ36" s="61">
        <v>1658</v>
      </c>
      <c r="BA36" s="61">
        <v>685871.55</v>
      </c>
      <c r="BB36" s="61">
        <v>16516</v>
      </c>
      <c r="BC36" s="61">
        <v>297162.05900000001</v>
      </c>
      <c r="BD36" s="61">
        <v>0</v>
      </c>
      <c r="BE36" s="61">
        <v>0</v>
      </c>
      <c r="BF36" s="61">
        <v>24417</v>
      </c>
      <c r="BG36" s="61">
        <v>140154.97</v>
      </c>
      <c r="BH36" s="61">
        <v>117970</v>
      </c>
      <c r="BI36" s="61">
        <v>2721788.6869999999</v>
      </c>
      <c r="BJ36" s="61">
        <v>50046</v>
      </c>
      <c r="BK36" s="61">
        <v>1252686.443</v>
      </c>
      <c r="BL36" s="61">
        <v>431937</v>
      </c>
      <c r="BM36" s="61">
        <v>11383563.262</v>
      </c>
      <c r="BN36" s="61">
        <v>1627</v>
      </c>
      <c r="BO36" s="61">
        <v>7818.7309999999998</v>
      </c>
      <c r="BP36" s="61">
        <v>350</v>
      </c>
      <c r="BQ36" s="61">
        <v>13856.611999999999</v>
      </c>
      <c r="BR36" s="61">
        <v>11912751</v>
      </c>
      <c r="BS36" s="61">
        <v>28630602.403999999</v>
      </c>
      <c r="BT36" s="52"/>
      <c r="BU36" s="59">
        <v>89.577050696293924</v>
      </c>
      <c r="BV36" s="59">
        <v>96.697195537844877</v>
      </c>
    </row>
    <row r="37" spans="1:74" s="102" customFormat="1">
      <c r="A37" s="321" t="s">
        <v>589</v>
      </c>
      <c r="B37" s="68">
        <v>46792070</v>
      </c>
      <c r="C37" s="68">
        <v>549049404.40999997</v>
      </c>
      <c r="D37" s="68">
        <v>35898087</v>
      </c>
      <c r="E37" s="68">
        <v>423089943.495</v>
      </c>
      <c r="F37" s="68">
        <v>18979941</v>
      </c>
      <c r="G37" s="68">
        <v>235815053.13100001</v>
      </c>
      <c r="H37" s="68">
        <v>56389</v>
      </c>
      <c r="I37" s="68">
        <v>775588.78700000001</v>
      </c>
      <c r="J37" s="68">
        <v>3912520</v>
      </c>
      <c r="K37" s="68">
        <v>41423592.825000003</v>
      </c>
      <c r="L37" s="68">
        <v>12949237</v>
      </c>
      <c r="M37" s="68">
        <v>145075708.752</v>
      </c>
      <c r="N37" s="68">
        <v>0</v>
      </c>
      <c r="O37" s="68">
        <v>0</v>
      </c>
      <c r="P37" s="68">
        <v>20009</v>
      </c>
      <c r="Q37" s="68">
        <v>281624.42099999997</v>
      </c>
      <c r="R37" s="68">
        <v>2372188</v>
      </c>
      <c r="S37" s="68">
        <v>83081942.633000001</v>
      </c>
      <c r="T37" s="68">
        <v>0</v>
      </c>
      <c r="U37" s="68">
        <v>0</v>
      </c>
      <c r="V37" s="68">
        <v>52850</v>
      </c>
      <c r="W37" s="68">
        <v>7710848.3739999998</v>
      </c>
      <c r="X37" s="68">
        <v>1523</v>
      </c>
      <c r="Y37" s="68">
        <v>22288.067999999999</v>
      </c>
      <c r="Z37" s="68">
        <v>984397</v>
      </c>
      <c r="AA37" s="68">
        <v>8785486.1209999993</v>
      </c>
      <c r="AB37" s="68">
        <v>1644</v>
      </c>
      <c r="AC37" s="68">
        <v>207466.06899999999</v>
      </c>
      <c r="AD37" s="68">
        <v>0</v>
      </c>
      <c r="AE37" s="68">
        <v>0</v>
      </c>
      <c r="AF37" s="68">
        <v>1595</v>
      </c>
      <c r="AG37" s="68">
        <v>98824.987999999998</v>
      </c>
      <c r="AH37" s="68">
        <v>30</v>
      </c>
      <c r="AI37" s="68">
        <v>307.66000000000003</v>
      </c>
      <c r="AJ37" s="68">
        <v>3227</v>
      </c>
      <c r="AK37" s="68">
        <v>82569.543000000005</v>
      </c>
      <c r="AL37" s="68">
        <v>271</v>
      </c>
      <c r="AM37" s="68">
        <v>123769.496</v>
      </c>
      <c r="AN37" s="68">
        <v>0</v>
      </c>
      <c r="AO37" s="68">
        <v>0</v>
      </c>
      <c r="AP37" s="68">
        <v>2348</v>
      </c>
      <c r="AQ37" s="68">
        <v>311105.55599999998</v>
      </c>
      <c r="AR37" s="68">
        <v>5973</v>
      </c>
      <c r="AS37" s="68">
        <v>159266.715</v>
      </c>
      <c r="AT37" s="68">
        <v>2669</v>
      </c>
      <c r="AU37" s="68">
        <v>13180.061</v>
      </c>
      <c r="AV37" s="68">
        <v>243</v>
      </c>
      <c r="AW37" s="68">
        <v>71983.900999999998</v>
      </c>
      <c r="AX37" s="68">
        <v>165792</v>
      </c>
      <c r="AY37" s="68">
        <v>1626237.7960000001</v>
      </c>
      <c r="AZ37" s="68">
        <v>382</v>
      </c>
      <c r="BA37" s="68">
        <v>40398.58</v>
      </c>
      <c r="BB37" s="68">
        <v>11123</v>
      </c>
      <c r="BC37" s="68">
        <v>187330.22</v>
      </c>
      <c r="BD37" s="68">
        <v>0</v>
      </c>
      <c r="BE37" s="68">
        <v>0</v>
      </c>
      <c r="BF37" s="68">
        <v>9302</v>
      </c>
      <c r="BG37" s="68">
        <v>82587.481</v>
      </c>
      <c r="BH37" s="68">
        <v>48237</v>
      </c>
      <c r="BI37" s="68">
        <v>1257165.443</v>
      </c>
      <c r="BJ37" s="68">
        <v>24520</v>
      </c>
      <c r="BK37" s="68">
        <v>504841.81099999999</v>
      </c>
      <c r="BL37" s="68">
        <v>247483</v>
      </c>
      <c r="BM37" s="68">
        <v>5125436.4630000005</v>
      </c>
      <c r="BN37" s="68">
        <v>1208</v>
      </c>
      <c r="BO37" s="68">
        <v>5678.7110000000002</v>
      </c>
      <c r="BP37" s="68">
        <v>679</v>
      </c>
      <c r="BQ37" s="68">
        <v>18026.900000000001</v>
      </c>
      <c r="BR37" s="68">
        <v>6936290</v>
      </c>
      <c r="BS37" s="68">
        <v>16161093.903999999</v>
      </c>
      <c r="BT37" s="52"/>
      <c r="BU37" s="50">
        <v>88.813211511064793</v>
      </c>
      <c r="BV37" s="50">
        <v>95.533821726797214</v>
      </c>
    </row>
    <row r="38" spans="1:74" s="102" customFormat="1">
      <c r="A38" s="321" t="s">
        <v>590</v>
      </c>
      <c r="B38" s="52">
        <v>9147255</v>
      </c>
      <c r="C38" s="52">
        <v>121926094.05</v>
      </c>
      <c r="D38" s="52">
        <v>7836322</v>
      </c>
      <c r="E38" s="52">
        <v>99298673.324000001</v>
      </c>
      <c r="F38" s="52">
        <v>4393157</v>
      </c>
      <c r="G38" s="52">
        <v>59059244.035999998</v>
      </c>
      <c r="H38" s="52">
        <v>1293</v>
      </c>
      <c r="I38" s="52">
        <v>28778.817999999999</v>
      </c>
      <c r="J38" s="52">
        <v>1093952</v>
      </c>
      <c r="K38" s="52">
        <v>12233301.958000001</v>
      </c>
      <c r="L38" s="52">
        <v>2347920</v>
      </c>
      <c r="M38" s="52">
        <v>27977348.511999998</v>
      </c>
      <c r="N38" s="52">
        <v>0</v>
      </c>
      <c r="O38" s="52">
        <v>0</v>
      </c>
      <c r="P38" s="52">
        <v>1844</v>
      </c>
      <c r="Q38" s="52">
        <v>63127.53</v>
      </c>
      <c r="R38" s="52">
        <v>413747</v>
      </c>
      <c r="S38" s="52">
        <v>15633580.08</v>
      </c>
      <c r="T38" s="52">
        <v>0</v>
      </c>
      <c r="U38" s="52">
        <v>0</v>
      </c>
      <c r="V38" s="52">
        <v>12408</v>
      </c>
      <c r="W38" s="52">
        <v>1594889.81</v>
      </c>
      <c r="X38" s="52">
        <v>645</v>
      </c>
      <c r="Y38" s="52">
        <v>5187.1989999999996</v>
      </c>
      <c r="Z38" s="52">
        <v>171889</v>
      </c>
      <c r="AA38" s="52">
        <v>1563752.51</v>
      </c>
      <c r="AB38" s="52">
        <v>633</v>
      </c>
      <c r="AC38" s="52">
        <v>96485.68</v>
      </c>
      <c r="AD38" s="52">
        <v>0</v>
      </c>
      <c r="AE38" s="52">
        <v>0</v>
      </c>
      <c r="AF38" s="52">
        <v>292</v>
      </c>
      <c r="AG38" s="52">
        <v>40734.616000000002</v>
      </c>
      <c r="AH38" s="52">
        <v>0</v>
      </c>
      <c r="AI38" s="52">
        <v>0</v>
      </c>
      <c r="AJ38" s="52">
        <v>428</v>
      </c>
      <c r="AK38" s="52">
        <v>5987.5280000000002</v>
      </c>
      <c r="AL38" s="52">
        <v>95</v>
      </c>
      <c r="AM38" s="52">
        <v>31657.65</v>
      </c>
      <c r="AN38" s="52">
        <v>0</v>
      </c>
      <c r="AO38" s="52">
        <v>0</v>
      </c>
      <c r="AP38" s="52">
        <v>748</v>
      </c>
      <c r="AQ38" s="52">
        <v>78079.254000000001</v>
      </c>
      <c r="AR38" s="52">
        <v>558</v>
      </c>
      <c r="AS38" s="52">
        <v>33840.633000000002</v>
      </c>
      <c r="AT38" s="52">
        <v>771</v>
      </c>
      <c r="AU38" s="52">
        <v>2410.759</v>
      </c>
      <c r="AV38" s="52">
        <v>42</v>
      </c>
      <c r="AW38" s="52">
        <v>12095.42</v>
      </c>
      <c r="AX38" s="52">
        <v>42110</v>
      </c>
      <c r="AY38" s="52">
        <v>318661.761</v>
      </c>
      <c r="AZ38" s="52">
        <v>526</v>
      </c>
      <c r="BA38" s="52">
        <v>611853.76</v>
      </c>
      <c r="BB38" s="52">
        <v>2407</v>
      </c>
      <c r="BC38" s="52">
        <v>44281.453999999998</v>
      </c>
      <c r="BD38" s="52">
        <v>0</v>
      </c>
      <c r="BE38" s="52">
        <v>0</v>
      </c>
      <c r="BF38" s="52">
        <v>2347</v>
      </c>
      <c r="BG38" s="52">
        <v>19539.613000000001</v>
      </c>
      <c r="BH38" s="52">
        <v>16329</v>
      </c>
      <c r="BI38" s="52">
        <v>357077.32900000003</v>
      </c>
      <c r="BJ38" s="52">
        <v>4587</v>
      </c>
      <c r="BK38" s="52">
        <v>139785.11799999999</v>
      </c>
      <c r="BL38" s="52">
        <v>50764</v>
      </c>
      <c r="BM38" s="52">
        <v>1070883.787</v>
      </c>
      <c r="BN38" s="52">
        <v>220</v>
      </c>
      <c r="BO38" s="52">
        <v>991.64499999999998</v>
      </c>
      <c r="BP38" s="52">
        <v>32</v>
      </c>
      <c r="BQ38" s="52">
        <v>1999.5340000000001</v>
      </c>
      <c r="BR38" s="52">
        <v>587511</v>
      </c>
      <c r="BS38" s="52">
        <v>900518.05599999998</v>
      </c>
      <c r="BT38" s="52"/>
      <c r="BU38" s="50">
        <v>92.161791171454837</v>
      </c>
      <c r="BV38" s="50">
        <v>96.63502314676478</v>
      </c>
    </row>
    <row r="39" spans="1:74" s="102" customFormat="1">
      <c r="A39" s="321" t="s">
        <v>591</v>
      </c>
      <c r="B39" s="52">
        <v>7230428</v>
      </c>
      <c r="C39" s="52">
        <v>87395459.781000003</v>
      </c>
      <c r="D39" s="52">
        <v>5491281</v>
      </c>
      <c r="E39" s="52">
        <v>66722713.041000001</v>
      </c>
      <c r="F39" s="52">
        <v>3447123</v>
      </c>
      <c r="G39" s="52">
        <v>43962519.417999998</v>
      </c>
      <c r="H39" s="52">
        <v>8031</v>
      </c>
      <c r="I39" s="52">
        <v>154191.43</v>
      </c>
      <c r="J39" s="52">
        <v>828039</v>
      </c>
      <c r="K39" s="52">
        <v>8574811.3990000002</v>
      </c>
      <c r="L39" s="52">
        <v>1208088</v>
      </c>
      <c r="M39" s="52">
        <v>14031190.794</v>
      </c>
      <c r="N39" s="52">
        <v>0</v>
      </c>
      <c r="O39" s="52">
        <v>0</v>
      </c>
      <c r="P39" s="52">
        <v>1559</v>
      </c>
      <c r="Q39" s="52">
        <v>14078.788</v>
      </c>
      <c r="R39" s="52">
        <v>351699</v>
      </c>
      <c r="S39" s="52">
        <v>13910258.923</v>
      </c>
      <c r="T39" s="52">
        <v>0</v>
      </c>
      <c r="U39" s="52">
        <v>0</v>
      </c>
      <c r="V39" s="52">
        <v>11493</v>
      </c>
      <c r="W39" s="52">
        <v>1515335.084</v>
      </c>
      <c r="X39" s="52">
        <v>221</v>
      </c>
      <c r="Y39" s="52">
        <v>3107.6779999999999</v>
      </c>
      <c r="Z39" s="52">
        <v>109286</v>
      </c>
      <c r="AA39" s="52">
        <v>926060.33799999999</v>
      </c>
      <c r="AB39" s="52">
        <v>431</v>
      </c>
      <c r="AC39" s="52">
        <v>35606.703999999998</v>
      </c>
      <c r="AD39" s="52">
        <v>0</v>
      </c>
      <c r="AE39" s="52">
        <v>0</v>
      </c>
      <c r="AF39" s="52">
        <v>164</v>
      </c>
      <c r="AG39" s="52">
        <v>17131.124</v>
      </c>
      <c r="AH39" s="52">
        <v>0</v>
      </c>
      <c r="AI39" s="52">
        <v>0</v>
      </c>
      <c r="AJ39" s="52">
        <v>260</v>
      </c>
      <c r="AK39" s="52">
        <v>9926.26</v>
      </c>
      <c r="AL39" s="52">
        <v>14</v>
      </c>
      <c r="AM39" s="52">
        <v>6264.2780000000002</v>
      </c>
      <c r="AN39" s="52">
        <v>0</v>
      </c>
      <c r="AO39" s="52">
        <v>0</v>
      </c>
      <c r="AP39" s="52">
        <v>269</v>
      </c>
      <c r="AQ39" s="52">
        <v>32095.952000000001</v>
      </c>
      <c r="AR39" s="52">
        <v>203</v>
      </c>
      <c r="AS39" s="52">
        <v>4922.3999999999996</v>
      </c>
      <c r="AT39" s="52">
        <v>387</v>
      </c>
      <c r="AU39" s="52">
        <v>1059.626</v>
      </c>
      <c r="AV39" s="52">
        <v>27</v>
      </c>
      <c r="AW39" s="52">
        <v>9676.6849999999995</v>
      </c>
      <c r="AX39" s="52">
        <v>19258</v>
      </c>
      <c r="AY39" s="52">
        <v>162506.43799999999</v>
      </c>
      <c r="AZ39" s="52">
        <v>177</v>
      </c>
      <c r="BA39" s="52">
        <v>16790</v>
      </c>
      <c r="BB39" s="52">
        <v>1824</v>
      </c>
      <c r="BC39" s="52">
        <v>36677.972999999998</v>
      </c>
      <c r="BD39" s="52">
        <v>0</v>
      </c>
      <c r="BE39" s="52">
        <v>0</v>
      </c>
      <c r="BF39" s="52">
        <v>818</v>
      </c>
      <c r="BG39" s="52">
        <v>5696.5569999999998</v>
      </c>
      <c r="BH39" s="52">
        <v>7018</v>
      </c>
      <c r="BI39" s="52">
        <v>150441.34899999999</v>
      </c>
      <c r="BJ39" s="52">
        <v>4566</v>
      </c>
      <c r="BK39" s="52">
        <v>88101.906000000003</v>
      </c>
      <c r="BL39" s="52">
        <v>41505</v>
      </c>
      <c r="BM39" s="52">
        <v>772732.304</v>
      </c>
      <c r="BN39" s="52">
        <v>170</v>
      </c>
      <c r="BO39" s="52">
        <v>867.78700000000003</v>
      </c>
      <c r="BP39" s="52">
        <v>0</v>
      </c>
      <c r="BQ39" s="52">
        <v>0</v>
      </c>
      <c r="BR39" s="52">
        <v>1187798</v>
      </c>
      <c r="BS39" s="52">
        <v>2953408.5860000001</v>
      </c>
      <c r="BT39" s="52"/>
      <c r="BU39" s="50">
        <v>90.865218162266132</v>
      </c>
      <c r="BV39" s="50">
        <v>96.915158102375869</v>
      </c>
    </row>
    <row r="40" spans="1:74" s="102" customFormat="1">
      <c r="A40" s="321" t="s">
        <v>592</v>
      </c>
      <c r="B40" s="52">
        <v>4872394</v>
      </c>
      <c r="C40" s="52">
        <v>56144009.597999997</v>
      </c>
      <c r="D40" s="52">
        <v>3713198</v>
      </c>
      <c r="E40" s="52">
        <v>46649829.987000003</v>
      </c>
      <c r="F40" s="52">
        <v>2506247</v>
      </c>
      <c r="G40" s="52">
        <v>32735730.089000002</v>
      </c>
      <c r="H40" s="52">
        <v>13136</v>
      </c>
      <c r="I40" s="52">
        <v>198910.739</v>
      </c>
      <c r="J40" s="52">
        <v>590042</v>
      </c>
      <c r="K40" s="52">
        <v>6376684.1749999998</v>
      </c>
      <c r="L40" s="52">
        <v>603773</v>
      </c>
      <c r="M40" s="52">
        <v>7338504.9840000002</v>
      </c>
      <c r="N40" s="52">
        <v>0</v>
      </c>
      <c r="O40" s="52">
        <v>0</v>
      </c>
      <c r="P40" s="52">
        <v>7955</v>
      </c>
      <c r="Q40" s="52">
        <v>137263.179</v>
      </c>
      <c r="R40" s="52">
        <v>132480</v>
      </c>
      <c r="S40" s="52">
        <v>5084534.5279999999</v>
      </c>
      <c r="T40" s="52">
        <v>0</v>
      </c>
      <c r="U40" s="52">
        <v>0</v>
      </c>
      <c r="V40" s="52">
        <v>9759</v>
      </c>
      <c r="W40" s="52">
        <v>659913.44400000002</v>
      </c>
      <c r="X40" s="52">
        <v>382</v>
      </c>
      <c r="Y40" s="52">
        <v>5646.9560000000001</v>
      </c>
      <c r="Z40" s="52">
        <v>111928</v>
      </c>
      <c r="AA40" s="52">
        <v>777826.39</v>
      </c>
      <c r="AB40" s="52">
        <v>252</v>
      </c>
      <c r="AC40" s="52">
        <v>23404.273000000001</v>
      </c>
      <c r="AD40" s="52">
        <v>0</v>
      </c>
      <c r="AE40" s="52">
        <v>0</v>
      </c>
      <c r="AF40" s="52">
        <v>456</v>
      </c>
      <c r="AG40" s="52">
        <v>14798.169</v>
      </c>
      <c r="AH40" s="52">
        <v>0</v>
      </c>
      <c r="AI40" s="52">
        <v>0</v>
      </c>
      <c r="AJ40" s="52">
        <v>130</v>
      </c>
      <c r="AK40" s="52">
        <v>857.47400000000005</v>
      </c>
      <c r="AL40" s="52">
        <v>25</v>
      </c>
      <c r="AM40" s="52">
        <v>7357.4049999999997</v>
      </c>
      <c r="AN40" s="52">
        <v>0</v>
      </c>
      <c r="AO40" s="52">
        <v>0</v>
      </c>
      <c r="AP40" s="52">
        <v>252</v>
      </c>
      <c r="AQ40" s="52">
        <v>28078.064999999999</v>
      </c>
      <c r="AR40" s="52">
        <v>105</v>
      </c>
      <c r="AS40" s="52">
        <v>1823.03</v>
      </c>
      <c r="AT40" s="52">
        <v>70</v>
      </c>
      <c r="AU40" s="52">
        <v>2576.703</v>
      </c>
      <c r="AV40" s="52">
        <v>0</v>
      </c>
      <c r="AW40" s="52">
        <v>-0.1</v>
      </c>
      <c r="AX40" s="52">
        <v>11615</v>
      </c>
      <c r="AY40" s="52">
        <v>61662.415999999997</v>
      </c>
      <c r="AZ40" s="52">
        <v>218</v>
      </c>
      <c r="BA40" s="52">
        <v>335408.74</v>
      </c>
      <c r="BB40" s="52">
        <v>2485</v>
      </c>
      <c r="BC40" s="52">
        <v>35840.521000000001</v>
      </c>
      <c r="BD40" s="52">
        <v>0</v>
      </c>
      <c r="BE40" s="52">
        <v>0</v>
      </c>
      <c r="BF40" s="52">
        <v>381</v>
      </c>
      <c r="BG40" s="52">
        <v>4118.1859999999997</v>
      </c>
      <c r="BH40" s="52">
        <v>7678</v>
      </c>
      <c r="BI40" s="52">
        <v>120165.97500000001</v>
      </c>
      <c r="BJ40" s="52">
        <v>4057</v>
      </c>
      <c r="BK40" s="52">
        <v>37762.898000000001</v>
      </c>
      <c r="BL40" s="52">
        <v>28337</v>
      </c>
      <c r="BM40" s="52">
        <v>451821.55900000001</v>
      </c>
      <c r="BN40" s="52">
        <v>293</v>
      </c>
      <c r="BO40" s="52">
        <v>1415.27</v>
      </c>
      <c r="BP40" s="52">
        <v>0</v>
      </c>
      <c r="BQ40" s="52">
        <v>0</v>
      </c>
      <c r="BR40" s="52">
        <v>840338</v>
      </c>
      <c r="BS40" s="52">
        <v>1701904.53</v>
      </c>
      <c r="BT40" s="52"/>
      <c r="BU40" s="50">
        <v>90.24960741261296</v>
      </c>
      <c r="BV40" s="50">
        <v>97.304318700859866</v>
      </c>
    </row>
    <row r="41" spans="1:74" s="102" customFormat="1">
      <c r="A41" s="302" t="s">
        <v>593</v>
      </c>
      <c r="B41" s="61">
        <v>5030111</v>
      </c>
      <c r="C41" s="61">
        <v>61099870.509000003</v>
      </c>
      <c r="D41" s="61">
        <v>4666734</v>
      </c>
      <c r="E41" s="61">
        <v>54240834.417000003</v>
      </c>
      <c r="F41" s="61">
        <v>3118195</v>
      </c>
      <c r="G41" s="61">
        <v>37950063.342</v>
      </c>
      <c r="H41" s="61">
        <v>19297</v>
      </c>
      <c r="I41" s="61">
        <v>338582.62199999997</v>
      </c>
      <c r="J41" s="61">
        <v>706166</v>
      </c>
      <c r="K41" s="61">
        <v>7351429.1500000004</v>
      </c>
      <c r="L41" s="61">
        <v>823076</v>
      </c>
      <c r="M41" s="61">
        <v>8600759.3029999994</v>
      </c>
      <c r="N41" s="61">
        <v>0</v>
      </c>
      <c r="O41" s="61">
        <v>0</v>
      </c>
      <c r="P41" s="61">
        <v>2512</v>
      </c>
      <c r="Q41" s="61">
        <v>51043.966999999997</v>
      </c>
      <c r="R41" s="61">
        <v>109244</v>
      </c>
      <c r="S41" s="61">
        <v>4343016.6140000001</v>
      </c>
      <c r="T41" s="61">
        <v>0</v>
      </c>
      <c r="U41" s="61">
        <v>0</v>
      </c>
      <c r="V41" s="61">
        <v>6352</v>
      </c>
      <c r="W41" s="61">
        <v>407574.43</v>
      </c>
      <c r="X41" s="61">
        <v>482</v>
      </c>
      <c r="Y41" s="61">
        <v>12114.491</v>
      </c>
      <c r="Z41" s="61">
        <v>172535</v>
      </c>
      <c r="AA41" s="61">
        <v>904334.20900000003</v>
      </c>
      <c r="AB41" s="61">
        <v>626</v>
      </c>
      <c r="AC41" s="61">
        <v>58340.875</v>
      </c>
      <c r="AD41" s="61">
        <v>0</v>
      </c>
      <c r="AE41" s="61">
        <v>0</v>
      </c>
      <c r="AF41" s="61">
        <v>224</v>
      </c>
      <c r="AG41" s="61">
        <v>36117.955999999998</v>
      </c>
      <c r="AH41" s="61">
        <v>10</v>
      </c>
      <c r="AI41" s="61">
        <v>370.59</v>
      </c>
      <c r="AJ41" s="61">
        <v>215</v>
      </c>
      <c r="AK41" s="61">
        <v>9842.9539999999997</v>
      </c>
      <c r="AL41" s="61">
        <v>92</v>
      </c>
      <c r="AM41" s="61">
        <v>29814.488000000001</v>
      </c>
      <c r="AN41" s="61">
        <v>0</v>
      </c>
      <c r="AO41" s="61">
        <v>0</v>
      </c>
      <c r="AP41" s="61">
        <v>352</v>
      </c>
      <c r="AQ41" s="61">
        <v>37470.67</v>
      </c>
      <c r="AR41" s="61">
        <v>132</v>
      </c>
      <c r="AS41" s="61">
        <v>8910.82</v>
      </c>
      <c r="AT41" s="61">
        <v>307</v>
      </c>
      <c r="AU41" s="61">
        <v>571.73800000000006</v>
      </c>
      <c r="AV41" s="61">
        <v>8</v>
      </c>
      <c r="AW41" s="61">
        <v>2752.3789999999999</v>
      </c>
      <c r="AX41" s="61">
        <v>9096</v>
      </c>
      <c r="AY41" s="61">
        <v>46630.218999999997</v>
      </c>
      <c r="AZ41" s="61">
        <v>156</v>
      </c>
      <c r="BA41" s="61">
        <v>145067.20000000001</v>
      </c>
      <c r="BB41" s="61">
        <v>1941</v>
      </c>
      <c r="BC41" s="61">
        <v>31496.578000000001</v>
      </c>
      <c r="BD41" s="61">
        <v>0</v>
      </c>
      <c r="BE41" s="61">
        <v>0</v>
      </c>
      <c r="BF41" s="61">
        <v>491</v>
      </c>
      <c r="BG41" s="61">
        <v>5180.6319999999996</v>
      </c>
      <c r="BH41" s="61">
        <v>7203</v>
      </c>
      <c r="BI41" s="61">
        <v>114303.349</v>
      </c>
      <c r="BJ41" s="61">
        <v>4440</v>
      </c>
      <c r="BK41" s="61">
        <v>30920.042000000001</v>
      </c>
      <c r="BL41" s="61">
        <v>32938</v>
      </c>
      <c r="BM41" s="61">
        <v>552695.71</v>
      </c>
      <c r="BN41" s="61">
        <v>148</v>
      </c>
      <c r="BO41" s="61">
        <v>639.77599999999995</v>
      </c>
      <c r="BP41" s="61">
        <v>16</v>
      </c>
      <c r="BQ41" s="61">
        <v>1040.92</v>
      </c>
      <c r="BR41" s="61">
        <v>13857</v>
      </c>
      <c r="BS41" s="61">
        <v>28785.485000000001</v>
      </c>
      <c r="BT41" s="52"/>
      <c r="BU41" s="59">
        <v>92.919865681109741</v>
      </c>
      <c r="BV41" s="59">
        <v>97.967259705751644</v>
      </c>
    </row>
    <row r="42" spans="1:74" s="102" customFormat="1">
      <c r="A42" s="321" t="s">
        <v>594</v>
      </c>
      <c r="B42" s="68">
        <v>16254775</v>
      </c>
      <c r="C42" s="68">
        <v>199440150.63999999</v>
      </c>
      <c r="D42" s="68">
        <v>12481349</v>
      </c>
      <c r="E42" s="68">
        <v>164219784.74700001</v>
      </c>
      <c r="F42" s="68">
        <v>8143373</v>
      </c>
      <c r="G42" s="68">
        <v>111892538.71699999</v>
      </c>
      <c r="H42" s="68">
        <v>14359</v>
      </c>
      <c r="I42" s="68">
        <v>282610.978</v>
      </c>
      <c r="J42" s="68">
        <v>1438019</v>
      </c>
      <c r="K42" s="68">
        <v>16674294.517999999</v>
      </c>
      <c r="L42" s="68">
        <v>2885598</v>
      </c>
      <c r="M42" s="68">
        <v>35370340.534000002</v>
      </c>
      <c r="N42" s="68">
        <v>0</v>
      </c>
      <c r="O42" s="68">
        <v>0</v>
      </c>
      <c r="P42" s="68">
        <v>4577</v>
      </c>
      <c r="Q42" s="68">
        <v>60132.076999999997</v>
      </c>
      <c r="R42" s="68">
        <v>494457</v>
      </c>
      <c r="S42" s="68">
        <v>20638863.294</v>
      </c>
      <c r="T42" s="68">
        <v>0</v>
      </c>
      <c r="U42" s="68">
        <v>0</v>
      </c>
      <c r="V42" s="68">
        <v>25767</v>
      </c>
      <c r="W42" s="68">
        <v>2171009.8050000002</v>
      </c>
      <c r="X42" s="68">
        <v>1561</v>
      </c>
      <c r="Y42" s="68">
        <v>37354.296000000002</v>
      </c>
      <c r="Z42" s="68">
        <v>330962</v>
      </c>
      <c r="AA42" s="68">
        <v>2857702.2439999999</v>
      </c>
      <c r="AB42" s="68">
        <v>531</v>
      </c>
      <c r="AC42" s="68">
        <v>82170.501999999993</v>
      </c>
      <c r="AD42" s="68">
        <v>0</v>
      </c>
      <c r="AE42" s="68">
        <v>0</v>
      </c>
      <c r="AF42" s="68">
        <v>425</v>
      </c>
      <c r="AG42" s="68">
        <v>46933.906999999999</v>
      </c>
      <c r="AH42" s="68">
        <v>15</v>
      </c>
      <c r="AI42" s="68">
        <v>707.41</v>
      </c>
      <c r="AJ42" s="68">
        <v>1217</v>
      </c>
      <c r="AK42" s="68">
        <v>25766.866000000002</v>
      </c>
      <c r="AL42" s="68">
        <v>88</v>
      </c>
      <c r="AM42" s="68">
        <v>38333.678999999996</v>
      </c>
      <c r="AN42" s="68">
        <v>0</v>
      </c>
      <c r="AO42" s="68">
        <v>0</v>
      </c>
      <c r="AP42" s="68">
        <v>960</v>
      </c>
      <c r="AQ42" s="68">
        <v>104851.317</v>
      </c>
      <c r="AR42" s="68">
        <v>1518</v>
      </c>
      <c r="AS42" s="68">
        <v>47574.656000000003</v>
      </c>
      <c r="AT42" s="68">
        <v>592</v>
      </c>
      <c r="AU42" s="68">
        <v>1806.569</v>
      </c>
      <c r="AV42" s="68">
        <v>45</v>
      </c>
      <c r="AW42" s="68">
        <v>11274.334999999999</v>
      </c>
      <c r="AX42" s="68">
        <v>44464</v>
      </c>
      <c r="AY42" s="68">
        <v>297512.20699999999</v>
      </c>
      <c r="AZ42" s="68">
        <v>665</v>
      </c>
      <c r="BA42" s="68">
        <v>617704.54</v>
      </c>
      <c r="BB42" s="68">
        <v>4245</v>
      </c>
      <c r="BC42" s="68">
        <v>73560.937999999995</v>
      </c>
      <c r="BD42" s="68">
        <v>0</v>
      </c>
      <c r="BE42" s="68">
        <v>0</v>
      </c>
      <c r="BF42" s="68">
        <v>1933</v>
      </c>
      <c r="BG42" s="68">
        <v>13713.539000000001</v>
      </c>
      <c r="BH42" s="68">
        <v>22447</v>
      </c>
      <c r="BI42" s="68">
        <v>541619.26599999995</v>
      </c>
      <c r="BJ42" s="68">
        <v>8342</v>
      </c>
      <c r="BK42" s="68">
        <v>175601.45499999999</v>
      </c>
      <c r="BL42" s="68">
        <v>82105</v>
      </c>
      <c r="BM42" s="68">
        <v>1697949.2490000001</v>
      </c>
      <c r="BN42" s="68">
        <v>342</v>
      </c>
      <c r="BO42" s="68">
        <v>1788.7049999999999</v>
      </c>
      <c r="BP42" s="68">
        <v>120</v>
      </c>
      <c r="BQ42" s="68">
        <v>2755.384</v>
      </c>
      <c r="BR42" s="68">
        <v>2746048</v>
      </c>
      <c r="BS42" s="68">
        <v>5673679.6529999999</v>
      </c>
      <c r="BT42" s="52"/>
      <c r="BU42" s="50">
        <v>89.600380080647525</v>
      </c>
      <c r="BV42" s="50">
        <v>96.360663404127607</v>
      </c>
    </row>
    <row r="43" spans="1:74" s="102" customFormat="1">
      <c r="A43" s="321" t="s">
        <v>595</v>
      </c>
      <c r="B43" s="52">
        <v>24484566</v>
      </c>
      <c r="C43" s="52">
        <v>285786653.54500002</v>
      </c>
      <c r="D43" s="52">
        <v>19229928</v>
      </c>
      <c r="E43" s="52">
        <v>228561151.713</v>
      </c>
      <c r="F43" s="52">
        <v>11644982</v>
      </c>
      <c r="G43" s="52">
        <v>146281207.16100001</v>
      </c>
      <c r="H43" s="52">
        <v>44331</v>
      </c>
      <c r="I43" s="52">
        <v>590403.88100000005</v>
      </c>
      <c r="J43" s="52">
        <v>2222287</v>
      </c>
      <c r="K43" s="52">
        <v>23284327.853999998</v>
      </c>
      <c r="L43" s="52">
        <v>5318328</v>
      </c>
      <c r="M43" s="52">
        <v>58405212.817000002</v>
      </c>
      <c r="N43" s="52">
        <v>-1</v>
      </c>
      <c r="O43" s="52">
        <v>-1.764</v>
      </c>
      <c r="P43" s="52">
        <v>39652</v>
      </c>
      <c r="Q43" s="52">
        <v>593429.78300000005</v>
      </c>
      <c r="R43" s="52">
        <v>906393</v>
      </c>
      <c r="S43" s="52">
        <v>33573092.159999996</v>
      </c>
      <c r="T43" s="52">
        <v>0</v>
      </c>
      <c r="U43" s="52">
        <v>0</v>
      </c>
      <c r="V43" s="52">
        <v>21686</v>
      </c>
      <c r="W43" s="52">
        <v>2971891.6910000001</v>
      </c>
      <c r="X43" s="52">
        <v>1902</v>
      </c>
      <c r="Y43" s="52">
        <v>16305.633</v>
      </c>
      <c r="Z43" s="52">
        <v>618890</v>
      </c>
      <c r="AA43" s="52">
        <v>6254742.807</v>
      </c>
      <c r="AB43" s="52">
        <v>1121</v>
      </c>
      <c r="AC43" s="52">
        <v>101175.38800000001</v>
      </c>
      <c r="AD43" s="52">
        <v>0</v>
      </c>
      <c r="AE43" s="52">
        <v>0</v>
      </c>
      <c r="AF43" s="52">
        <v>1726</v>
      </c>
      <c r="AG43" s="52">
        <v>91444.292000000001</v>
      </c>
      <c r="AH43" s="52">
        <v>7575</v>
      </c>
      <c r="AI43" s="52">
        <v>439282.69300000003</v>
      </c>
      <c r="AJ43" s="52">
        <v>39998</v>
      </c>
      <c r="AK43" s="52">
        <v>1191576.69</v>
      </c>
      <c r="AL43" s="52">
        <v>515</v>
      </c>
      <c r="AM43" s="52">
        <v>256944.61799999999</v>
      </c>
      <c r="AN43" s="52">
        <v>0</v>
      </c>
      <c r="AO43" s="52">
        <v>0</v>
      </c>
      <c r="AP43" s="52">
        <v>1606</v>
      </c>
      <c r="AQ43" s="52">
        <v>165545.87</v>
      </c>
      <c r="AR43" s="52">
        <v>5801</v>
      </c>
      <c r="AS43" s="52">
        <v>163915.06299999999</v>
      </c>
      <c r="AT43" s="52">
        <v>1328</v>
      </c>
      <c r="AU43" s="52">
        <v>3169.3870000000002</v>
      </c>
      <c r="AV43" s="52">
        <v>75</v>
      </c>
      <c r="AW43" s="52">
        <v>20552.008999999998</v>
      </c>
      <c r="AX43" s="52">
        <v>59901</v>
      </c>
      <c r="AY43" s="52">
        <v>480865.81099999999</v>
      </c>
      <c r="AZ43" s="52">
        <v>661</v>
      </c>
      <c r="BA43" s="52">
        <v>612395.68000000005</v>
      </c>
      <c r="BB43" s="52">
        <v>8845</v>
      </c>
      <c r="BC43" s="52">
        <v>136585.848</v>
      </c>
      <c r="BD43" s="52">
        <v>0</v>
      </c>
      <c r="BE43" s="52">
        <v>0</v>
      </c>
      <c r="BF43" s="52">
        <v>3487</v>
      </c>
      <c r="BG43" s="52">
        <v>30951.036</v>
      </c>
      <c r="BH43" s="52">
        <v>36780</v>
      </c>
      <c r="BI43" s="52">
        <v>825431.66599999997</v>
      </c>
      <c r="BJ43" s="52">
        <v>10903</v>
      </c>
      <c r="BK43" s="52">
        <v>150762.334</v>
      </c>
      <c r="BL43" s="52">
        <v>133177</v>
      </c>
      <c r="BM43" s="52">
        <v>2211509.094</v>
      </c>
      <c r="BN43" s="52">
        <v>915</v>
      </c>
      <c r="BO43" s="52">
        <v>4609.5609999999997</v>
      </c>
      <c r="BP43" s="52">
        <v>30</v>
      </c>
      <c r="BQ43" s="52">
        <v>1288.6030000000001</v>
      </c>
      <c r="BR43" s="52">
        <v>3351672</v>
      </c>
      <c r="BS43" s="52">
        <v>6928035.8789999997</v>
      </c>
      <c r="BT43" s="52"/>
      <c r="BU43" s="50">
        <v>89.793968972947454</v>
      </c>
      <c r="BV43" s="50">
        <v>96.969895818996122</v>
      </c>
    </row>
    <row r="44" spans="1:74" s="102" customFormat="1">
      <c r="A44" s="321" t="s">
        <v>596</v>
      </c>
      <c r="B44" s="52">
        <v>9636626</v>
      </c>
      <c r="C44" s="52">
        <v>120902815.22499999</v>
      </c>
      <c r="D44" s="52">
        <v>8957258</v>
      </c>
      <c r="E44" s="52">
        <v>102163860.973</v>
      </c>
      <c r="F44" s="52">
        <v>5461236</v>
      </c>
      <c r="G44" s="52">
        <v>65375938.446000002</v>
      </c>
      <c r="H44" s="52">
        <v>52023</v>
      </c>
      <c r="I44" s="52">
        <v>710166.41</v>
      </c>
      <c r="J44" s="52">
        <v>1168402</v>
      </c>
      <c r="K44" s="52">
        <v>11664609.538000001</v>
      </c>
      <c r="L44" s="52">
        <v>2275597</v>
      </c>
      <c r="M44" s="52">
        <v>24413146.579</v>
      </c>
      <c r="N44" s="52">
        <v>0</v>
      </c>
      <c r="O44" s="52">
        <v>0</v>
      </c>
      <c r="P44" s="52">
        <v>21518</v>
      </c>
      <c r="Q44" s="52">
        <v>256277.65100000001</v>
      </c>
      <c r="R44" s="52">
        <v>328973</v>
      </c>
      <c r="S44" s="52">
        <v>13333539.442</v>
      </c>
      <c r="T44" s="52">
        <v>0</v>
      </c>
      <c r="U44" s="52">
        <v>0</v>
      </c>
      <c r="V44" s="52">
        <v>15013</v>
      </c>
      <c r="W44" s="52">
        <v>1474708.0989999999</v>
      </c>
      <c r="X44" s="52">
        <v>875</v>
      </c>
      <c r="Y44" s="52">
        <v>15105.37</v>
      </c>
      <c r="Z44" s="52">
        <v>194442</v>
      </c>
      <c r="AA44" s="52">
        <v>1591976.4609999999</v>
      </c>
      <c r="AB44" s="52">
        <v>521</v>
      </c>
      <c r="AC44" s="52">
        <v>59969.493999999999</v>
      </c>
      <c r="AD44" s="52">
        <v>0</v>
      </c>
      <c r="AE44" s="52">
        <v>0</v>
      </c>
      <c r="AF44" s="52">
        <v>390</v>
      </c>
      <c r="AG44" s="52">
        <v>52302.249000000003</v>
      </c>
      <c r="AH44" s="52">
        <v>376</v>
      </c>
      <c r="AI44" s="52">
        <v>39890.928</v>
      </c>
      <c r="AJ44" s="52">
        <v>1389</v>
      </c>
      <c r="AK44" s="52">
        <v>34128.205999999998</v>
      </c>
      <c r="AL44" s="52">
        <v>66</v>
      </c>
      <c r="AM44" s="52">
        <v>15094.462</v>
      </c>
      <c r="AN44" s="52">
        <v>0</v>
      </c>
      <c r="AO44" s="52">
        <v>0</v>
      </c>
      <c r="AP44" s="52">
        <v>1054</v>
      </c>
      <c r="AQ44" s="52">
        <v>102250.504</v>
      </c>
      <c r="AR44" s="52">
        <v>374</v>
      </c>
      <c r="AS44" s="52">
        <v>19269.222000000002</v>
      </c>
      <c r="AT44" s="52">
        <v>603</v>
      </c>
      <c r="AU44" s="52">
        <v>1837.4559999999999</v>
      </c>
      <c r="AV44" s="52">
        <v>38</v>
      </c>
      <c r="AW44" s="52">
        <v>5740.3680000000004</v>
      </c>
      <c r="AX44" s="52">
        <v>25660</v>
      </c>
      <c r="AY44" s="52">
        <v>179987.64600000001</v>
      </c>
      <c r="AZ44" s="52">
        <v>205</v>
      </c>
      <c r="BA44" s="52">
        <v>155879.35</v>
      </c>
      <c r="BB44" s="52">
        <v>2857</v>
      </c>
      <c r="BC44" s="52">
        <v>44934.34</v>
      </c>
      <c r="BD44" s="52">
        <v>0</v>
      </c>
      <c r="BE44" s="52">
        <v>0</v>
      </c>
      <c r="BF44" s="52">
        <v>1294</v>
      </c>
      <c r="BG44" s="52">
        <v>13728.593999999999</v>
      </c>
      <c r="BH44" s="52">
        <v>13983</v>
      </c>
      <c r="BI44" s="52">
        <v>242874.48</v>
      </c>
      <c r="BJ44" s="52">
        <v>6844</v>
      </c>
      <c r="BK44" s="52">
        <v>79889.585000000006</v>
      </c>
      <c r="BL44" s="52">
        <v>62720</v>
      </c>
      <c r="BM44" s="52">
        <v>1018340.884</v>
      </c>
      <c r="BN44" s="52">
        <v>154</v>
      </c>
      <c r="BO44" s="52">
        <v>789.46600000000001</v>
      </c>
      <c r="BP44" s="52">
        <v>19</v>
      </c>
      <c r="BQ44" s="52">
        <v>439.995</v>
      </c>
      <c r="BR44" s="52">
        <v>0</v>
      </c>
      <c r="BS44" s="52">
        <v>0</v>
      </c>
      <c r="BT44" s="52"/>
      <c r="BU44" s="50">
        <v>92.190932659836022</v>
      </c>
      <c r="BV44" s="50">
        <v>96.335546040185577</v>
      </c>
    </row>
    <row r="45" spans="1:74" s="102" customFormat="1">
      <c r="A45" s="321" t="s">
        <v>597</v>
      </c>
      <c r="B45" s="52">
        <v>6166341</v>
      </c>
      <c r="C45" s="52">
        <v>78333196.910999998</v>
      </c>
      <c r="D45" s="52">
        <v>4615901</v>
      </c>
      <c r="E45" s="52">
        <v>59497094.390000001</v>
      </c>
      <c r="F45" s="52">
        <v>3139211</v>
      </c>
      <c r="G45" s="52">
        <v>41843166.589000002</v>
      </c>
      <c r="H45" s="52">
        <v>17985</v>
      </c>
      <c r="I45" s="52">
        <v>270607.027</v>
      </c>
      <c r="J45" s="52">
        <v>688644</v>
      </c>
      <c r="K45" s="52">
        <v>7930497.2869999995</v>
      </c>
      <c r="L45" s="52">
        <v>770061</v>
      </c>
      <c r="M45" s="52">
        <v>9452823.4869999997</v>
      </c>
      <c r="N45" s="52">
        <v>0</v>
      </c>
      <c r="O45" s="52">
        <v>0</v>
      </c>
      <c r="P45" s="52">
        <v>5994</v>
      </c>
      <c r="Q45" s="52">
        <v>99253.581999999995</v>
      </c>
      <c r="R45" s="52">
        <v>274375</v>
      </c>
      <c r="S45" s="52">
        <v>13057996.772</v>
      </c>
      <c r="T45" s="52">
        <v>0</v>
      </c>
      <c r="U45" s="52">
        <v>0</v>
      </c>
      <c r="V45" s="52">
        <v>6825</v>
      </c>
      <c r="W45" s="52">
        <v>1124075.4920000001</v>
      </c>
      <c r="X45" s="52">
        <v>213</v>
      </c>
      <c r="Y45" s="52">
        <v>4187.0219999999999</v>
      </c>
      <c r="Z45" s="52">
        <v>97926</v>
      </c>
      <c r="AA45" s="52">
        <v>1130818.655</v>
      </c>
      <c r="AB45" s="52">
        <v>642</v>
      </c>
      <c r="AC45" s="52">
        <v>61942.214999999997</v>
      </c>
      <c r="AD45" s="52">
        <v>0</v>
      </c>
      <c r="AE45" s="52">
        <v>0</v>
      </c>
      <c r="AF45" s="52">
        <v>250</v>
      </c>
      <c r="AG45" s="52">
        <v>44982.097000000002</v>
      </c>
      <c r="AH45" s="52">
        <v>0</v>
      </c>
      <c r="AI45" s="52">
        <v>0</v>
      </c>
      <c r="AJ45" s="52">
        <v>40</v>
      </c>
      <c r="AK45" s="52">
        <v>713.66</v>
      </c>
      <c r="AL45" s="52">
        <v>8</v>
      </c>
      <c r="AM45" s="52">
        <v>5164.6499999999996</v>
      </c>
      <c r="AN45" s="52">
        <v>0</v>
      </c>
      <c r="AO45" s="52">
        <v>0</v>
      </c>
      <c r="AP45" s="52">
        <v>194</v>
      </c>
      <c r="AQ45" s="52">
        <v>19029.537</v>
      </c>
      <c r="AR45" s="52">
        <v>75</v>
      </c>
      <c r="AS45" s="52">
        <v>1495.58</v>
      </c>
      <c r="AT45" s="52">
        <v>364</v>
      </c>
      <c r="AU45" s="52">
        <v>1242.7460000000001</v>
      </c>
      <c r="AV45" s="52">
        <v>20</v>
      </c>
      <c r="AW45" s="52">
        <v>8971.4519999999993</v>
      </c>
      <c r="AX45" s="52">
        <v>11019</v>
      </c>
      <c r="AY45" s="52">
        <v>58119.195</v>
      </c>
      <c r="AZ45" s="52">
        <v>90</v>
      </c>
      <c r="BA45" s="52">
        <v>5006.01</v>
      </c>
      <c r="BB45" s="52">
        <v>1828</v>
      </c>
      <c r="BC45" s="52">
        <v>27939.114000000001</v>
      </c>
      <c r="BD45" s="52">
        <v>0</v>
      </c>
      <c r="BE45" s="52">
        <v>0</v>
      </c>
      <c r="BF45" s="52">
        <v>373</v>
      </c>
      <c r="BG45" s="52">
        <v>6055.0879999999997</v>
      </c>
      <c r="BH45" s="52">
        <v>4488</v>
      </c>
      <c r="BI45" s="52">
        <v>86937.57</v>
      </c>
      <c r="BJ45" s="52">
        <v>3427</v>
      </c>
      <c r="BK45" s="52">
        <v>40794.279000000002</v>
      </c>
      <c r="BL45" s="52">
        <v>37701</v>
      </c>
      <c r="BM45" s="52">
        <v>650395.27</v>
      </c>
      <c r="BN45" s="52">
        <v>52</v>
      </c>
      <c r="BO45" s="52">
        <v>257.71199999999999</v>
      </c>
      <c r="BP45" s="52">
        <v>15</v>
      </c>
      <c r="BQ45" s="52">
        <v>1010.785</v>
      </c>
      <c r="BR45" s="52">
        <v>1104521</v>
      </c>
      <c r="BS45" s="52">
        <v>2399714.0380000002</v>
      </c>
      <c r="BT45" s="52"/>
      <c r="BU45" s="50">
        <v>89.812261098905708</v>
      </c>
      <c r="BV45" s="50">
        <v>97.942992677371905</v>
      </c>
    </row>
    <row r="46" spans="1:74" s="102" customFormat="1">
      <c r="A46" s="302" t="s">
        <v>598</v>
      </c>
      <c r="B46" s="61">
        <v>8837759</v>
      </c>
      <c r="C46" s="61">
        <v>99469280.316</v>
      </c>
      <c r="D46" s="61">
        <v>6656722</v>
      </c>
      <c r="E46" s="61">
        <v>82346200.932999998</v>
      </c>
      <c r="F46" s="61">
        <v>4414845</v>
      </c>
      <c r="G46" s="61">
        <v>56890640.765000001</v>
      </c>
      <c r="H46" s="61">
        <v>18717</v>
      </c>
      <c r="I46" s="61">
        <v>280053.60700000002</v>
      </c>
      <c r="J46" s="61">
        <v>825624</v>
      </c>
      <c r="K46" s="61">
        <v>8715596.4539999999</v>
      </c>
      <c r="L46" s="61">
        <v>1397536</v>
      </c>
      <c r="M46" s="61">
        <v>16459910.107000001</v>
      </c>
      <c r="N46" s="61">
        <v>0</v>
      </c>
      <c r="O46" s="61">
        <v>0</v>
      </c>
      <c r="P46" s="61">
        <v>7845</v>
      </c>
      <c r="Q46" s="61">
        <v>101953.86900000001</v>
      </c>
      <c r="R46" s="61">
        <v>231347</v>
      </c>
      <c r="S46" s="61">
        <v>9363093.4859999996</v>
      </c>
      <c r="T46" s="61">
        <v>0</v>
      </c>
      <c r="U46" s="61">
        <v>0</v>
      </c>
      <c r="V46" s="61">
        <v>9514</v>
      </c>
      <c r="W46" s="61">
        <v>805650.69200000004</v>
      </c>
      <c r="X46" s="61">
        <v>411</v>
      </c>
      <c r="Y46" s="61">
        <v>41503.845999999998</v>
      </c>
      <c r="Z46" s="61">
        <v>110095</v>
      </c>
      <c r="AA46" s="61">
        <v>1078019.3559999999</v>
      </c>
      <c r="AB46" s="61">
        <v>503</v>
      </c>
      <c r="AC46" s="61">
        <v>61485.078000000001</v>
      </c>
      <c r="AD46" s="61">
        <v>0</v>
      </c>
      <c r="AE46" s="61">
        <v>0</v>
      </c>
      <c r="AF46" s="61">
        <v>445</v>
      </c>
      <c r="AG46" s="61">
        <v>36203.904999999999</v>
      </c>
      <c r="AH46" s="61">
        <v>33</v>
      </c>
      <c r="AI46" s="61">
        <v>2051.83</v>
      </c>
      <c r="AJ46" s="61">
        <v>366</v>
      </c>
      <c r="AK46" s="61">
        <v>7805.8040000000001</v>
      </c>
      <c r="AL46" s="61">
        <v>64</v>
      </c>
      <c r="AM46" s="61">
        <v>23018.243999999999</v>
      </c>
      <c r="AN46" s="61">
        <v>0</v>
      </c>
      <c r="AO46" s="61">
        <v>0</v>
      </c>
      <c r="AP46" s="61">
        <v>600</v>
      </c>
      <c r="AQ46" s="61">
        <v>76763.251999999993</v>
      </c>
      <c r="AR46" s="61">
        <v>672</v>
      </c>
      <c r="AS46" s="61">
        <v>21940.297999999999</v>
      </c>
      <c r="AT46" s="61">
        <v>425</v>
      </c>
      <c r="AU46" s="61">
        <v>832.85699999999997</v>
      </c>
      <c r="AV46" s="61">
        <v>12</v>
      </c>
      <c r="AW46" s="61">
        <v>1379.5409999999999</v>
      </c>
      <c r="AX46" s="61">
        <v>21210</v>
      </c>
      <c r="AY46" s="61">
        <v>120795.58500000001</v>
      </c>
      <c r="AZ46" s="61">
        <v>114</v>
      </c>
      <c r="BA46" s="61">
        <v>15494.72</v>
      </c>
      <c r="BB46" s="61">
        <v>2006</v>
      </c>
      <c r="BC46" s="61">
        <v>38880.874000000003</v>
      </c>
      <c r="BD46" s="61">
        <v>0</v>
      </c>
      <c r="BE46" s="61">
        <v>0</v>
      </c>
      <c r="BF46" s="61">
        <v>347</v>
      </c>
      <c r="BG46" s="61">
        <v>1712.749</v>
      </c>
      <c r="BH46" s="61">
        <v>8132</v>
      </c>
      <c r="BI46" s="61">
        <v>146851.027</v>
      </c>
      <c r="BJ46" s="61">
        <v>3162</v>
      </c>
      <c r="BK46" s="61">
        <v>52973.822999999997</v>
      </c>
      <c r="BL46" s="61">
        <v>50126</v>
      </c>
      <c r="BM46" s="61">
        <v>785578.73</v>
      </c>
      <c r="BN46" s="61">
        <v>121</v>
      </c>
      <c r="BO46" s="61">
        <v>632.14800000000002</v>
      </c>
      <c r="BP46" s="61">
        <v>15</v>
      </c>
      <c r="BQ46" s="61">
        <v>42.639000000000003</v>
      </c>
      <c r="BR46" s="61">
        <v>1733472</v>
      </c>
      <c r="BS46" s="61">
        <v>4338415.03</v>
      </c>
      <c r="BT46" s="52"/>
      <c r="BU46" s="59">
        <v>91.140608693141274</v>
      </c>
      <c r="BV46" s="59">
        <v>96.917173497252094</v>
      </c>
    </row>
    <row r="47" spans="1:74" s="102" customFormat="1">
      <c r="A47" s="321" t="s">
        <v>599</v>
      </c>
      <c r="B47" s="68">
        <v>9042900</v>
      </c>
      <c r="C47" s="68">
        <v>127244554.978</v>
      </c>
      <c r="D47" s="68">
        <v>8258690</v>
      </c>
      <c r="E47" s="68">
        <v>104238474.793</v>
      </c>
      <c r="F47" s="68">
        <v>5623675</v>
      </c>
      <c r="G47" s="68">
        <v>74037345.768999994</v>
      </c>
      <c r="H47" s="68">
        <v>51829</v>
      </c>
      <c r="I47" s="68">
        <v>794024.07900000003</v>
      </c>
      <c r="J47" s="68">
        <v>1055099</v>
      </c>
      <c r="K47" s="68">
        <v>11563712.052999999</v>
      </c>
      <c r="L47" s="68">
        <v>1528087</v>
      </c>
      <c r="M47" s="68">
        <v>17843392.892000001</v>
      </c>
      <c r="N47" s="68">
        <v>0</v>
      </c>
      <c r="O47" s="68">
        <v>0</v>
      </c>
      <c r="P47" s="68">
        <v>3123</v>
      </c>
      <c r="Q47" s="68">
        <v>33174.163999999997</v>
      </c>
      <c r="R47" s="68">
        <v>446392</v>
      </c>
      <c r="S47" s="68">
        <v>17719171.385000002</v>
      </c>
      <c r="T47" s="68">
        <v>0</v>
      </c>
      <c r="U47" s="68">
        <v>0</v>
      </c>
      <c r="V47" s="68">
        <v>15022</v>
      </c>
      <c r="W47" s="68">
        <v>1663025.53</v>
      </c>
      <c r="X47" s="68">
        <v>547</v>
      </c>
      <c r="Y47" s="68">
        <v>6853.1549999999997</v>
      </c>
      <c r="Z47" s="68">
        <v>218431</v>
      </c>
      <c r="AA47" s="68">
        <v>1797395.1259999999</v>
      </c>
      <c r="AB47" s="68">
        <v>398</v>
      </c>
      <c r="AC47" s="68">
        <v>33671.035000000003</v>
      </c>
      <c r="AD47" s="68">
        <v>0</v>
      </c>
      <c r="AE47" s="68">
        <v>0</v>
      </c>
      <c r="AF47" s="68">
        <v>345</v>
      </c>
      <c r="AG47" s="68">
        <v>42465.218000000001</v>
      </c>
      <c r="AH47" s="68">
        <v>0</v>
      </c>
      <c r="AI47" s="68">
        <v>0</v>
      </c>
      <c r="AJ47" s="68">
        <v>331</v>
      </c>
      <c r="AK47" s="68">
        <v>9260.36</v>
      </c>
      <c r="AL47" s="68">
        <v>38</v>
      </c>
      <c r="AM47" s="68">
        <v>12832.045</v>
      </c>
      <c r="AN47" s="68">
        <v>0</v>
      </c>
      <c r="AO47" s="68">
        <v>0</v>
      </c>
      <c r="AP47" s="68">
        <v>523</v>
      </c>
      <c r="AQ47" s="68">
        <v>74113.755000000005</v>
      </c>
      <c r="AR47" s="68">
        <v>296</v>
      </c>
      <c r="AS47" s="68">
        <v>10745.558000000001</v>
      </c>
      <c r="AT47" s="68">
        <v>371</v>
      </c>
      <c r="AU47" s="68">
        <v>1026.231</v>
      </c>
      <c r="AV47" s="68">
        <v>39</v>
      </c>
      <c r="AW47" s="68">
        <v>12882.561</v>
      </c>
      <c r="AX47" s="68">
        <v>17954</v>
      </c>
      <c r="AY47" s="68">
        <v>96331.781000000003</v>
      </c>
      <c r="AZ47" s="68">
        <v>117</v>
      </c>
      <c r="BA47" s="68">
        <v>14038.58</v>
      </c>
      <c r="BB47" s="68">
        <v>3391</v>
      </c>
      <c r="BC47" s="68">
        <v>56899.531000000003</v>
      </c>
      <c r="BD47" s="68">
        <v>0</v>
      </c>
      <c r="BE47" s="68">
        <v>0</v>
      </c>
      <c r="BF47" s="68">
        <v>772</v>
      </c>
      <c r="BG47" s="68">
        <v>4717.2089999999998</v>
      </c>
      <c r="BH47" s="68">
        <v>13186</v>
      </c>
      <c r="BI47" s="68">
        <v>241421.20800000001</v>
      </c>
      <c r="BJ47" s="68">
        <v>5338</v>
      </c>
      <c r="BK47" s="68">
        <v>66783.875</v>
      </c>
      <c r="BL47" s="68">
        <v>57162</v>
      </c>
      <c r="BM47" s="68">
        <v>1103941.1170000001</v>
      </c>
      <c r="BN47" s="68">
        <v>325</v>
      </c>
      <c r="BO47" s="68">
        <v>1770.356</v>
      </c>
      <c r="BP47" s="68">
        <v>109</v>
      </c>
      <c r="BQ47" s="68">
        <v>3560.4050000000002</v>
      </c>
      <c r="BR47" s="68">
        <v>0</v>
      </c>
      <c r="BS47" s="68">
        <v>0</v>
      </c>
      <c r="BT47" s="52"/>
      <c r="BU47" s="50">
        <v>92.098515845998335</v>
      </c>
      <c r="BV47" s="50">
        <v>96.069303285150326</v>
      </c>
    </row>
    <row r="48" spans="1:74" s="102" customFormat="1">
      <c r="A48" s="321" t="s">
        <v>600</v>
      </c>
      <c r="B48" s="52">
        <v>4766818</v>
      </c>
      <c r="C48" s="52">
        <v>73872072.568000004</v>
      </c>
      <c r="D48" s="52">
        <v>3945241</v>
      </c>
      <c r="E48" s="52">
        <v>52250508.159000002</v>
      </c>
      <c r="F48" s="52">
        <v>2801188</v>
      </c>
      <c r="G48" s="52">
        <v>38399068.522</v>
      </c>
      <c r="H48" s="52">
        <v>22675</v>
      </c>
      <c r="I48" s="52">
        <v>413548.24099999998</v>
      </c>
      <c r="J48" s="52">
        <v>667668</v>
      </c>
      <c r="K48" s="52">
        <v>7958492.9050000003</v>
      </c>
      <c r="L48" s="52">
        <v>453710</v>
      </c>
      <c r="M48" s="52">
        <v>5479398.4910000004</v>
      </c>
      <c r="N48" s="52">
        <v>0</v>
      </c>
      <c r="O48" s="52">
        <v>0</v>
      </c>
      <c r="P48" s="52">
        <v>2623</v>
      </c>
      <c r="Q48" s="52">
        <v>37309.572999999997</v>
      </c>
      <c r="R48" s="52">
        <v>389737</v>
      </c>
      <c r="S48" s="52">
        <v>16576201.672</v>
      </c>
      <c r="T48" s="52">
        <v>0</v>
      </c>
      <c r="U48" s="52">
        <v>0</v>
      </c>
      <c r="V48" s="52">
        <v>13452</v>
      </c>
      <c r="W48" s="52">
        <v>1736384.1310000001</v>
      </c>
      <c r="X48" s="52">
        <v>149</v>
      </c>
      <c r="Y48" s="52">
        <v>1654.434</v>
      </c>
      <c r="Z48" s="52">
        <v>128409</v>
      </c>
      <c r="AA48" s="52">
        <v>1347415.6059999999</v>
      </c>
      <c r="AB48" s="52">
        <v>360</v>
      </c>
      <c r="AC48" s="52">
        <v>33007.373</v>
      </c>
      <c r="AD48" s="52">
        <v>0</v>
      </c>
      <c r="AE48" s="52">
        <v>0</v>
      </c>
      <c r="AF48" s="52">
        <v>322</v>
      </c>
      <c r="AG48" s="52">
        <v>39937.235000000001</v>
      </c>
      <c r="AH48" s="52">
        <v>0</v>
      </c>
      <c r="AI48" s="52">
        <v>0</v>
      </c>
      <c r="AJ48" s="52">
        <v>6</v>
      </c>
      <c r="AK48" s="52">
        <v>30.797999999999998</v>
      </c>
      <c r="AL48" s="52">
        <v>111</v>
      </c>
      <c r="AM48" s="52">
        <v>48013.737000000001</v>
      </c>
      <c r="AN48" s="52">
        <v>0</v>
      </c>
      <c r="AO48" s="52">
        <v>0</v>
      </c>
      <c r="AP48" s="52">
        <v>251</v>
      </c>
      <c r="AQ48" s="52">
        <v>27371.337</v>
      </c>
      <c r="AR48" s="52">
        <v>2317</v>
      </c>
      <c r="AS48" s="52">
        <v>68592.513000000006</v>
      </c>
      <c r="AT48" s="52">
        <v>157</v>
      </c>
      <c r="AU48" s="52">
        <v>519.51199999999994</v>
      </c>
      <c r="AV48" s="52">
        <v>18</v>
      </c>
      <c r="AW48" s="52">
        <v>2356.1750000000002</v>
      </c>
      <c r="AX48" s="52">
        <v>14309</v>
      </c>
      <c r="AY48" s="52">
        <v>97225.659</v>
      </c>
      <c r="AZ48" s="52">
        <v>64</v>
      </c>
      <c r="BA48" s="52">
        <v>4960.2</v>
      </c>
      <c r="BB48" s="52">
        <v>1180</v>
      </c>
      <c r="BC48" s="52">
        <v>17315.868999999999</v>
      </c>
      <c r="BD48" s="52">
        <v>0</v>
      </c>
      <c r="BE48" s="52">
        <v>0</v>
      </c>
      <c r="BF48" s="52">
        <v>282</v>
      </c>
      <c r="BG48" s="52">
        <v>7165.7120000000004</v>
      </c>
      <c r="BH48" s="52">
        <v>6927</v>
      </c>
      <c r="BI48" s="52">
        <v>134986.96599999999</v>
      </c>
      <c r="BJ48" s="52">
        <v>5763</v>
      </c>
      <c r="BK48" s="52">
        <v>67863.024999999994</v>
      </c>
      <c r="BL48" s="52">
        <v>31561</v>
      </c>
      <c r="BM48" s="52">
        <v>805376.06400000001</v>
      </c>
      <c r="BN48" s="52">
        <v>67</v>
      </c>
      <c r="BO48" s="52">
        <v>281.22500000000002</v>
      </c>
      <c r="BP48" s="52">
        <v>24</v>
      </c>
      <c r="BQ48" s="52">
        <v>399.846</v>
      </c>
      <c r="BR48" s="52">
        <v>223488</v>
      </c>
      <c r="BS48" s="52">
        <v>567195.74699999997</v>
      </c>
      <c r="BT48" s="52"/>
      <c r="BU48" s="50">
        <v>96.596950200111451</v>
      </c>
      <c r="BV48" s="50">
        <v>97.680088944271489</v>
      </c>
    </row>
    <row r="49" spans="1:74" s="102" customFormat="1">
      <c r="A49" s="321" t="s">
        <v>601</v>
      </c>
      <c r="B49" s="52">
        <v>46268991</v>
      </c>
      <c r="C49" s="52">
        <v>604335498.09399998</v>
      </c>
      <c r="D49" s="52">
        <v>35382297</v>
      </c>
      <c r="E49" s="52">
        <v>442072293.23100001</v>
      </c>
      <c r="F49" s="52">
        <v>21870619</v>
      </c>
      <c r="G49" s="52">
        <v>284873340.208</v>
      </c>
      <c r="H49" s="52">
        <v>60444</v>
      </c>
      <c r="I49" s="52">
        <v>1082595.452</v>
      </c>
      <c r="J49" s="52">
        <v>3876585</v>
      </c>
      <c r="K49" s="52">
        <v>43857517.487000003</v>
      </c>
      <c r="L49" s="52">
        <v>9574649</v>
      </c>
      <c r="M49" s="52">
        <v>112258840.08400001</v>
      </c>
      <c r="N49" s="52">
        <v>0</v>
      </c>
      <c r="O49" s="52">
        <v>0</v>
      </c>
      <c r="P49" s="52">
        <v>42800</v>
      </c>
      <c r="Q49" s="52">
        <v>652596.26199999999</v>
      </c>
      <c r="R49" s="52">
        <v>2989148</v>
      </c>
      <c r="S49" s="52">
        <v>115138872.07600001</v>
      </c>
      <c r="T49" s="52">
        <v>17</v>
      </c>
      <c r="U49" s="52">
        <v>105.74</v>
      </c>
      <c r="V49" s="52">
        <v>87817</v>
      </c>
      <c r="W49" s="52">
        <v>10087078.651000001</v>
      </c>
      <c r="X49" s="52">
        <v>2836</v>
      </c>
      <c r="Y49" s="52">
        <v>150118.554</v>
      </c>
      <c r="Z49" s="52">
        <v>1043786</v>
      </c>
      <c r="AA49" s="52">
        <v>11545248.038000001</v>
      </c>
      <c r="AB49" s="52">
        <v>1553</v>
      </c>
      <c r="AC49" s="52">
        <v>168664.80600000001</v>
      </c>
      <c r="AD49" s="52">
        <v>0</v>
      </c>
      <c r="AE49" s="52">
        <v>0</v>
      </c>
      <c r="AF49" s="52">
        <v>1437</v>
      </c>
      <c r="AG49" s="52">
        <v>173968.568</v>
      </c>
      <c r="AH49" s="52">
        <v>46</v>
      </c>
      <c r="AI49" s="52">
        <v>1056.77</v>
      </c>
      <c r="AJ49" s="52">
        <v>5936</v>
      </c>
      <c r="AK49" s="52">
        <v>171772.22500000001</v>
      </c>
      <c r="AL49" s="52">
        <v>866</v>
      </c>
      <c r="AM49" s="52">
        <v>390355.94</v>
      </c>
      <c r="AN49" s="52">
        <v>0</v>
      </c>
      <c r="AO49" s="52">
        <v>0</v>
      </c>
      <c r="AP49" s="52">
        <v>2519</v>
      </c>
      <c r="AQ49" s="52">
        <v>310817.70199999999</v>
      </c>
      <c r="AR49" s="52">
        <v>5862</v>
      </c>
      <c r="AS49" s="52">
        <v>199657.788</v>
      </c>
      <c r="AT49" s="52">
        <v>2412</v>
      </c>
      <c r="AU49" s="52">
        <v>7712.8220000000001</v>
      </c>
      <c r="AV49" s="52">
        <v>177</v>
      </c>
      <c r="AW49" s="52">
        <v>59971.165999999997</v>
      </c>
      <c r="AX49" s="52">
        <v>221679</v>
      </c>
      <c r="AY49" s="52">
        <v>1644542.6780000001</v>
      </c>
      <c r="AZ49" s="52">
        <v>621</v>
      </c>
      <c r="BA49" s="52">
        <v>65667.320000000007</v>
      </c>
      <c r="BB49" s="52">
        <v>11402</v>
      </c>
      <c r="BC49" s="52">
        <v>194674.74900000001</v>
      </c>
      <c r="BD49" s="52">
        <v>0</v>
      </c>
      <c r="BE49" s="52">
        <v>0</v>
      </c>
      <c r="BF49" s="52">
        <v>17276</v>
      </c>
      <c r="BG49" s="52">
        <v>94184.346999999994</v>
      </c>
      <c r="BH49" s="52">
        <v>54337</v>
      </c>
      <c r="BI49" s="52">
        <v>1314494.7560000001</v>
      </c>
      <c r="BJ49" s="52">
        <v>26272</v>
      </c>
      <c r="BK49" s="52">
        <v>694434.45900000003</v>
      </c>
      <c r="BL49" s="52">
        <v>245879</v>
      </c>
      <c r="BM49" s="52">
        <v>5363514.5089999996</v>
      </c>
      <c r="BN49" s="52">
        <v>1025</v>
      </c>
      <c r="BO49" s="52">
        <v>5056.51</v>
      </c>
      <c r="BP49" s="52">
        <v>173</v>
      </c>
      <c r="BQ49" s="52">
        <v>4315.6540000000005</v>
      </c>
      <c r="BR49" s="52">
        <v>6120818</v>
      </c>
      <c r="BS49" s="52">
        <v>13824322.773</v>
      </c>
      <c r="BT49" s="52"/>
      <c r="BU49" s="50">
        <v>90.487668962565095</v>
      </c>
      <c r="BV49" s="50">
        <v>96.571004501964026</v>
      </c>
    </row>
    <row r="50" spans="1:74" s="102" customFormat="1">
      <c r="A50" s="321" t="s">
        <v>602</v>
      </c>
      <c r="B50" s="52">
        <v>7619903</v>
      </c>
      <c r="C50" s="52">
        <v>84268388.842999995</v>
      </c>
      <c r="D50" s="52">
        <v>6045244</v>
      </c>
      <c r="E50" s="52">
        <v>69867705.378000006</v>
      </c>
      <c r="F50" s="52">
        <v>4117073</v>
      </c>
      <c r="G50" s="52">
        <v>50354265.704000004</v>
      </c>
      <c r="H50" s="52">
        <v>15335</v>
      </c>
      <c r="I50" s="52">
        <v>199004.932</v>
      </c>
      <c r="J50" s="52">
        <v>844262</v>
      </c>
      <c r="K50" s="52">
        <v>8382414.6550000003</v>
      </c>
      <c r="L50" s="52">
        <v>1068574</v>
      </c>
      <c r="M50" s="52">
        <v>10932020.086999999</v>
      </c>
      <c r="N50" s="52">
        <v>0</v>
      </c>
      <c r="O50" s="52">
        <v>0</v>
      </c>
      <c r="P50" s="52">
        <v>7119</v>
      </c>
      <c r="Q50" s="52">
        <v>77813.813999999998</v>
      </c>
      <c r="R50" s="52">
        <v>192953</v>
      </c>
      <c r="S50" s="52">
        <v>8488324.8609999996</v>
      </c>
      <c r="T50" s="52">
        <v>0</v>
      </c>
      <c r="U50" s="52">
        <v>0</v>
      </c>
      <c r="V50" s="52">
        <v>12309</v>
      </c>
      <c r="W50" s="52">
        <v>842732.78599999996</v>
      </c>
      <c r="X50" s="52">
        <v>807</v>
      </c>
      <c r="Y50" s="52">
        <v>13832.09</v>
      </c>
      <c r="Z50" s="52">
        <v>127947</v>
      </c>
      <c r="AA50" s="52">
        <v>1207120.8640000001</v>
      </c>
      <c r="AB50" s="52">
        <v>819</v>
      </c>
      <c r="AC50" s="52">
        <v>96823.038</v>
      </c>
      <c r="AD50" s="52">
        <v>0</v>
      </c>
      <c r="AE50" s="52">
        <v>0</v>
      </c>
      <c r="AF50" s="52">
        <v>588</v>
      </c>
      <c r="AG50" s="52">
        <v>73443.164999999994</v>
      </c>
      <c r="AH50" s="52">
        <v>103</v>
      </c>
      <c r="AI50" s="52">
        <v>4652.1099999999997</v>
      </c>
      <c r="AJ50" s="52">
        <v>272</v>
      </c>
      <c r="AK50" s="52">
        <v>5378.0140000000001</v>
      </c>
      <c r="AL50" s="52">
        <v>91</v>
      </c>
      <c r="AM50" s="52">
        <v>22047.024000000001</v>
      </c>
      <c r="AN50" s="52">
        <v>0</v>
      </c>
      <c r="AO50" s="52">
        <v>0</v>
      </c>
      <c r="AP50" s="52">
        <v>393</v>
      </c>
      <c r="AQ50" s="52">
        <v>41575.18</v>
      </c>
      <c r="AR50" s="52">
        <v>359</v>
      </c>
      <c r="AS50" s="52">
        <v>17460.78</v>
      </c>
      <c r="AT50" s="52">
        <v>266</v>
      </c>
      <c r="AU50" s="52">
        <v>480.024</v>
      </c>
      <c r="AV50" s="52">
        <v>19</v>
      </c>
      <c r="AW50" s="52">
        <v>4767.9430000000002</v>
      </c>
      <c r="AX50" s="52">
        <v>15700</v>
      </c>
      <c r="AY50" s="52">
        <v>98294.587</v>
      </c>
      <c r="AZ50" s="52">
        <v>532</v>
      </c>
      <c r="BA50" s="52">
        <v>607452.35</v>
      </c>
      <c r="BB50" s="52">
        <v>2082</v>
      </c>
      <c r="BC50" s="52">
        <v>33647.125999999997</v>
      </c>
      <c r="BD50" s="52">
        <v>0</v>
      </c>
      <c r="BE50" s="52">
        <v>0</v>
      </c>
      <c r="BF50" s="52">
        <v>1232</v>
      </c>
      <c r="BG50" s="52">
        <v>8254.8870000000006</v>
      </c>
      <c r="BH50" s="52">
        <v>10539</v>
      </c>
      <c r="BI50" s="52">
        <v>166766.35</v>
      </c>
      <c r="BJ50" s="52">
        <v>3997</v>
      </c>
      <c r="BK50" s="52">
        <v>87104.824999999997</v>
      </c>
      <c r="BL50" s="52">
        <v>36619</v>
      </c>
      <c r="BM50" s="52">
        <v>607191.29200000002</v>
      </c>
      <c r="BN50" s="52">
        <v>142</v>
      </c>
      <c r="BO50" s="52">
        <v>719.99599999999998</v>
      </c>
      <c r="BP50" s="52">
        <v>13</v>
      </c>
      <c r="BQ50" s="52">
        <v>81.831999999999994</v>
      </c>
      <c r="BR50" s="52">
        <v>1159758</v>
      </c>
      <c r="BS50" s="52">
        <v>1894718.527</v>
      </c>
      <c r="BT50" s="52"/>
      <c r="BU50" s="50">
        <v>91.860678608305051</v>
      </c>
      <c r="BV50" s="50">
        <v>97.681470170255935</v>
      </c>
    </row>
    <row r="51" spans="1:74" s="102" customFormat="1">
      <c r="A51" s="302" t="s">
        <v>603</v>
      </c>
      <c r="B51" s="61">
        <v>10644565</v>
      </c>
      <c r="C51" s="61">
        <v>136239342.553</v>
      </c>
      <c r="D51" s="61">
        <v>8509106</v>
      </c>
      <c r="E51" s="61">
        <v>102413476.82799999</v>
      </c>
      <c r="F51" s="61">
        <v>5637159</v>
      </c>
      <c r="G51" s="61">
        <v>70932143.527999997</v>
      </c>
      <c r="H51" s="61">
        <v>115681</v>
      </c>
      <c r="I51" s="61">
        <v>1736309.138</v>
      </c>
      <c r="J51" s="61">
        <v>1322387</v>
      </c>
      <c r="K51" s="61">
        <v>13873617.107000001</v>
      </c>
      <c r="L51" s="61">
        <v>1433879</v>
      </c>
      <c r="M51" s="61">
        <v>15871407.055</v>
      </c>
      <c r="N51" s="61">
        <v>0</v>
      </c>
      <c r="O51" s="61">
        <v>0</v>
      </c>
      <c r="P51" s="61">
        <v>41632</v>
      </c>
      <c r="Q51" s="61">
        <v>545218.93099999998</v>
      </c>
      <c r="R51" s="61">
        <v>631968</v>
      </c>
      <c r="S51" s="61">
        <v>23228475.535</v>
      </c>
      <c r="T51" s="61">
        <v>0</v>
      </c>
      <c r="U51" s="61">
        <v>0</v>
      </c>
      <c r="V51" s="61">
        <v>22779</v>
      </c>
      <c r="W51" s="61">
        <v>2060965.9680000001</v>
      </c>
      <c r="X51" s="61">
        <v>1434</v>
      </c>
      <c r="Y51" s="61">
        <v>13667.913</v>
      </c>
      <c r="Z51" s="61">
        <v>182126</v>
      </c>
      <c r="AA51" s="61">
        <v>2119586.1719999998</v>
      </c>
      <c r="AB51" s="61">
        <v>596</v>
      </c>
      <c r="AC51" s="61">
        <v>54595.843000000001</v>
      </c>
      <c r="AD51" s="61">
        <v>0</v>
      </c>
      <c r="AE51" s="61">
        <v>0</v>
      </c>
      <c r="AF51" s="61">
        <v>321</v>
      </c>
      <c r="AG51" s="61">
        <v>56060.267999999996</v>
      </c>
      <c r="AH51" s="61">
        <v>2763</v>
      </c>
      <c r="AI51" s="61">
        <v>138955.587</v>
      </c>
      <c r="AJ51" s="61">
        <v>35439</v>
      </c>
      <c r="AK51" s="61">
        <v>1162318.4569999999</v>
      </c>
      <c r="AL51" s="61">
        <v>127</v>
      </c>
      <c r="AM51" s="61">
        <v>46782.559999999998</v>
      </c>
      <c r="AN51" s="61">
        <v>0</v>
      </c>
      <c r="AO51" s="61">
        <v>0</v>
      </c>
      <c r="AP51" s="61">
        <v>762</v>
      </c>
      <c r="AQ51" s="61">
        <v>78611.611000000004</v>
      </c>
      <c r="AR51" s="61">
        <v>1572</v>
      </c>
      <c r="AS51" s="61">
        <v>57531.487999999998</v>
      </c>
      <c r="AT51" s="61">
        <v>566</v>
      </c>
      <c r="AU51" s="61">
        <v>1289.124</v>
      </c>
      <c r="AV51" s="61">
        <v>21</v>
      </c>
      <c r="AW51" s="61">
        <v>8462.8690000000006</v>
      </c>
      <c r="AX51" s="61">
        <v>35354</v>
      </c>
      <c r="AY51" s="61">
        <v>257712.954</v>
      </c>
      <c r="AZ51" s="61">
        <v>234</v>
      </c>
      <c r="BA51" s="61">
        <v>315509.89</v>
      </c>
      <c r="BB51" s="61">
        <v>3087</v>
      </c>
      <c r="BC51" s="61">
        <v>53098.26</v>
      </c>
      <c r="BD51" s="61">
        <v>0</v>
      </c>
      <c r="BE51" s="61">
        <v>0</v>
      </c>
      <c r="BF51" s="61">
        <v>1321</v>
      </c>
      <c r="BG51" s="61">
        <v>9916.3420000000006</v>
      </c>
      <c r="BH51" s="61">
        <v>17738</v>
      </c>
      <c r="BI51" s="61">
        <v>316218.39899999998</v>
      </c>
      <c r="BJ51" s="61">
        <v>7404</v>
      </c>
      <c r="BK51" s="61">
        <v>109257.09600000001</v>
      </c>
      <c r="BL51" s="61">
        <v>75067</v>
      </c>
      <c r="BM51" s="61">
        <v>1285758.577</v>
      </c>
      <c r="BN51" s="61">
        <v>211</v>
      </c>
      <c r="BO51" s="61">
        <v>963.91800000000001</v>
      </c>
      <c r="BP51" s="61">
        <v>16</v>
      </c>
      <c r="BQ51" s="61">
        <v>1867.72</v>
      </c>
      <c r="BR51" s="61">
        <v>1072921</v>
      </c>
      <c r="BS51" s="61">
        <v>1903040.243</v>
      </c>
      <c r="BT51" s="52"/>
      <c r="BU51" s="59">
        <v>91.957386700111897</v>
      </c>
      <c r="BV51" s="59">
        <v>96.53818608201945</v>
      </c>
    </row>
    <row r="52" spans="1:74" s="102" customFormat="1">
      <c r="A52" s="321" t="s">
        <v>604</v>
      </c>
      <c r="B52" s="68">
        <v>13795743</v>
      </c>
      <c r="C52" s="68">
        <v>177300998.65400001</v>
      </c>
      <c r="D52" s="68">
        <v>11503643</v>
      </c>
      <c r="E52" s="68">
        <v>142604955.41600001</v>
      </c>
      <c r="F52" s="68">
        <v>7742498</v>
      </c>
      <c r="G52" s="68">
        <v>99775770.158999994</v>
      </c>
      <c r="H52" s="68">
        <v>45349</v>
      </c>
      <c r="I52" s="68">
        <v>715253.04500000004</v>
      </c>
      <c r="J52" s="68">
        <v>1591408</v>
      </c>
      <c r="K52" s="68">
        <v>17059020.25</v>
      </c>
      <c r="L52" s="68">
        <v>2124388</v>
      </c>
      <c r="M52" s="68">
        <v>25054911.962000001</v>
      </c>
      <c r="N52" s="68">
        <v>0</v>
      </c>
      <c r="O52" s="68">
        <v>0</v>
      </c>
      <c r="P52" s="68">
        <v>20783</v>
      </c>
      <c r="Q52" s="68">
        <v>309478.84600000002</v>
      </c>
      <c r="R52" s="68">
        <v>547578</v>
      </c>
      <c r="S52" s="68">
        <v>23384931.227000002</v>
      </c>
      <c r="T52" s="68">
        <v>0</v>
      </c>
      <c r="U52" s="68">
        <v>0</v>
      </c>
      <c r="V52" s="68">
        <v>17507</v>
      </c>
      <c r="W52" s="68">
        <v>2338232.1910000001</v>
      </c>
      <c r="X52" s="68">
        <v>1760</v>
      </c>
      <c r="Y52" s="68">
        <v>48329.129000000001</v>
      </c>
      <c r="Z52" s="68">
        <v>293819</v>
      </c>
      <c r="AA52" s="68">
        <v>2770682.4950000001</v>
      </c>
      <c r="AB52" s="68">
        <v>1069</v>
      </c>
      <c r="AC52" s="68">
        <v>116416.875</v>
      </c>
      <c r="AD52" s="68">
        <v>0</v>
      </c>
      <c r="AE52" s="68">
        <v>0</v>
      </c>
      <c r="AF52" s="68">
        <v>730</v>
      </c>
      <c r="AG52" s="68">
        <v>114099.573</v>
      </c>
      <c r="AH52" s="68">
        <v>37</v>
      </c>
      <c r="AI52" s="68">
        <v>338.85</v>
      </c>
      <c r="AJ52" s="68">
        <v>332</v>
      </c>
      <c r="AK52" s="68">
        <v>1457.2529999999999</v>
      </c>
      <c r="AL52" s="68">
        <v>191</v>
      </c>
      <c r="AM52" s="68">
        <v>58900.658000000003</v>
      </c>
      <c r="AN52" s="68">
        <v>0</v>
      </c>
      <c r="AO52" s="68">
        <v>0</v>
      </c>
      <c r="AP52" s="68">
        <v>1862</v>
      </c>
      <c r="AQ52" s="68">
        <v>228657.09299999999</v>
      </c>
      <c r="AR52" s="68">
        <v>1260</v>
      </c>
      <c r="AS52" s="68">
        <v>30963.39</v>
      </c>
      <c r="AT52" s="68">
        <v>588</v>
      </c>
      <c r="AU52" s="68">
        <v>1282.999</v>
      </c>
      <c r="AV52" s="68">
        <v>20</v>
      </c>
      <c r="AW52" s="68">
        <v>2640.3539999999998</v>
      </c>
      <c r="AX52" s="68">
        <v>44416</v>
      </c>
      <c r="AY52" s="68">
        <v>312936.87900000002</v>
      </c>
      <c r="AZ52" s="68">
        <v>529</v>
      </c>
      <c r="BA52" s="68">
        <v>399911.91</v>
      </c>
      <c r="BB52" s="68">
        <v>3834</v>
      </c>
      <c r="BC52" s="68">
        <v>68207.172000000006</v>
      </c>
      <c r="BD52" s="68">
        <v>0</v>
      </c>
      <c r="BE52" s="68">
        <v>0</v>
      </c>
      <c r="BF52" s="68">
        <v>139005</v>
      </c>
      <c r="BG52" s="68">
        <v>588380.41500000004</v>
      </c>
      <c r="BH52" s="68">
        <v>23551</v>
      </c>
      <c r="BI52" s="68">
        <v>413922.43199999997</v>
      </c>
      <c r="BJ52" s="68">
        <v>10428</v>
      </c>
      <c r="BK52" s="68">
        <v>187376.429</v>
      </c>
      <c r="BL52" s="68">
        <v>88596</v>
      </c>
      <c r="BM52" s="68">
        <v>1439534.9539999999</v>
      </c>
      <c r="BN52" s="68">
        <v>212</v>
      </c>
      <c r="BO52" s="68">
        <v>1046.1030000000001</v>
      </c>
      <c r="BP52" s="68">
        <v>58</v>
      </c>
      <c r="BQ52" s="68">
        <v>1506.9449999999999</v>
      </c>
      <c r="BR52" s="68">
        <v>1093935</v>
      </c>
      <c r="BS52" s="68">
        <v>1876809.0660000001</v>
      </c>
      <c r="BT52" s="52"/>
      <c r="BU52" s="50">
        <v>92.551094744340276</v>
      </c>
      <c r="BV52" s="50">
        <v>99.482069100536989</v>
      </c>
    </row>
    <row r="53" spans="1:74" s="102" customFormat="1">
      <c r="A53" s="321" t="s">
        <v>605</v>
      </c>
      <c r="B53" s="52">
        <v>9236805</v>
      </c>
      <c r="C53" s="52">
        <v>120867616.851</v>
      </c>
      <c r="D53" s="52">
        <v>7251288</v>
      </c>
      <c r="E53" s="52">
        <v>92403810.863999993</v>
      </c>
      <c r="F53" s="52">
        <v>4876923</v>
      </c>
      <c r="G53" s="52">
        <v>65322370.471000001</v>
      </c>
      <c r="H53" s="52">
        <v>32493</v>
      </c>
      <c r="I53" s="52">
        <v>514720.96799999999</v>
      </c>
      <c r="J53" s="52">
        <v>913237</v>
      </c>
      <c r="K53" s="52">
        <v>9900312.1099999994</v>
      </c>
      <c r="L53" s="52">
        <v>1428635</v>
      </c>
      <c r="M53" s="52">
        <v>16666407.314999999</v>
      </c>
      <c r="N53" s="52">
        <v>0</v>
      </c>
      <c r="O53" s="52">
        <v>0</v>
      </c>
      <c r="P53" s="52">
        <v>9216</v>
      </c>
      <c r="Q53" s="52">
        <v>135609.75</v>
      </c>
      <c r="R53" s="52">
        <v>424892</v>
      </c>
      <c r="S53" s="52">
        <v>19624253.868000001</v>
      </c>
      <c r="T53" s="52">
        <v>0</v>
      </c>
      <c r="U53" s="52">
        <v>0</v>
      </c>
      <c r="V53" s="52">
        <v>11545</v>
      </c>
      <c r="W53" s="52">
        <v>1820034.2949999999</v>
      </c>
      <c r="X53" s="52">
        <v>905</v>
      </c>
      <c r="Y53" s="52">
        <v>9026.4330000000009</v>
      </c>
      <c r="Z53" s="52">
        <v>199646</v>
      </c>
      <c r="AA53" s="52">
        <v>2330969.09</v>
      </c>
      <c r="AB53" s="52">
        <v>407</v>
      </c>
      <c r="AC53" s="52">
        <v>47582.438000000002</v>
      </c>
      <c r="AD53" s="52">
        <v>0</v>
      </c>
      <c r="AE53" s="52">
        <v>0</v>
      </c>
      <c r="AF53" s="52">
        <v>622</v>
      </c>
      <c r="AG53" s="52">
        <v>83194.005000000005</v>
      </c>
      <c r="AH53" s="52">
        <v>16</v>
      </c>
      <c r="AI53" s="52">
        <v>252.24</v>
      </c>
      <c r="AJ53" s="52">
        <v>314</v>
      </c>
      <c r="AK53" s="52">
        <v>4494.0209999999997</v>
      </c>
      <c r="AL53" s="52">
        <v>76</v>
      </c>
      <c r="AM53" s="52">
        <v>18415.678</v>
      </c>
      <c r="AN53" s="52">
        <v>0</v>
      </c>
      <c r="AO53" s="52">
        <v>0</v>
      </c>
      <c r="AP53" s="52">
        <v>524</v>
      </c>
      <c r="AQ53" s="52">
        <v>56833.212</v>
      </c>
      <c r="AR53" s="52">
        <v>833</v>
      </c>
      <c r="AS53" s="52">
        <v>41829.209000000003</v>
      </c>
      <c r="AT53" s="52">
        <v>471</v>
      </c>
      <c r="AU53" s="52">
        <v>1933.59</v>
      </c>
      <c r="AV53" s="52">
        <v>41</v>
      </c>
      <c r="AW53" s="52">
        <v>12414.712</v>
      </c>
      <c r="AX53" s="52">
        <v>32568</v>
      </c>
      <c r="AY53" s="52">
        <v>162703.24100000001</v>
      </c>
      <c r="AZ53" s="52">
        <v>130</v>
      </c>
      <c r="BA53" s="52">
        <v>11768.88</v>
      </c>
      <c r="BB53" s="52">
        <v>2678</v>
      </c>
      <c r="BC53" s="52">
        <v>46246.248</v>
      </c>
      <c r="BD53" s="52">
        <v>0</v>
      </c>
      <c r="BE53" s="52">
        <v>0</v>
      </c>
      <c r="BF53" s="52">
        <v>1142</v>
      </c>
      <c r="BG53" s="52">
        <v>10189.734</v>
      </c>
      <c r="BH53" s="52">
        <v>13131</v>
      </c>
      <c r="BI53" s="52">
        <v>176966.12599999999</v>
      </c>
      <c r="BJ53" s="52">
        <v>7311</v>
      </c>
      <c r="BK53" s="52">
        <v>121104.29700000001</v>
      </c>
      <c r="BL53" s="52">
        <v>64878</v>
      </c>
      <c r="BM53" s="52">
        <v>1233651.6259999999</v>
      </c>
      <c r="BN53" s="52">
        <v>159</v>
      </c>
      <c r="BO53" s="52">
        <v>826.73699999999997</v>
      </c>
      <c r="BP53" s="52">
        <v>10</v>
      </c>
      <c r="BQ53" s="52">
        <v>229.03299999999999</v>
      </c>
      <c r="BR53" s="52">
        <v>1214002</v>
      </c>
      <c r="BS53" s="52">
        <v>2513277.5240000002</v>
      </c>
      <c r="BT53" s="52"/>
      <c r="BU53" s="50">
        <v>89.785426089783044</v>
      </c>
      <c r="BV53" s="50">
        <v>96.841697843430865</v>
      </c>
    </row>
    <row r="54" spans="1:74" s="102" customFormat="1">
      <c r="A54" s="321" t="s">
        <v>606</v>
      </c>
      <c r="B54" s="52">
        <v>9198148</v>
      </c>
      <c r="C54" s="52">
        <v>106203583.987</v>
      </c>
      <c r="D54" s="52">
        <v>6957503</v>
      </c>
      <c r="E54" s="52">
        <v>82708788.358999997</v>
      </c>
      <c r="F54" s="52">
        <v>4967580</v>
      </c>
      <c r="G54" s="52">
        <v>60945558.956</v>
      </c>
      <c r="H54" s="52">
        <v>40909</v>
      </c>
      <c r="I54" s="52">
        <v>590958.68900000001</v>
      </c>
      <c r="J54" s="52">
        <v>942226</v>
      </c>
      <c r="K54" s="52">
        <v>9605709.9250000007</v>
      </c>
      <c r="L54" s="52">
        <v>1006788</v>
      </c>
      <c r="M54" s="52">
        <v>11566560.789000001</v>
      </c>
      <c r="N54" s="52">
        <v>0</v>
      </c>
      <c r="O54" s="52">
        <v>0</v>
      </c>
      <c r="P54" s="52">
        <v>14407</v>
      </c>
      <c r="Q54" s="52">
        <v>167006.535</v>
      </c>
      <c r="R54" s="52">
        <v>391356</v>
      </c>
      <c r="S54" s="52">
        <v>14650535.249</v>
      </c>
      <c r="T54" s="52">
        <v>0</v>
      </c>
      <c r="U54" s="52">
        <v>0</v>
      </c>
      <c r="V54" s="52">
        <v>18785</v>
      </c>
      <c r="W54" s="52">
        <v>1747925.976</v>
      </c>
      <c r="X54" s="52">
        <v>798</v>
      </c>
      <c r="Y54" s="52">
        <v>21014.781999999999</v>
      </c>
      <c r="Z54" s="52">
        <v>185269</v>
      </c>
      <c r="AA54" s="52">
        <v>2263692.2319999998</v>
      </c>
      <c r="AB54" s="52">
        <v>219</v>
      </c>
      <c r="AC54" s="52">
        <v>35547.233999999997</v>
      </c>
      <c r="AD54" s="52">
        <v>0</v>
      </c>
      <c r="AE54" s="52">
        <v>0</v>
      </c>
      <c r="AF54" s="52">
        <v>253</v>
      </c>
      <c r="AG54" s="52">
        <v>28991.304</v>
      </c>
      <c r="AH54" s="52">
        <v>16</v>
      </c>
      <c r="AI54" s="52">
        <v>12360.57</v>
      </c>
      <c r="AJ54" s="52">
        <v>240</v>
      </c>
      <c r="AK54" s="52">
        <v>3099.192</v>
      </c>
      <c r="AL54" s="52">
        <v>72</v>
      </c>
      <c r="AM54" s="52">
        <v>18630.607</v>
      </c>
      <c r="AN54" s="52">
        <v>0</v>
      </c>
      <c r="AO54" s="52">
        <v>0</v>
      </c>
      <c r="AP54" s="52">
        <v>549</v>
      </c>
      <c r="AQ54" s="52">
        <v>57719.966999999997</v>
      </c>
      <c r="AR54" s="52">
        <v>262</v>
      </c>
      <c r="AS54" s="52">
        <v>12514.088</v>
      </c>
      <c r="AT54" s="52">
        <v>361</v>
      </c>
      <c r="AU54" s="52">
        <v>560.89099999999996</v>
      </c>
      <c r="AV54" s="52">
        <v>19</v>
      </c>
      <c r="AW54" s="52">
        <v>6645.3950000000004</v>
      </c>
      <c r="AX54" s="52">
        <v>27324</v>
      </c>
      <c r="AY54" s="52">
        <v>155825.96900000001</v>
      </c>
      <c r="AZ54" s="52">
        <v>48</v>
      </c>
      <c r="BA54" s="52">
        <v>7807.92</v>
      </c>
      <c r="BB54" s="52">
        <v>2518</v>
      </c>
      <c r="BC54" s="52">
        <v>39036.885999999999</v>
      </c>
      <c r="BD54" s="52">
        <v>0</v>
      </c>
      <c r="BE54" s="52">
        <v>0</v>
      </c>
      <c r="BF54" s="52">
        <v>1470</v>
      </c>
      <c r="BG54" s="52">
        <v>14377.721</v>
      </c>
      <c r="BH54" s="52">
        <v>19275</v>
      </c>
      <c r="BI54" s="52">
        <v>318184.43599999999</v>
      </c>
      <c r="BJ54" s="52">
        <v>7292</v>
      </c>
      <c r="BK54" s="52">
        <v>92521.248000000007</v>
      </c>
      <c r="BL54" s="52">
        <v>48538</v>
      </c>
      <c r="BM54" s="52">
        <v>771924.022</v>
      </c>
      <c r="BN54" s="52">
        <v>104</v>
      </c>
      <c r="BO54" s="52">
        <v>536.68700000000001</v>
      </c>
      <c r="BP54" s="52">
        <v>12</v>
      </c>
      <c r="BQ54" s="52">
        <v>212.77500000000001</v>
      </c>
      <c r="BR54" s="52">
        <v>1521458</v>
      </c>
      <c r="BS54" s="52">
        <v>3068123.9419999998</v>
      </c>
      <c r="BT54" s="52"/>
      <c r="BU54" s="50">
        <v>97.19094374184607</v>
      </c>
      <c r="BV54" s="50">
        <v>99.003985168470791</v>
      </c>
    </row>
    <row r="55" spans="1:74" s="102" customFormat="1">
      <c r="A55" s="321" t="s">
        <v>607</v>
      </c>
      <c r="B55" s="52">
        <v>11702977</v>
      </c>
      <c r="C55" s="52">
        <v>168196629.46399999</v>
      </c>
      <c r="D55" s="52">
        <v>10536303</v>
      </c>
      <c r="E55" s="52">
        <v>129502235.957</v>
      </c>
      <c r="F55" s="52">
        <v>7405351</v>
      </c>
      <c r="G55" s="52">
        <v>94469056.505999997</v>
      </c>
      <c r="H55" s="52">
        <v>51886</v>
      </c>
      <c r="I55" s="52">
        <v>728089.21200000006</v>
      </c>
      <c r="J55" s="52">
        <v>1554817</v>
      </c>
      <c r="K55" s="52">
        <v>16668366.481000001</v>
      </c>
      <c r="L55" s="52">
        <v>1524249</v>
      </c>
      <c r="M55" s="52">
        <v>17636723.758000001</v>
      </c>
      <c r="N55" s="52">
        <v>0</v>
      </c>
      <c r="O55" s="52">
        <v>0</v>
      </c>
      <c r="P55" s="52">
        <v>20750</v>
      </c>
      <c r="Q55" s="52">
        <v>219073.011</v>
      </c>
      <c r="R55" s="52">
        <v>633840</v>
      </c>
      <c r="S55" s="52">
        <v>29712781.951000001</v>
      </c>
      <c r="T55" s="52">
        <v>0</v>
      </c>
      <c r="U55" s="52">
        <v>0</v>
      </c>
      <c r="V55" s="52">
        <v>15580</v>
      </c>
      <c r="W55" s="52">
        <v>2218443.8849999998</v>
      </c>
      <c r="X55" s="52">
        <v>3570</v>
      </c>
      <c r="Y55" s="52">
        <v>40146.923000000003</v>
      </c>
      <c r="Z55" s="52">
        <v>215433</v>
      </c>
      <c r="AA55" s="52">
        <v>2734716.4019999998</v>
      </c>
      <c r="AB55" s="52">
        <v>395</v>
      </c>
      <c r="AC55" s="52">
        <v>41718.021000000001</v>
      </c>
      <c r="AD55" s="52">
        <v>0</v>
      </c>
      <c r="AE55" s="52">
        <v>0</v>
      </c>
      <c r="AF55" s="52">
        <v>460</v>
      </c>
      <c r="AG55" s="52">
        <v>77435.384000000005</v>
      </c>
      <c r="AH55" s="52">
        <v>0</v>
      </c>
      <c r="AI55" s="52">
        <v>0</v>
      </c>
      <c r="AJ55" s="52">
        <v>336</v>
      </c>
      <c r="AK55" s="52">
        <v>12510.59</v>
      </c>
      <c r="AL55" s="52">
        <v>149</v>
      </c>
      <c r="AM55" s="52">
        <v>57852.243000000002</v>
      </c>
      <c r="AN55" s="52">
        <v>0</v>
      </c>
      <c r="AO55" s="52">
        <v>0</v>
      </c>
      <c r="AP55" s="52">
        <v>1409</v>
      </c>
      <c r="AQ55" s="52">
        <v>169556.90900000001</v>
      </c>
      <c r="AR55" s="52">
        <v>1859</v>
      </c>
      <c r="AS55" s="52">
        <v>48305.83</v>
      </c>
      <c r="AT55" s="52">
        <v>780</v>
      </c>
      <c r="AU55" s="52">
        <v>2327.4340000000002</v>
      </c>
      <c r="AV55" s="52">
        <v>54</v>
      </c>
      <c r="AW55" s="52">
        <v>11775.637000000001</v>
      </c>
      <c r="AX55" s="52">
        <v>44561</v>
      </c>
      <c r="AY55" s="52">
        <v>286422.95199999999</v>
      </c>
      <c r="AZ55" s="52">
        <v>408</v>
      </c>
      <c r="BA55" s="52">
        <v>366136.9</v>
      </c>
      <c r="BB55" s="52">
        <v>2937</v>
      </c>
      <c r="BC55" s="52">
        <v>50431.355000000003</v>
      </c>
      <c r="BD55" s="52">
        <v>0</v>
      </c>
      <c r="BE55" s="52">
        <v>0</v>
      </c>
      <c r="BF55" s="52">
        <v>67991</v>
      </c>
      <c r="BG55" s="52">
        <v>286223.93400000001</v>
      </c>
      <c r="BH55" s="52">
        <v>28565</v>
      </c>
      <c r="BI55" s="52">
        <v>442745.14600000001</v>
      </c>
      <c r="BJ55" s="52">
        <v>8531</v>
      </c>
      <c r="BK55" s="52">
        <v>114054.44</v>
      </c>
      <c r="BL55" s="52">
        <v>79150</v>
      </c>
      <c r="BM55" s="52">
        <v>1733963.96</v>
      </c>
      <c r="BN55" s="52">
        <v>200</v>
      </c>
      <c r="BO55" s="52">
        <v>1044.3679999999999</v>
      </c>
      <c r="BP55" s="52">
        <v>47</v>
      </c>
      <c r="BQ55" s="52">
        <v>642.928</v>
      </c>
      <c r="BR55" s="52">
        <v>39669</v>
      </c>
      <c r="BS55" s="52">
        <v>66083.304000000004</v>
      </c>
      <c r="BT55" s="52"/>
      <c r="BU55" s="50">
        <v>93.649356052382601</v>
      </c>
      <c r="BV55" s="50">
        <v>99.182409849435189</v>
      </c>
    </row>
    <row r="56" spans="1:74" s="102" customFormat="1">
      <c r="A56" s="302" t="s">
        <v>608</v>
      </c>
      <c r="B56" s="61">
        <v>9733159</v>
      </c>
      <c r="C56" s="61">
        <v>160241661.68700001</v>
      </c>
      <c r="D56" s="61">
        <v>8367811</v>
      </c>
      <c r="E56" s="61">
        <v>112098570.38699999</v>
      </c>
      <c r="F56" s="61">
        <v>5833198</v>
      </c>
      <c r="G56" s="61">
        <v>81844519.969999999</v>
      </c>
      <c r="H56" s="61">
        <v>25482</v>
      </c>
      <c r="I56" s="61">
        <v>389983.50300000003</v>
      </c>
      <c r="J56" s="61">
        <v>1246319</v>
      </c>
      <c r="K56" s="61">
        <v>14228821.876</v>
      </c>
      <c r="L56" s="61">
        <v>1262812</v>
      </c>
      <c r="M56" s="61">
        <v>15635245.038000001</v>
      </c>
      <c r="N56" s="61">
        <v>0</v>
      </c>
      <c r="O56" s="61">
        <v>0</v>
      </c>
      <c r="P56" s="61">
        <v>27041</v>
      </c>
      <c r="Q56" s="61">
        <v>381556.01699999999</v>
      </c>
      <c r="R56" s="61">
        <v>709689</v>
      </c>
      <c r="S56" s="61">
        <v>34649979.265000001</v>
      </c>
      <c r="T56" s="61">
        <v>0</v>
      </c>
      <c r="U56" s="61">
        <v>0</v>
      </c>
      <c r="V56" s="61">
        <v>30330</v>
      </c>
      <c r="W56" s="61">
        <v>3061757.16</v>
      </c>
      <c r="X56" s="61">
        <v>2205</v>
      </c>
      <c r="Y56" s="61">
        <v>52908.309000000001</v>
      </c>
      <c r="Z56" s="61">
        <v>396571</v>
      </c>
      <c r="AA56" s="61">
        <v>5813107.1960000005</v>
      </c>
      <c r="AB56" s="61">
        <v>770</v>
      </c>
      <c r="AC56" s="61">
        <v>140932.71900000001</v>
      </c>
      <c r="AD56" s="61">
        <v>0</v>
      </c>
      <c r="AE56" s="61">
        <v>0</v>
      </c>
      <c r="AF56" s="61">
        <v>1075</v>
      </c>
      <c r="AG56" s="61">
        <v>60261.714</v>
      </c>
      <c r="AH56" s="61">
        <v>0</v>
      </c>
      <c r="AI56" s="61">
        <v>0</v>
      </c>
      <c r="AJ56" s="61">
        <v>73</v>
      </c>
      <c r="AK56" s="61">
        <v>1232.3499999999999</v>
      </c>
      <c r="AL56" s="61">
        <v>210</v>
      </c>
      <c r="AM56" s="61">
        <v>113745.02899999999</v>
      </c>
      <c r="AN56" s="61">
        <v>0</v>
      </c>
      <c r="AO56" s="61">
        <v>0</v>
      </c>
      <c r="AP56" s="61">
        <v>1006</v>
      </c>
      <c r="AQ56" s="61">
        <v>131165.56700000001</v>
      </c>
      <c r="AR56" s="61">
        <v>462</v>
      </c>
      <c r="AS56" s="61">
        <v>16307.093000000001</v>
      </c>
      <c r="AT56" s="61">
        <v>1142</v>
      </c>
      <c r="AU56" s="61">
        <v>2878.6559999999999</v>
      </c>
      <c r="AV56" s="61">
        <v>69</v>
      </c>
      <c r="AW56" s="61">
        <v>7364.8940000000002</v>
      </c>
      <c r="AX56" s="61">
        <v>82113</v>
      </c>
      <c r="AY56" s="61">
        <v>800280.826</v>
      </c>
      <c r="AZ56" s="61">
        <v>607</v>
      </c>
      <c r="BA56" s="61">
        <v>538917.71</v>
      </c>
      <c r="BB56" s="61">
        <v>1171</v>
      </c>
      <c r="BC56" s="61">
        <v>22034.276999999998</v>
      </c>
      <c r="BD56" s="61">
        <v>0</v>
      </c>
      <c r="BE56" s="61">
        <v>0</v>
      </c>
      <c r="BF56" s="61">
        <v>653</v>
      </c>
      <c r="BG56" s="61">
        <v>8533.5889999999999</v>
      </c>
      <c r="BH56" s="61">
        <v>32030</v>
      </c>
      <c r="BI56" s="61">
        <v>665949.33200000005</v>
      </c>
      <c r="BJ56" s="61">
        <v>4533</v>
      </c>
      <c r="BK56" s="61">
        <v>66416.959000000003</v>
      </c>
      <c r="BL56" s="61">
        <v>73396</v>
      </c>
      <c r="BM56" s="61">
        <v>1606328.652</v>
      </c>
      <c r="BN56" s="61">
        <v>188</v>
      </c>
      <c r="BO56" s="61">
        <v>927.495</v>
      </c>
      <c r="BP56" s="61">
        <v>14</v>
      </c>
      <c r="BQ56" s="61">
        <v>506.49099999999999</v>
      </c>
      <c r="BR56" s="61">
        <v>0</v>
      </c>
      <c r="BS56" s="61">
        <v>0</v>
      </c>
      <c r="BT56" s="52"/>
      <c r="BU56" s="59">
        <v>90.110303467620767</v>
      </c>
      <c r="BV56" s="59">
        <v>97.904397622488617</v>
      </c>
    </row>
    <row r="57" spans="1:74">
      <c r="B57" s="80"/>
      <c r="BT57" s="255"/>
    </row>
  </sheetData>
  <customSheetViews>
    <customSheetView guid="{6F28069D-A7F4-41D2-AA1B-4487F97E36F1}" showPageBreaks="1" printArea="1" showRuler="0">
      <pageMargins left="0.39370078740157483" right="0.39370078740157483" top="0.98425196850393704" bottom="0" header="0.51181102362204722" footer="0.51181102362204722"/>
      <printOptions horizontalCentered="1"/>
      <pageSetup paperSize="8" scale="95" orientation="landscape" horizontalDpi="4294967292" r:id="rId1"/>
      <headerFooter alignWithMargins="0"/>
    </customSheetView>
  </customSheetViews>
  <mergeCells count="42">
    <mergeCell ref="AX4:AY4"/>
    <mergeCell ref="AR3:AS4"/>
    <mergeCell ref="BR3:BS4"/>
    <mergeCell ref="BD3:BE4"/>
    <mergeCell ref="BP3:BQ4"/>
    <mergeCell ref="BF3:BG4"/>
    <mergeCell ref="BH3:BI4"/>
    <mergeCell ref="AZ3:BA4"/>
    <mergeCell ref="BJ3:BK4"/>
    <mergeCell ref="BN3:BO4"/>
    <mergeCell ref="AT3:AY3"/>
    <mergeCell ref="BB3:BC4"/>
    <mergeCell ref="AV4:AW4"/>
    <mergeCell ref="BU3:BV4"/>
    <mergeCell ref="D3:E4"/>
    <mergeCell ref="F3:G4"/>
    <mergeCell ref="AT4:AU4"/>
    <mergeCell ref="X4:Y4"/>
    <mergeCell ref="Z4:AA4"/>
    <mergeCell ref="AD4:AE4"/>
    <mergeCell ref="V3:AC3"/>
    <mergeCell ref="AL4:AM4"/>
    <mergeCell ref="BL3:BM4"/>
    <mergeCell ref="AH4:AI4"/>
    <mergeCell ref="AJ4:AK4"/>
    <mergeCell ref="AH3:AK3"/>
    <mergeCell ref="AP3:AQ4"/>
    <mergeCell ref="AN3:AO4"/>
    <mergeCell ref="AL3:AM3"/>
    <mergeCell ref="A3:A5"/>
    <mergeCell ref="B3:C4"/>
    <mergeCell ref="H3:I4"/>
    <mergeCell ref="L3:M4"/>
    <mergeCell ref="J3:K4"/>
    <mergeCell ref="AD3:AG3"/>
    <mergeCell ref="AF4:AG4"/>
    <mergeCell ref="T3:U4"/>
    <mergeCell ref="N3:O4"/>
    <mergeCell ref="P3:Q4"/>
    <mergeCell ref="V4:W4"/>
    <mergeCell ref="R3:S4"/>
    <mergeCell ref="AB4:AC4"/>
  </mergeCells>
  <phoneticPr fontId="2"/>
  <printOptions horizontalCentered="1"/>
  <pageMargins left="0.39370078740157483" right="0.39370078740157483" top="0.59055118110236227" bottom="0" header="0.51181102362204722" footer="0.51181102362204722"/>
  <pageSetup paperSize="9" scale="56" orientation="landscape" horizontalDpi="4294967292" r:id="rId2"/>
  <headerFooter alignWithMargins="0"/>
  <colBreaks count="4" manualBreakCount="4">
    <brk id="13" max="56" man="1"/>
    <brk id="29" max="56" man="1"/>
    <brk id="45" max="56" man="1"/>
    <brk id="63" max="56"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71"/>
  <dimension ref="A1:DG57"/>
  <sheetViews>
    <sheetView zoomScale="70" zoomScaleNormal="70" workbookViewId="0">
      <pane xSplit="1" ySplit="10" topLeftCell="B11" activePane="bottomRight" state="frozen"/>
      <selection pane="topRight"/>
      <selection pane="bottomLeft"/>
      <selection pane="bottomRight"/>
    </sheetView>
  </sheetViews>
  <sheetFormatPr defaultRowHeight="13.5"/>
  <cols>
    <col min="1" max="1" width="13.5" style="300" customWidth="1"/>
    <col min="2" max="2" width="14.75" style="299" customWidth="1"/>
    <col min="3" max="3" width="16.125" style="299" bestFit="1" customWidth="1"/>
    <col min="4" max="4" width="14.75" style="299" customWidth="1"/>
    <col min="5" max="5" width="16.125" style="299" bestFit="1" customWidth="1"/>
    <col min="6" max="6" width="14.75" style="299" customWidth="1"/>
    <col min="7" max="7" width="16.125" style="299" bestFit="1" customWidth="1"/>
    <col min="8" max="9" width="14.75" style="299" customWidth="1"/>
    <col min="10" max="15" width="14.75" style="298" customWidth="1"/>
    <col min="16" max="19" width="26.125" style="298" hidden="1" customWidth="1"/>
    <col min="20" max="35" width="12" style="298" customWidth="1"/>
    <col min="36" max="39" width="11.625" style="298" customWidth="1"/>
    <col min="40" max="49" width="11.75" style="298" customWidth="1"/>
    <col min="50" max="50" width="10.625" style="298" customWidth="1"/>
    <col min="51" max="51" width="2.5" style="298" customWidth="1"/>
    <col min="52" max="53" width="10.625" style="298" customWidth="1"/>
    <col min="54" max="111" width="9" style="298"/>
    <col min="112" max="16384" width="9" style="299"/>
  </cols>
  <sheetData>
    <row r="1" spans="1:111" ht="24" customHeight="1">
      <c r="A1" s="296" t="s">
        <v>432</v>
      </c>
      <c r="B1" s="297"/>
      <c r="C1" s="297"/>
      <c r="D1" s="297"/>
      <c r="E1" s="297"/>
      <c r="F1" s="297"/>
      <c r="G1" s="297"/>
      <c r="H1" s="297"/>
      <c r="I1" s="297"/>
      <c r="J1" s="297"/>
      <c r="K1" s="297"/>
      <c r="L1" s="297"/>
      <c r="M1" s="297"/>
      <c r="N1" s="297"/>
      <c r="O1" s="297"/>
      <c r="P1" s="475" t="s">
        <v>151</v>
      </c>
      <c r="Q1" s="476"/>
      <c r="R1" s="476"/>
      <c r="S1" s="476"/>
      <c r="T1" s="477"/>
      <c r="U1" s="477"/>
      <c r="V1" s="477"/>
      <c r="W1" s="477"/>
      <c r="X1" s="477"/>
      <c r="Y1" s="477"/>
      <c r="Z1" s="477"/>
    </row>
    <row r="2" spans="1:111" ht="21.2" customHeight="1">
      <c r="O2" s="8" t="s">
        <v>704</v>
      </c>
      <c r="S2" s="8" t="s">
        <v>710</v>
      </c>
    </row>
    <row r="3" spans="1:111" s="301" customFormat="1" ht="21.2" customHeight="1">
      <c r="A3" s="590" t="s">
        <v>136</v>
      </c>
      <c r="B3" s="609" t="s">
        <v>410</v>
      </c>
      <c r="C3" s="610"/>
      <c r="D3" s="610"/>
      <c r="E3" s="610"/>
      <c r="F3" s="610"/>
      <c r="G3" s="610"/>
      <c r="H3" s="610"/>
      <c r="I3" s="610"/>
      <c r="J3" s="610"/>
      <c r="K3" s="610"/>
      <c r="L3" s="610"/>
      <c r="M3" s="610"/>
      <c r="N3" s="610"/>
      <c r="O3" s="611"/>
      <c r="P3" s="603" t="s">
        <v>137</v>
      </c>
      <c r="Q3" s="604"/>
      <c r="R3" s="604"/>
      <c r="S3" s="605"/>
    </row>
    <row r="4" spans="1:111" s="301" customFormat="1" ht="18.95" customHeight="1">
      <c r="A4" s="529"/>
      <c r="B4" s="533" t="s">
        <v>425</v>
      </c>
      <c r="C4" s="591"/>
      <c r="D4" s="599" t="s">
        <v>426</v>
      </c>
      <c r="E4" s="600"/>
      <c r="F4" s="599" t="s">
        <v>427</v>
      </c>
      <c r="G4" s="600"/>
      <c r="H4" s="599" t="s">
        <v>428</v>
      </c>
      <c r="I4" s="600"/>
      <c r="J4" s="599" t="s">
        <v>429</v>
      </c>
      <c r="K4" s="600"/>
      <c r="L4" s="594" t="s">
        <v>408</v>
      </c>
      <c r="M4" s="595"/>
      <c r="N4" s="595"/>
      <c r="O4" s="596"/>
      <c r="P4" s="606"/>
      <c r="Q4" s="607"/>
      <c r="R4" s="607"/>
      <c r="S4" s="608"/>
    </row>
    <row r="5" spans="1:111" s="301" customFormat="1" ht="18.95" customHeight="1">
      <c r="A5" s="529"/>
      <c r="B5" s="592"/>
      <c r="C5" s="593"/>
      <c r="D5" s="601"/>
      <c r="E5" s="602"/>
      <c r="F5" s="601"/>
      <c r="G5" s="602"/>
      <c r="H5" s="601"/>
      <c r="I5" s="602"/>
      <c r="J5" s="601"/>
      <c r="K5" s="602"/>
      <c r="L5" s="597" t="s">
        <v>239</v>
      </c>
      <c r="M5" s="598"/>
      <c r="N5" s="592" t="s">
        <v>411</v>
      </c>
      <c r="O5" s="593"/>
      <c r="P5" s="597" t="s">
        <v>239</v>
      </c>
      <c r="Q5" s="598"/>
      <c r="R5" s="597" t="s">
        <v>138</v>
      </c>
      <c r="S5" s="598"/>
    </row>
    <row r="6" spans="1:111" s="304" customFormat="1" ht="18" customHeight="1">
      <c r="A6" s="530"/>
      <c r="B6" s="303" t="s">
        <v>1</v>
      </c>
      <c r="C6" s="303" t="s">
        <v>2</v>
      </c>
      <c r="D6" s="303" t="s">
        <v>1</v>
      </c>
      <c r="E6" s="303" t="s">
        <v>2</v>
      </c>
      <c r="F6" s="303" t="s">
        <v>1</v>
      </c>
      <c r="G6" s="303" t="s">
        <v>2</v>
      </c>
      <c r="H6" s="303" t="s">
        <v>1</v>
      </c>
      <c r="I6" s="303" t="s">
        <v>2</v>
      </c>
      <c r="J6" s="303" t="s">
        <v>1</v>
      </c>
      <c r="K6" s="303" t="s">
        <v>2</v>
      </c>
      <c r="L6" s="303" t="s">
        <v>1</v>
      </c>
      <c r="M6" s="303" t="s">
        <v>2</v>
      </c>
      <c r="N6" s="303" t="s">
        <v>1</v>
      </c>
      <c r="O6" s="303" t="s">
        <v>2</v>
      </c>
      <c r="P6" s="303" t="s">
        <v>1</v>
      </c>
      <c r="Q6" s="303" t="s">
        <v>2</v>
      </c>
      <c r="R6" s="303" t="s">
        <v>1</v>
      </c>
      <c r="S6" s="303" t="s">
        <v>2</v>
      </c>
    </row>
    <row r="7" spans="1:111">
      <c r="A7" s="9"/>
      <c r="B7" s="305" t="s">
        <v>524</v>
      </c>
      <c r="C7" s="306" t="s">
        <v>526</v>
      </c>
      <c r="D7" s="305" t="s">
        <v>524</v>
      </c>
      <c r="E7" s="306" t="s">
        <v>526</v>
      </c>
      <c r="F7" s="305" t="s">
        <v>524</v>
      </c>
      <c r="G7" s="306" t="s">
        <v>526</v>
      </c>
      <c r="H7" s="305" t="s">
        <v>524</v>
      </c>
      <c r="I7" s="306" t="s">
        <v>526</v>
      </c>
      <c r="J7" s="305" t="s">
        <v>524</v>
      </c>
      <c r="K7" s="306" t="s">
        <v>526</v>
      </c>
      <c r="L7" s="305" t="s">
        <v>524</v>
      </c>
      <c r="M7" s="306" t="s">
        <v>526</v>
      </c>
      <c r="N7" s="305" t="s">
        <v>524</v>
      </c>
      <c r="O7" s="306" t="s">
        <v>526</v>
      </c>
      <c r="P7" s="305" t="s">
        <v>524</v>
      </c>
      <c r="Q7" s="306" t="s">
        <v>526</v>
      </c>
      <c r="R7" s="305" t="s">
        <v>524</v>
      </c>
      <c r="S7" s="306" t="s">
        <v>526</v>
      </c>
    </row>
    <row r="8" spans="1:111" s="310" customFormat="1" ht="18" customHeight="1">
      <c r="A8" s="152" t="s">
        <v>705</v>
      </c>
      <c r="B8" s="307">
        <v>441539643</v>
      </c>
      <c r="C8" s="308">
        <v>4774995450.8520002</v>
      </c>
      <c r="D8" s="307">
        <v>279838872</v>
      </c>
      <c r="E8" s="308">
        <v>2728699036.9889998</v>
      </c>
      <c r="F8" s="307">
        <v>109938611</v>
      </c>
      <c r="G8" s="309">
        <v>1015721829.732</v>
      </c>
      <c r="H8" s="307">
        <v>35917757</v>
      </c>
      <c r="I8" s="308">
        <v>554298822.81799996</v>
      </c>
      <c r="J8" s="307">
        <v>19159435</v>
      </c>
      <c r="K8" s="309">
        <v>303732666.05299997</v>
      </c>
      <c r="L8" s="307">
        <v>7219793</v>
      </c>
      <c r="M8" s="309">
        <v>122634935.54899999</v>
      </c>
      <c r="N8" s="309">
        <v>24796268</v>
      </c>
      <c r="O8" s="307">
        <v>476706995.23900002</v>
      </c>
      <c r="P8" s="309">
        <v>572232</v>
      </c>
      <c r="Q8" s="309">
        <v>13042113.9</v>
      </c>
      <c r="R8" s="309">
        <v>4015272</v>
      </c>
      <c r="S8" s="307">
        <v>120746522.596</v>
      </c>
      <c r="T8" s="298"/>
      <c r="U8" s="298"/>
      <c r="V8" s="298"/>
      <c r="W8" s="298"/>
      <c r="X8" s="298"/>
      <c r="Y8" s="298"/>
      <c r="Z8" s="298"/>
      <c r="AA8" s="298"/>
      <c r="AB8" s="298"/>
      <c r="AC8" s="298"/>
      <c r="AD8" s="298"/>
      <c r="AE8" s="298"/>
      <c r="AF8" s="298"/>
      <c r="AG8" s="298"/>
      <c r="AH8" s="298"/>
      <c r="AI8" s="298"/>
      <c r="AJ8" s="298"/>
      <c r="AK8" s="298"/>
      <c r="AL8" s="298"/>
      <c r="AM8" s="298"/>
      <c r="AN8" s="298"/>
      <c r="AO8" s="298"/>
      <c r="AP8" s="298"/>
      <c r="AQ8" s="298"/>
      <c r="AR8" s="298"/>
      <c r="AS8" s="298"/>
      <c r="AT8" s="298"/>
      <c r="AU8" s="298"/>
      <c r="AV8" s="298"/>
      <c r="AW8" s="298"/>
      <c r="AX8" s="298"/>
      <c r="AY8" s="298"/>
      <c r="AZ8" s="298"/>
      <c r="BA8" s="298"/>
      <c r="BB8" s="298"/>
      <c r="BC8" s="298"/>
      <c r="BD8" s="298"/>
      <c r="BE8" s="298"/>
      <c r="BF8" s="298"/>
      <c r="BG8" s="298"/>
      <c r="BH8" s="298"/>
      <c r="BI8" s="298"/>
      <c r="BJ8" s="298"/>
      <c r="BK8" s="298"/>
      <c r="BL8" s="298"/>
      <c r="BM8" s="298"/>
      <c r="BN8" s="298"/>
      <c r="BO8" s="298"/>
      <c r="BP8" s="298"/>
      <c r="BQ8" s="298"/>
      <c r="BR8" s="298"/>
      <c r="BS8" s="298"/>
      <c r="BT8" s="298"/>
      <c r="BU8" s="298"/>
      <c r="BV8" s="298"/>
      <c r="BW8" s="298"/>
      <c r="BX8" s="298"/>
      <c r="BY8" s="298"/>
      <c r="BZ8" s="298"/>
      <c r="CA8" s="298"/>
      <c r="CB8" s="298"/>
      <c r="CC8" s="298"/>
      <c r="CD8" s="298"/>
      <c r="CE8" s="298"/>
      <c r="CF8" s="298"/>
      <c r="CG8" s="298"/>
      <c r="CH8" s="298"/>
      <c r="CI8" s="298"/>
      <c r="CJ8" s="298"/>
      <c r="CK8" s="298"/>
      <c r="CL8" s="298"/>
      <c r="CM8" s="298"/>
      <c r="CN8" s="298"/>
      <c r="CO8" s="298"/>
      <c r="CP8" s="298"/>
      <c r="CQ8" s="298"/>
      <c r="CR8" s="298"/>
      <c r="CS8" s="298"/>
      <c r="CT8" s="298"/>
      <c r="CU8" s="298"/>
      <c r="CV8" s="298"/>
      <c r="CW8" s="298"/>
      <c r="CX8" s="298"/>
      <c r="CY8" s="298"/>
      <c r="CZ8" s="298"/>
      <c r="DA8" s="298"/>
      <c r="DB8" s="298"/>
      <c r="DC8" s="298"/>
      <c r="DD8" s="298"/>
      <c r="DE8" s="298"/>
      <c r="DF8" s="298"/>
      <c r="DG8" s="298"/>
    </row>
    <row r="9" spans="1:111" s="310" customFormat="1" ht="18" customHeight="1">
      <c r="A9" s="152" t="s">
        <v>706</v>
      </c>
      <c r="B9" s="307">
        <v>452362303</v>
      </c>
      <c r="C9" s="308">
        <v>5008213298.0369997</v>
      </c>
      <c r="D9" s="307">
        <v>277438266</v>
      </c>
      <c r="E9" s="308">
        <v>2769717964.7719998</v>
      </c>
      <c r="F9" s="307">
        <v>106432147</v>
      </c>
      <c r="G9" s="309">
        <v>997858957.03400004</v>
      </c>
      <c r="H9" s="307">
        <v>36731393</v>
      </c>
      <c r="I9" s="308">
        <v>574719201.903</v>
      </c>
      <c r="J9" s="307">
        <v>18429641</v>
      </c>
      <c r="K9" s="309">
        <v>295586069.75800002</v>
      </c>
      <c r="L9" s="307">
        <v>8316488</v>
      </c>
      <c r="M9" s="309">
        <v>143263997.956</v>
      </c>
      <c r="N9" s="309">
        <v>27407020</v>
      </c>
      <c r="O9" s="307">
        <v>535701883.046</v>
      </c>
      <c r="P9" s="309">
        <v>591298</v>
      </c>
      <c r="Q9" s="309">
        <v>13336592.422</v>
      </c>
      <c r="R9" s="309">
        <v>4094921</v>
      </c>
      <c r="S9" s="307">
        <v>120526475.16500001</v>
      </c>
      <c r="T9" s="298"/>
      <c r="U9" s="298"/>
      <c r="V9" s="298"/>
      <c r="W9" s="298"/>
      <c r="X9" s="298"/>
      <c r="Y9" s="298"/>
      <c r="Z9" s="298"/>
      <c r="AA9" s="298"/>
      <c r="AB9" s="298"/>
      <c r="AC9" s="298"/>
      <c r="AD9" s="298"/>
      <c r="AE9" s="298"/>
      <c r="AF9" s="298"/>
      <c r="AG9" s="298"/>
      <c r="AH9" s="298"/>
      <c r="AI9" s="298"/>
      <c r="AJ9" s="298"/>
      <c r="AK9" s="298"/>
      <c r="AL9" s="298"/>
      <c r="AM9" s="298"/>
      <c r="AN9" s="298"/>
      <c r="AO9" s="298"/>
      <c r="AP9" s="298"/>
      <c r="AQ9" s="298"/>
      <c r="AR9" s="298"/>
      <c r="AS9" s="298"/>
      <c r="AT9" s="298"/>
      <c r="AU9" s="298"/>
      <c r="AV9" s="298"/>
      <c r="AW9" s="298"/>
      <c r="AX9" s="298"/>
      <c r="AY9" s="298"/>
      <c r="AZ9" s="298"/>
      <c r="BA9" s="298"/>
      <c r="BB9" s="298"/>
      <c r="BC9" s="298"/>
      <c r="BD9" s="298"/>
      <c r="BE9" s="298"/>
      <c r="BF9" s="298"/>
      <c r="BG9" s="298"/>
      <c r="BH9" s="298"/>
      <c r="BI9" s="298"/>
      <c r="BJ9" s="298"/>
      <c r="BK9" s="298"/>
      <c r="BL9" s="298"/>
      <c r="BM9" s="298"/>
      <c r="BN9" s="298"/>
      <c r="BO9" s="298"/>
      <c r="BP9" s="298"/>
      <c r="BQ9" s="298"/>
      <c r="BR9" s="298"/>
      <c r="BS9" s="298"/>
      <c r="BT9" s="298"/>
      <c r="BU9" s="298"/>
      <c r="BV9" s="298"/>
      <c r="BW9" s="298"/>
      <c r="BX9" s="298"/>
      <c r="BY9" s="298"/>
      <c r="BZ9" s="298"/>
      <c r="CA9" s="298"/>
      <c r="CB9" s="298"/>
      <c r="CC9" s="298"/>
      <c r="CD9" s="298"/>
      <c r="CE9" s="298"/>
      <c r="CF9" s="298"/>
      <c r="CG9" s="298"/>
      <c r="CH9" s="298"/>
      <c r="CI9" s="298"/>
      <c r="CJ9" s="298"/>
      <c r="CK9" s="298"/>
      <c r="CL9" s="298"/>
      <c r="CM9" s="298"/>
      <c r="CN9" s="298"/>
      <c r="CO9" s="298"/>
      <c r="CP9" s="298"/>
      <c r="CQ9" s="298"/>
      <c r="CR9" s="298"/>
      <c r="CS9" s="298"/>
      <c r="CT9" s="298"/>
      <c r="CU9" s="298"/>
      <c r="CV9" s="298"/>
      <c r="CW9" s="298"/>
      <c r="CX9" s="298"/>
      <c r="CY9" s="298"/>
      <c r="CZ9" s="298"/>
      <c r="DA9" s="298"/>
      <c r="DB9" s="298"/>
      <c r="DC9" s="298"/>
      <c r="DD9" s="298"/>
      <c r="DE9" s="298"/>
      <c r="DF9" s="298"/>
      <c r="DG9" s="298"/>
    </row>
    <row r="10" spans="1:111" s="310" customFormat="1" ht="18" customHeight="1">
      <c r="A10" s="157" t="s">
        <v>707</v>
      </c>
      <c r="B10" s="311">
        <v>421001684</v>
      </c>
      <c r="C10" s="312">
        <v>4980471523.8280001</v>
      </c>
      <c r="D10" s="311">
        <v>243150938</v>
      </c>
      <c r="E10" s="312">
        <v>2613393103.152</v>
      </c>
      <c r="F10" s="311">
        <v>77879759</v>
      </c>
      <c r="G10" s="313">
        <v>815991100.41600001</v>
      </c>
      <c r="H10" s="311">
        <v>35515812</v>
      </c>
      <c r="I10" s="312">
        <v>569990611.96800005</v>
      </c>
      <c r="J10" s="311">
        <v>16547025</v>
      </c>
      <c r="K10" s="313">
        <v>275299270.51899999</v>
      </c>
      <c r="L10" s="311">
        <v>8556342</v>
      </c>
      <c r="M10" s="313">
        <v>152217713.18200001</v>
      </c>
      <c r="N10" s="313">
        <v>28559005</v>
      </c>
      <c r="O10" s="311">
        <v>569284023.92400002</v>
      </c>
      <c r="P10" s="313">
        <v>0</v>
      </c>
      <c r="Q10" s="313">
        <v>0</v>
      </c>
      <c r="R10" s="313">
        <v>-2</v>
      </c>
      <c r="S10" s="311">
        <v>-17.001000000000001</v>
      </c>
      <c r="T10" s="298"/>
      <c r="U10" s="298"/>
      <c r="V10" s="298"/>
      <c r="W10" s="298"/>
      <c r="X10" s="298"/>
      <c r="Y10" s="298"/>
      <c r="Z10" s="298"/>
      <c r="AA10" s="298"/>
      <c r="AB10" s="298"/>
      <c r="AC10" s="298"/>
      <c r="AD10" s="298"/>
      <c r="AE10" s="298"/>
      <c r="AF10" s="298"/>
      <c r="AG10" s="298"/>
      <c r="AH10" s="298"/>
      <c r="AI10" s="298"/>
      <c r="AJ10" s="298"/>
      <c r="AK10" s="298"/>
      <c r="AL10" s="298"/>
      <c r="AM10" s="298"/>
      <c r="AN10" s="298"/>
      <c r="AO10" s="298"/>
      <c r="AP10" s="298"/>
      <c r="AQ10" s="298"/>
      <c r="AR10" s="298"/>
      <c r="AS10" s="298"/>
      <c r="AT10" s="298"/>
      <c r="AU10" s="298"/>
      <c r="AV10" s="298"/>
      <c r="AW10" s="298"/>
      <c r="AX10" s="298"/>
      <c r="AY10" s="298"/>
      <c r="AZ10" s="298"/>
      <c r="BA10" s="298"/>
      <c r="BB10" s="298"/>
      <c r="BC10" s="298"/>
      <c r="BD10" s="298"/>
      <c r="BE10" s="298"/>
      <c r="BF10" s="298"/>
      <c r="BG10" s="298"/>
      <c r="BH10" s="298"/>
      <c r="BI10" s="298"/>
      <c r="BJ10" s="298"/>
      <c r="BK10" s="298"/>
      <c r="BL10" s="298"/>
      <c r="BM10" s="298"/>
      <c r="BN10" s="298"/>
      <c r="BO10" s="298"/>
      <c r="BP10" s="298"/>
      <c r="BQ10" s="298"/>
      <c r="BR10" s="298"/>
      <c r="BS10" s="298"/>
      <c r="BT10" s="298"/>
      <c r="BU10" s="298"/>
      <c r="BV10" s="298"/>
      <c r="BW10" s="298"/>
      <c r="BX10" s="298"/>
      <c r="BY10" s="298"/>
      <c r="BZ10" s="298"/>
      <c r="CA10" s="298"/>
      <c r="CB10" s="298"/>
      <c r="CC10" s="298"/>
      <c r="CD10" s="298"/>
      <c r="CE10" s="298"/>
      <c r="CF10" s="298"/>
      <c r="CG10" s="298"/>
      <c r="CH10" s="298"/>
      <c r="CI10" s="298"/>
      <c r="CJ10" s="298"/>
      <c r="CK10" s="298"/>
      <c r="CL10" s="298"/>
      <c r="CM10" s="298"/>
      <c r="CN10" s="298"/>
      <c r="CO10" s="298"/>
      <c r="CP10" s="298"/>
      <c r="CQ10" s="298"/>
      <c r="CR10" s="298"/>
      <c r="CS10" s="298"/>
      <c r="CT10" s="298"/>
      <c r="CU10" s="298"/>
      <c r="CV10" s="298"/>
      <c r="CW10" s="298"/>
      <c r="CX10" s="298"/>
      <c r="CY10" s="298"/>
      <c r="CZ10" s="298"/>
      <c r="DA10" s="298"/>
      <c r="DB10" s="298"/>
      <c r="DC10" s="298"/>
      <c r="DD10" s="298"/>
      <c r="DE10" s="298"/>
      <c r="DF10" s="298"/>
      <c r="DG10" s="298"/>
    </row>
    <row r="11" spans="1:111" s="316" customFormat="1" ht="15.75" customHeight="1">
      <c r="A11" s="314" t="s">
        <v>562</v>
      </c>
      <c r="B11" s="315">
        <v>15570267</v>
      </c>
      <c r="C11" s="315">
        <v>219099648.28999999</v>
      </c>
      <c r="D11" s="315">
        <v>8922092</v>
      </c>
      <c r="E11" s="315">
        <v>112180448.86399999</v>
      </c>
      <c r="F11" s="315">
        <v>2627706</v>
      </c>
      <c r="G11" s="315">
        <v>29582539</v>
      </c>
      <c r="H11" s="315">
        <v>1634824</v>
      </c>
      <c r="I11" s="315">
        <v>31405278.666000001</v>
      </c>
      <c r="J11" s="315">
        <v>797377</v>
      </c>
      <c r="K11" s="315">
        <v>14364345.202</v>
      </c>
      <c r="L11" s="315">
        <v>314301</v>
      </c>
      <c r="M11" s="315">
        <v>6848746.3990000002</v>
      </c>
      <c r="N11" s="315">
        <v>1236988</v>
      </c>
      <c r="O11" s="315">
        <v>27740517.57</v>
      </c>
      <c r="P11" s="315">
        <v>0</v>
      </c>
      <c r="Q11" s="315">
        <v>0</v>
      </c>
      <c r="R11" s="315">
        <v>0</v>
      </c>
      <c r="S11" s="315">
        <v>-5.04</v>
      </c>
      <c r="T11" s="298"/>
      <c r="U11" s="298"/>
      <c r="V11" s="298"/>
      <c r="W11" s="298"/>
      <c r="X11" s="298"/>
      <c r="Y11" s="298"/>
      <c r="Z11" s="298"/>
      <c r="AA11" s="298"/>
      <c r="AB11" s="298"/>
      <c r="AC11" s="298"/>
      <c r="AD11" s="298"/>
      <c r="AE11" s="298"/>
      <c r="AF11" s="298"/>
      <c r="AG11" s="298"/>
      <c r="AH11" s="298"/>
      <c r="AI11" s="298"/>
      <c r="AJ11" s="298"/>
      <c r="AK11" s="298"/>
      <c r="AL11" s="298"/>
      <c r="AM11" s="298"/>
      <c r="AN11" s="298"/>
      <c r="AO11" s="298"/>
      <c r="AP11" s="298"/>
      <c r="AQ11" s="298"/>
      <c r="AR11" s="298"/>
      <c r="AS11" s="298"/>
      <c r="AT11" s="298"/>
      <c r="AU11" s="298"/>
      <c r="AV11" s="298"/>
      <c r="AW11" s="298"/>
      <c r="AX11" s="298"/>
      <c r="AY11" s="298"/>
      <c r="AZ11" s="298"/>
      <c r="BA11" s="298"/>
      <c r="BB11" s="298"/>
      <c r="BC11" s="298"/>
      <c r="BD11" s="298"/>
      <c r="BE11" s="298"/>
      <c r="BF11" s="298"/>
      <c r="BG11" s="298"/>
      <c r="BH11" s="298"/>
      <c r="BI11" s="298"/>
      <c r="BJ11" s="298"/>
      <c r="BK11" s="298"/>
      <c r="BL11" s="298"/>
      <c r="BM11" s="298"/>
      <c r="BN11" s="298"/>
      <c r="BO11" s="298"/>
      <c r="BP11" s="298"/>
      <c r="BQ11" s="298"/>
      <c r="BR11" s="298"/>
      <c r="BS11" s="298"/>
      <c r="BT11" s="298"/>
      <c r="BU11" s="298"/>
      <c r="BV11" s="298"/>
      <c r="BW11" s="298"/>
      <c r="BX11" s="298"/>
      <c r="BY11" s="298"/>
      <c r="BZ11" s="298"/>
      <c r="CA11" s="298"/>
      <c r="CB11" s="298"/>
      <c r="CC11" s="298"/>
      <c r="CD11" s="298"/>
      <c r="CE11" s="298"/>
      <c r="CF11" s="298"/>
      <c r="CG11" s="298"/>
      <c r="CH11" s="298"/>
      <c r="CI11" s="298"/>
      <c r="CJ11" s="298"/>
      <c r="CK11" s="298"/>
      <c r="CL11" s="298"/>
      <c r="CM11" s="298"/>
      <c r="CN11" s="298"/>
      <c r="CO11" s="298"/>
      <c r="CP11" s="298"/>
      <c r="CQ11" s="298"/>
      <c r="CR11" s="298"/>
      <c r="CS11" s="298"/>
      <c r="CT11" s="298"/>
      <c r="CU11" s="298"/>
      <c r="CV11" s="298"/>
      <c r="CW11" s="298"/>
      <c r="CX11" s="298"/>
      <c r="CY11" s="298"/>
      <c r="CZ11" s="298"/>
      <c r="DA11" s="298"/>
      <c r="DB11" s="298"/>
      <c r="DC11" s="298"/>
      <c r="DD11" s="298"/>
      <c r="DE11" s="298"/>
      <c r="DF11" s="298"/>
      <c r="DG11" s="298"/>
    </row>
    <row r="12" spans="1:111" s="316" customFormat="1" ht="15.75" customHeight="1">
      <c r="A12" s="314" t="s">
        <v>563</v>
      </c>
      <c r="B12" s="315">
        <v>4178931</v>
      </c>
      <c r="C12" s="315">
        <v>48832729.979000002</v>
      </c>
      <c r="D12" s="315">
        <v>2160712</v>
      </c>
      <c r="E12" s="315">
        <v>23649338.583999999</v>
      </c>
      <c r="F12" s="315">
        <v>796757</v>
      </c>
      <c r="G12" s="315">
        <v>6435788.1310000001</v>
      </c>
      <c r="H12" s="315">
        <v>394538</v>
      </c>
      <c r="I12" s="315">
        <v>5773413.4419999998</v>
      </c>
      <c r="J12" s="315">
        <v>224281</v>
      </c>
      <c r="K12" s="315">
        <v>3489672.9720000001</v>
      </c>
      <c r="L12" s="315">
        <v>63590</v>
      </c>
      <c r="M12" s="315">
        <v>1050830.6910000001</v>
      </c>
      <c r="N12" s="315">
        <v>370233</v>
      </c>
      <c r="O12" s="315">
        <v>6412170.2560000001</v>
      </c>
      <c r="P12" s="315">
        <v>0</v>
      </c>
      <c r="Q12" s="315">
        <v>0</v>
      </c>
      <c r="R12" s="315">
        <v>-1</v>
      </c>
      <c r="S12" s="315">
        <v>-10.196999999999999</v>
      </c>
      <c r="T12" s="298"/>
      <c r="U12" s="298"/>
      <c r="V12" s="298"/>
      <c r="W12" s="298"/>
      <c r="X12" s="298"/>
      <c r="Y12" s="298"/>
      <c r="Z12" s="298"/>
      <c r="AA12" s="298"/>
      <c r="AB12" s="298"/>
      <c r="AC12" s="298"/>
      <c r="AD12" s="298"/>
      <c r="AE12" s="298"/>
      <c r="AF12" s="298"/>
      <c r="AG12" s="298"/>
      <c r="AH12" s="298"/>
      <c r="AI12" s="298"/>
      <c r="AJ12" s="298"/>
      <c r="AK12" s="298"/>
      <c r="AL12" s="298"/>
      <c r="AM12" s="298"/>
      <c r="AN12" s="298"/>
      <c r="AO12" s="298"/>
      <c r="AP12" s="298"/>
      <c r="AQ12" s="298"/>
      <c r="AR12" s="298"/>
      <c r="AS12" s="298"/>
      <c r="AT12" s="298"/>
      <c r="AU12" s="298"/>
      <c r="AV12" s="298"/>
      <c r="AW12" s="298"/>
      <c r="AX12" s="298"/>
      <c r="AY12" s="298"/>
      <c r="AZ12" s="298"/>
      <c r="BA12" s="298"/>
      <c r="BB12" s="298"/>
      <c r="BC12" s="298"/>
      <c r="BD12" s="298"/>
      <c r="BE12" s="298"/>
      <c r="BF12" s="298"/>
      <c r="BG12" s="298"/>
      <c r="BH12" s="298"/>
      <c r="BI12" s="298"/>
      <c r="BJ12" s="298"/>
      <c r="BK12" s="298"/>
      <c r="BL12" s="298"/>
      <c r="BM12" s="298"/>
      <c r="BN12" s="298"/>
      <c r="BO12" s="298"/>
      <c r="BP12" s="298"/>
      <c r="BQ12" s="298"/>
      <c r="BR12" s="298"/>
      <c r="BS12" s="298"/>
      <c r="BT12" s="298"/>
      <c r="BU12" s="298"/>
      <c r="BV12" s="298"/>
      <c r="BW12" s="298"/>
      <c r="BX12" s="298"/>
      <c r="BY12" s="298"/>
      <c r="BZ12" s="298"/>
      <c r="CA12" s="298"/>
      <c r="CB12" s="298"/>
      <c r="CC12" s="298"/>
      <c r="CD12" s="298"/>
      <c r="CE12" s="298"/>
      <c r="CF12" s="298"/>
      <c r="CG12" s="298"/>
      <c r="CH12" s="298"/>
      <c r="CI12" s="298"/>
      <c r="CJ12" s="298"/>
      <c r="CK12" s="298"/>
      <c r="CL12" s="298"/>
      <c r="CM12" s="298"/>
      <c r="CN12" s="298"/>
      <c r="CO12" s="298"/>
      <c r="CP12" s="298"/>
      <c r="CQ12" s="298"/>
      <c r="CR12" s="298"/>
      <c r="CS12" s="298"/>
      <c r="CT12" s="298"/>
      <c r="CU12" s="298"/>
      <c r="CV12" s="298"/>
      <c r="CW12" s="298"/>
      <c r="CX12" s="298"/>
      <c r="CY12" s="298"/>
      <c r="CZ12" s="298"/>
      <c r="DA12" s="298"/>
      <c r="DB12" s="298"/>
      <c r="DC12" s="298"/>
      <c r="DD12" s="298"/>
      <c r="DE12" s="298"/>
      <c r="DF12" s="298"/>
      <c r="DG12" s="298"/>
    </row>
    <row r="13" spans="1:111" s="316" customFormat="1" ht="15.75" customHeight="1">
      <c r="A13" s="314" t="s">
        <v>564</v>
      </c>
      <c r="B13" s="315">
        <v>4142470</v>
      </c>
      <c r="C13" s="315">
        <v>47421520.931000002</v>
      </c>
      <c r="D13" s="315">
        <v>2046906</v>
      </c>
      <c r="E13" s="315">
        <v>23640011.304000001</v>
      </c>
      <c r="F13" s="315">
        <v>742975</v>
      </c>
      <c r="G13" s="315">
        <v>7049196.8849999998</v>
      </c>
      <c r="H13" s="315">
        <v>405026</v>
      </c>
      <c r="I13" s="315">
        <v>5776858.1449999996</v>
      </c>
      <c r="J13" s="315">
        <v>208831</v>
      </c>
      <c r="K13" s="315">
        <v>3349899.9049999998</v>
      </c>
      <c r="L13" s="315">
        <v>64226</v>
      </c>
      <c r="M13" s="315">
        <v>984819.79299999995</v>
      </c>
      <c r="N13" s="315">
        <v>330765</v>
      </c>
      <c r="O13" s="315">
        <v>5848272.943</v>
      </c>
      <c r="P13" s="315">
        <v>0</v>
      </c>
      <c r="Q13" s="315">
        <v>0</v>
      </c>
      <c r="R13" s="315">
        <v>-1</v>
      </c>
      <c r="S13" s="315">
        <v>-1.764</v>
      </c>
      <c r="T13" s="298"/>
      <c r="U13" s="298"/>
      <c r="V13" s="298"/>
      <c r="W13" s="298"/>
      <c r="X13" s="298"/>
      <c r="Y13" s="298"/>
      <c r="Z13" s="298"/>
      <c r="AA13" s="298"/>
      <c r="AB13" s="298"/>
      <c r="AC13" s="298"/>
      <c r="AD13" s="298"/>
      <c r="AE13" s="298"/>
      <c r="AF13" s="298"/>
      <c r="AG13" s="298"/>
      <c r="AH13" s="298"/>
      <c r="AI13" s="298"/>
      <c r="AJ13" s="298"/>
      <c r="AK13" s="298"/>
      <c r="AL13" s="298"/>
      <c r="AM13" s="298"/>
      <c r="AN13" s="298"/>
      <c r="AO13" s="298"/>
      <c r="AP13" s="298"/>
      <c r="AQ13" s="298"/>
      <c r="AR13" s="298"/>
      <c r="AS13" s="298"/>
      <c r="AT13" s="298"/>
      <c r="AU13" s="298"/>
      <c r="AV13" s="298"/>
      <c r="AW13" s="298"/>
      <c r="AX13" s="298"/>
      <c r="AY13" s="298"/>
      <c r="AZ13" s="298"/>
      <c r="BA13" s="298"/>
      <c r="BB13" s="298"/>
      <c r="BC13" s="298"/>
      <c r="BD13" s="298"/>
      <c r="BE13" s="298"/>
      <c r="BF13" s="298"/>
      <c r="BG13" s="298"/>
      <c r="BH13" s="298"/>
      <c r="BI13" s="298"/>
      <c r="BJ13" s="298"/>
      <c r="BK13" s="298"/>
      <c r="BL13" s="298"/>
      <c r="BM13" s="298"/>
      <c r="BN13" s="298"/>
      <c r="BO13" s="298"/>
      <c r="BP13" s="298"/>
      <c r="BQ13" s="298"/>
      <c r="BR13" s="298"/>
      <c r="BS13" s="298"/>
      <c r="BT13" s="298"/>
      <c r="BU13" s="298"/>
      <c r="BV13" s="298"/>
      <c r="BW13" s="298"/>
      <c r="BX13" s="298"/>
      <c r="BY13" s="298"/>
      <c r="BZ13" s="298"/>
      <c r="CA13" s="298"/>
      <c r="CB13" s="298"/>
      <c r="CC13" s="298"/>
      <c r="CD13" s="298"/>
      <c r="CE13" s="298"/>
      <c r="CF13" s="298"/>
      <c r="CG13" s="298"/>
      <c r="CH13" s="298"/>
      <c r="CI13" s="298"/>
      <c r="CJ13" s="298"/>
      <c r="CK13" s="298"/>
      <c r="CL13" s="298"/>
      <c r="CM13" s="298"/>
      <c r="CN13" s="298"/>
      <c r="CO13" s="298"/>
      <c r="CP13" s="298"/>
      <c r="CQ13" s="298"/>
      <c r="CR13" s="298"/>
      <c r="CS13" s="298"/>
      <c r="CT13" s="298"/>
      <c r="CU13" s="298"/>
      <c r="CV13" s="298"/>
      <c r="CW13" s="298"/>
      <c r="CX13" s="298"/>
      <c r="CY13" s="298"/>
      <c r="CZ13" s="298"/>
      <c r="DA13" s="298"/>
      <c r="DB13" s="298"/>
      <c r="DC13" s="298"/>
      <c r="DD13" s="298"/>
      <c r="DE13" s="298"/>
      <c r="DF13" s="298"/>
      <c r="DG13" s="298"/>
    </row>
    <row r="14" spans="1:111" s="316" customFormat="1" ht="15.75" customHeight="1">
      <c r="A14" s="314" t="s">
        <v>565</v>
      </c>
      <c r="B14" s="315">
        <v>8325473</v>
      </c>
      <c r="C14" s="315">
        <v>97809897.296000004</v>
      </c>
      <c r="D14" s="315">
        <v>4705324</v>
      </c>
      <c r="E14" s="315">
        <v>50948326.041000001</v>
      </c>
      <c r="F14" s="315">
        <v>1482569</v>
      </c>
      <c r="G14" s="315">
        <v>15004177.945</v>
      </c>
      <c r="H14" s="315">
        <v>776782</v>
      </c>
      <c r="I14" s="315">
        <v>12359771.551000001</v>
      </c>
      <c r="J14" s="315">
        <v>408620</v>
      </c>
      <c r="K14" s="315">
        <v>6787345.2910000002</v>
      </c>
      <c r="L14" s="315">
        <v>159258</v>
      </c>
      <c r="M14" s="315">
        <v>2778745.949</v>
      </c>
      <c r="N14" s="315">
        <v>618936</v>
      </c>
      <c r="O14" s="315">
        <v>11880588.107000001</v>
      </c>
      <c r="P14" s="315">
        <v>-1</v>
      </c>
      <c r="Q14" s="315">
        <v>-4.9630000000000001</v>
      </c>
      <c r="R14" s="315">
        <v>-18</v>
      </c>
      <c r="S14" s="315">
        <v>-354.13</v>
      </c>
      <c r="T14" s="298"/>
      <c r="U14" s="298"/>
      <c r="V14" s="298"/>
      <c r="W14" s="298"/>
      <c r="X14" s="298"/>
      <c r="Y14" s="298"/>
      <c r="Z14" s="298"/>
      <c r="AA14" s="298"/>
      <c r="AB14" s="298"/>
      <c r="AC14" s="298"/>
      <c r="AD14" s="298"/>
      <c r="AE14" s="298"/>
      <c r="AF14" s="298"/>
      <c r="AG14" s="298"/>
      <c r="AH14" s="298"/>
      <c r="AI14" s="298"/>
      <c r="AJ14" s="298"/>
      <c r="AK14" s="298"/>
      <c r="AL14" s="298"/>
      <c r="AM14" s="298"/>
      <c r="AN14" s="298"/>
      <c r="AO14" s="298"/>
      <c r="AP14" s="298"/>
      <c r="AQ14" s="298"/>
      <c r="AR14" s="298"/>
      <c r="AS14" s="298"/>
      <c r="AT14" s="298"/>
      <c r="AU14" s="298"/>
      <c r="AV14" s="298"/>
      <c r="AW14" s="298"/>
      <c r="AX14" s="298"/>
      <c r="AY14" s="298"/>
      <c r="AZ14" s="298"/>
      <c r="BA14" s="298"/>
      <c r="BB14" s="298"/>
      <c r="BC14" s="298"/>
      <c r="BD14" s="298"/>
      <c r="BE14" s="298"/>
      <c r="BF14" s="298"/>
      <c r="BG14" s="298"/>
      <c r="BH14" s="298"/>
      <c r="BI14" s="298"/>
      <c r="BJ14" s="298"/>
      <c r="BK14" s="298"/>
      <c r="BL14" s="298"/>
      <c r="BM14" s="298"/>
      <c r="BN14" s="298"/>
      <c r="BO14" s="298"/>
      <c r="BP14" s="298"/>
      <c r="BQ14" s="298"/>
      <c r="BR14" s="298"/>
      <c r="BS14" s="298"/>
      <c r="BT14" s="298"/>
      <c r="BU14" s="298"/>
      <c r="BV14" s="298"/>
      <c r="BW14" s="298"/>
      <c r="BX14" s="298"/>
      <c r="BY14" s="298"/>
      <c r="BZ14" s="298"/>
      <c r="CA14" s="298"/>
      <c r="CB14" s="298"/>
      <c r="CC14" s="298"/>
      <c r="CD14" s="298"/>
      <c r="CE14" s="298"/>
      <c r="CF14" s="298"/>
      <c r="CG14" s="298"/>
      <c r="CH14" s="298"/>
      <c r="CI14" s="298"/>
      <c r="CJ14" s="298"/>
      <c r="CK14" s="298"/>
      <c r="CL14" s="298"/>
      <c r="CM14" s="298"/>
      <c r="CN14" s="298"/>
      <c r="CO14" s="298"/>
      <c r="CP14" s="298"/>
      <c r="CQ14" s="298"/>
      <c r="CR14" s="298"/>
      <c r="CS14" s="298"/>
      <c r="CT14" s="298"/>
      <c r="CU14" s="298"/>
      <c r="CV14" s="298"/>
      <c r="CW14" s="298"/>
      <c r="CX14" s="298"/>
      <c r="CY14" s="298"/>
      <c r="CZ14" s="298"/>
      <c r="DA14" s="298"/>
      <c r="DB14" s="298"/>
      <c r="DC14" s="298"/>
      <c r="DD14" s="298"/>
      <c r="DE14" s="298"/>
      <c r="DF14" s="298"/>
      <c r="DG14" s="298"/>
    </row>
    <row r="15" spans="1:111" s="316" customFormat="1" ht="15.75" customHeight="1">
      <c r="A15" s="314" t="s">
        <v>566</v>
      </c>
      <c r="B15" s="315">
        <v>3409926</v>
      </c>
      <c r="C15" s="315">
        <v>39097526.100000001</v>
      </c>
      <c r="D15" s="315">
        <v>1640529</v>
      </c>
      <c r="E15" s="315">
        <v>18546782.396000002</v>
      </c>
      <c r="F15" s="315">
        <v>525717</v>
      </c>
      <c r="G15" s="315">
        <v>4935814.9390000002</v>
      </c>
      <c r="H15" s="315">
        <v>346736</v>
      </c>
      <c r="I15" s="315">
        <v>5129053.7249999996</v>
      </c>
      <c r="J15" s="315">
        <v>225249</v>
      </c>
      <c r="K15" s="315">
        <v>3595784.9670000002</v>
      </c>
      <c r="L15" s="315">
        <v>48382</v>
      </c>
      <c r="M15" s="315">
        <v>835637.36</v>
      </c>
      <c r="N15" s="315">
        <v>344113</v>
      </c>
      <c r="O15" s="315">
        <v>6396061.0930000003</v>
      </c>
      <c r="P15" s="315">
        <v>0</v>
      </c>
      <c r="Q15" s="315">
        <v>0</v>
      </c>
      <c r="R15" s="315">
        <v>0</v>
      </c>
      <c r="S15" s="315">
        <v>-19.736999999999998</v>
      </c>
      <c r="T15" s="298"/>
      <c r="U15" s="298"/>
      <c r="V15" s="298"/>
      <c r="W15" s="298"/>
      <c r="X15" s="298"/>
      <c r="Y15" s="298"/>
      <c r="Z15" s="298"/>
      <c r="AA15" s="298"/>
      <c r="AB15" s="298"/>
      <c r="AC15" s="298"/>
      <c r="AD15" s="298"/>
      <c r="AE15" s="298"/>
      <c r="AF15" s="298"/>
      <c r="AG15" s="298"/>
      <c r="AH15" s="298"/>
      <c r="AI15" s="298"/>
      <c r="AJ15" s="298"/>
      <c r="AK15" s="298"/>
      <c r="AL15" s="298"/>
      <c r="AM15" s="298"/>
      <c r="AN15" s="298"/>
      <c r="AO15" s="298"/>
      <c r="AP15" s="298"/>
      <c r="AQ15" s="298"/>
      <c r="AR15" s="298"/>
      <c r="AS15" s="298"/>
      <c r="AT15" s="298"/>
      <c r="AU15" s="298"/>
      <c r="AV15" s="298"/>
      <c r="AW15" s="298"/>
      <c r="AX15" s="298"/>
      <c r="AY15" s="298"/>
      <c r="AZ15" s="298"/>
      <c r="BA15" s="298"/>
      <c r="BB15" s="298"/>
      <c r="BC15" s="298"/>
      <c r="BD15" s="298"/>
      <c r="BE15" s="298"/>
      <c r="BF15" s="298"/>
      <c r="BG15" s="298"/>
      <c r="BH15" s="298"/>
      <c r="BI15" s="298"/>
      <c r="BJ15" s="298"/>
      <c r="BK15" s="298"/>
      <c r="BL15" s="298"/>
      <c r="BM15" s="298"/>
      <c r="BN15" s="298"/>
      <c r="BO15" s="298"/>
      <c r="BP15" s="298"/>
      <c r="BQ15" s="298"/>
      <c r="BR15" s="298"/>
      <c r="BS15" s="298"/>
      <c r="BT15" s="298"/>
      <c r="BU15" s="298"/>
      <c r="BV15" s="298"/>
      <c r="BW15" s="298"/>
      <c r="BX15" s="298"/>
      <c r="BY15" s="298"/>
      <c r="BZ15" s="298"/>
      <c r="CA15" s="298"/>
      <c r="CB15" s="298"/>
      <c r="CC15" s="298"/>
      <c r="CD15" s="298"/>
      <c r="CE15" s="298"/>
      <c r="CF15" s="298"/>
      <c r="CG15" s="298"/>
      <c r="CH15" s="298"/>
      <c r="CI15" s="298"/>
      <c r="CJ15" s="298"/>
      <c r="CK15" s="298"/>
      <c r="CL15" s="298"/>
      <c r="CM15" s="298"/>
      <c r="CN15" s="298"/>
      <c r="CO15" s="298"/>
      <c r="CP15" s="298"/>
      <c r="CQ15" s="298"/>
      <c r="CR15" s="298"/>
      <c r="CS15" s="298"/>
      <c r="CT15" s="298"/>
      <c r="CU15" s="298"/>
      <c r="CV15" s="298"/>
      <c r="CW15" s="298"/>
      <c r="CX15" s="298"/>
      <c r="CY15" s="298"/>
      <c r="CZ15" s="298"/>
      <c r="DA15" s="298"/>
      <c r="DB15" s="298"/>
      <c r="DC15" s="298"/>
      <c r="DD15" s="298"/>
      <c r="DE15" s="298"/>
      <c r="DF15" s="298"/>
      <c r="DG15" s="298"/>
    </row>
    <row r="16" spans="1:111" s="316" customFormat="1" ht="15.75" customHeight="1">
      <c r="A16" s="314" t="s">
        <v>567</v>
      </c>
      <c r="B16" s="315">
        <v>3988240</v>
      </c>
      <c r="C16" s="315">
        <v>42686107.035999998</v>
      </c>
      <c r="D16" s="315">
        <v>1939472</v>
      </c>
      <c r="E16" s="315">
        <v>20046536.002</v>
      </c>
      <c r="F16" s="315">
        <v>687116</v>
      </c>
      <c r="G16" s="315">
        <v>6139898.3940000003</v>
      </c>
      <c r="H16" s="315">
        <v>358993</v>
      </c>
      <c r="I16" s="315">
        <v>4989166.6469999999</v>
      </c>
      <c r="J16" s="315">
        <v>225339</v>
      </c>
      <c r="K16" s="315">
        <v>3525325.8560000001</v>
      </c>
      <c r="L16" s="315">
        <v>55248</v>
      </c>
      <c r="M16" s="315">
        <v>895790.03200000001</v>
      </c>
      <c r="N16" s="315">
        <v>356865</v>
      </c>
      <c r="O16" s="315">
        <v>6449487.79</v>
      </c>
      <c r="P16" s="315">
        <v>0</v>
      </c>
      <c r="Q16" s="315">
        <v>0</v>
      </c>
      <c r="R16" s="315">
        <v>-1</v>
      </c>
      <c r="S16" s="315">
        <v>-7.4249999999999998</v>
      </c>
      <c r="T16" s="298"/>
      <c r="U16" s="298"/>
      <c r="V16" s="298"/>
      <c r="W16" s="298"/>
      <c r="X16" s="298"/>
      <c r="Y16" s="298"/>
      <c r="Z16" s="298"/>
      <c r="AA16" s="298"/>
      <c r="AB16" s="298"/>
      <c r="AC16" s="298"/>
      <c r="AD16" s="298"/>
      <c r="AE16" s="298"/>
      <c r="AF16" s="298"/>
      <c r="AG16" s="298"/>
      <c r="AH16" s="298"/>
      <c r="AI16" s="298"/>
      <c r="AJ16" s="298"/>
      <c r="AK16" s="298"/>
      <c r="AL16" s="298"/>
      <c r="AM16" s="298"/>
      <c r="AN16" s="298"/>
      <c r="AO16" s="298"/>
      <c r="AP16" s="298"/>
      <c r="AQ16" s="298"/>
      <c r="AR16" s="298"/>
      <c r="AS16" s="298"/>
      <c r="AT16" s="298"/>
      <c r="AU16" s="298"/>
      <c r="AV16" s="298"/>
      <c r="AW16" s="298"/>
      <c r="AX16" s="298"/>
      <c r="AY16" s="298"/>
      <c r="AZ16" s="298"/>
      <c r="BA16" s="298"/>
      <c r="BB16" s="298"/>
      <c r="BC16" s="298"/>
      <c r="BD16" s="298"/>
      <c r="BE16" s="298"/>
      <c r="BF16" s="298"/>
      <c r="BG16" s="298"/>
      <c r="BH16" s="298"/>
      <c r="BI16" s="298"/>
      <c r="BJ16" s="298"/>
      <c r="BK16" s="298"/>
      <c r="BL16" s="298"/>
      <c r="BM16" s="298"/>
      <c r="BN16" s="298"/>
      <c r="BO16" s="298"/>
      <c r="BP16" s="298"/>
      <c r="BQ16" s="298"/>
      <c r="BR16" s="298"/>
      <c r="BS16" s="298"/>
      <c r="BT16" s="298"/>
      <c r="BU16" s="298"/>
      <c r="BV16" s="298"/>
      <c r="BW16" s="298"/>
      <c r="BX16" s="298"/>
      <c r="BY16" s="298"/>
      <c r="BZ16" s="298"/>
      <c r="CA16" s="298"/>
      <c r="CB16" s="298"/>
      <c r="CC16" s="298"/>
      <c r="CD16" s="298"/>
      <c r="CE16" s="298"/>
      <c r="CF16" s="298"/>
      <c r="CG16" s="298"/>
      <c r="CH16" s="298"/>
      <c r="CI16" s="298"/>
      <c r="CJ16" s="298"/>
      <c r="CK16" s="298"/>
      <c r="CL16" s="298"/>
      <c r="CM16" s="298"/>
      <c r="CN16" s="298"/>
      <c r="CO16" s="298"/>
      <c r="CP16" s="298"/>
      <c r="CQ16" s="298"/>
      <c r="CR16" s="298"/>
      <c r="CS16" s="298"/>
      <c r="CT16" s="298"/>
      <c r="CU16" s="298"/>
      <c r="CV16" s="298"/>
      <c r="CW16" s="298"/>
      <c r="CX16" s="298"/>
      <c r="CY16" s="298"/>
      <c r="CZ16" s="298"/>
      <c r="DA16" s="298"/>
      <c r="DB16" s="298"/>
      <c r="DC16" s="298"/>
      <c r="DD16" s="298"/>
      <c r="DE16" s="298"/>
      <c r="DF16" s="298"/>
      <c r="DG16" s="298"/>
    </row>
    <row r="17" spans="1:111" s="316" customFormat="1" ht="15.75" customHeight="1">
      <c r="A17" s="317" t="s">
        <v>568</v>
      </c>
      <c r="B17" s="318">
        <v>6346600</v>
      </c>
      <c r="C17" s="318">
        <v>74027809.364999995</v>
      </c>
      <c r="D17" s="318">
        <v>3284479</v>
      </c>
      <c r="E17" s="318">
        <v>35910532.055</v>
      </c>
      <c r="F17" s="318">
        <v>1157410</v>
      </c>
      <c r="G17" s="318">
        <v>10256459.649</v>
      </c>
      <c r="H17" s="318">
        <v>603228</v>
      </c>
      <c r="I17" s="318">
        <v>9028740.7050000001</v>
      </c>
      <c r="J17" s="318">
        <v>297910</v>
      </c>
      <c r="K17" s="318">
        <v>4715213.6900000004</v>
      </c>
      <c r="L17" s="318">
        <v>108051</v>
      </c>
      <c r="M17" s="318">
        <v>1870107.5060000001</v>
      </c>
      <c r="N17" s="318">
        <v>481531</v>
      </c>
      <c r="O17" s="318">
        <v>8631946.8680000007</v>
      </c>
      <c r="P17" s="318">
        <v>0</v>
      </c>
      <c r="Q17" s="318">
        <v>0</v>
      </c>
      <c r="R17" s="318">
        <v>0</v>
      </c>
      <c r="S17" s="318">
        <v>-7.992</v>
      </c>
      <c r="T17" s="298"/>
      <c r="U17" s="298"/>
      <c r="V17" s="298"/>
      <c r="W17" s="298"/>
      <c r="X17" s="298"/>
      <c r="Y17" s="298"/>
      <c r="Z17" s="298"/>
      <c r="AA17" s="298"/>
      <c r="AB17" s="298"/>
      <c r="AC17" s="298"/>
      <c r="AD17" s="298"/>
      <c r="AE17" s="298"/>
      <c r="AF17" s="298"/>
      <c r="AG17" s="298"/>
      <c r="AH17" s="298"/>
      <c r="AI17" s="298"/>
      <c r="AJ17" s="298"/>
      <c r="AK17" s="298"/>
      <c r="AL17" s="298"/>
      <c r="AM17" s="298"/>
      <c r="AN17" s="298"/>
      <c r="AO17" s="298"/>
      <c r="AP17" s="298"/>
      <c r="AQ17" s="298"/>
      <c r="AR17" s="298"/>
      <c r="AS17" s="298"/>
      <c r="AT17" s="298"/>
      <c r="AU17" s="298"/>
      <c r="AV17" s="298"/>
      <c r="AW17" s="298"/>
      <c r="AX17" s="298"/>
      <c r="AY17" s="298"/>
      <c r="AZ17" s="298"/>
      <c r="BA17" s="298"/>
      <c r="BB17" s="298"/>
      <c r="BC17" s="298"/>
      <c r="BD17" s="298"/>
      <c r="BE17" s="298"/>
      <c r="BF17" s="298"/>
      <c r="BG17" s="298"/>
      <c r="BH17" s="298"/>
      <c r="BI17" s="298"/>
      <c r="BJ17" s="298"/>
      <c r="BK17" s="298"/>
      <c r="BL17" s="298"/>
      <c r="BM17" s="298"/>
      <c r="BN17" s="298"/>
      <c r="BO17" s="298"/>
      <c r="BP17" s="298"/>
      <c r="BQ17" s="298"/>
      <c r="BR17" s="298"/>
      <c r="BS17" s="298"/>
      <c r="BT17" s="298"/>
      <c r="BU17" s="298"/>
      <c r="BV17" s="298"/>
      <c r="BW17" s="298"/>
      <c r="BX17" s="298"/>
      <c r="BY17" s="298"/>
      <c r="BZ17" s="298"/>
      <c r="CA17" s="298"/>
      <c r="CB17" s="298"/>
      <c r="CC17" s="298"/>
      <c r="CD17" s="298"/>
      <c r="CE17" s="298"/>
      <c r="CF17" s="298"/>
      <c r="CG17" s="298"/>
      <c r="CH17" s="298"/>
      <c r="CI17" s="298"/>
      <c r="CJ17" s="298"/>
      <c r="CK17" s="298"/>
      <c r="CL17" s="298"/>
      <c r="CM17" s="298"/>
      <c r="CN17" s="298"/>
      <c r="CO17" s="298"/>
      <c r="CP17" s="298"/>
      <c r="CQ17" s="298"/>
      <c r="CR17" s="298"/>
      <c r="CS17" s="298"/>
      <c r="CT17" s="298"/>
      <c r="CU17" s="298"/>
      <c r="CV17" s="298"/>
      <c r="CW17" s="298"/>
      <c r="CX17" s="298"/>
      <c r="CY17" s="298"/>
      <c r="CZ17" s="298"/>
      <c r="DA17" s="298"/>
      <c r="DB17" s="298"/>
      <c r="DC17" s="298"/>
      <c r="DD17" s="298"/>
      <c r="DE17" s="298"/>
      <c r="DF17" s="298"/>
      <c r="DG17" s="298"/>
    </row>
    <row r="18" spans="1:111" s="316" customFormat="1" ht="15.75" customHeight="1">
      <c r="A18" s="314" t="s">
        <v>569</v>
      </c>
      <c r="B18" s="315">
        <v>8831389</v>
      </c>
      <c r="C18" s="315">
        <v>99933848.722000003</v>
      </c>
      <c r="D18" s="315">
        <v>5145800</v>
      </c>
      <c r="E18" s="315">
        <v>53872514.375</v>
      </c>
      <c r="F18" s="315">
        <v>1469163</v>
      </c>
      <c r="G18" s="315">
        <v>14969816.432</v>
      </c>
      <c r="H18" s="315">
        <v>751579</v>
      </c>
      <c r="I18" s="315">
        <v>10583345.899</v>
      </c>
      <c r="J18" s="315">
        <v>379459</v>
      </c>
      <c r="K18" s="315">
        <v>5288577.6490000002</v>
      </c>
      <c r="L18" s="315">
        <v>176708</v>
      </c>
      <c r="M18" s="315">
        <v>2668531.4580000001</v>
      </c>
      <c r="N18" s="315">
        <v>611420</v>
      </c>
      <c r="O18" s="315">
        <v>10598931.413000001</v>
      </c>
      <c r="P18" s="315">
        <v>0</v>
      </c>
      <c r="Q18" s="315">
        <v>-1.764</v>
      </c>
      <c r="R18" s="315">
        <v>-8</v>
      </c>
      <c r="S18" s="315">
        <v>-90.260999999999996</v>
      </c>
      <c r="T18" s="298"/>
      <c r="U18" s="298"/>
      <c r="V18" s="298"/>
      <c r="W18" s="298"/>
      <c r="X18" s="298"/>
      <c r="Y18" s="298"/>
      <c r="Z18" s="298"/>
      <c r="AA18" s="298"/>
      <c r="AB18" s="298"/>
      <c r="AC18" s="298"/>
      <c r="AD18" s="298"/>
      <c r="AE18" s="298"/>
      <c r="AF18" s="298"/>
      <c r="AG18" s="298"/>
      <c r="AH18" s="298"/>
      <c r="AI18" s="298"/>
      <c r="AJ18" s="298"/>
      <c r="AK18" s="298"/>
      <c r="AL18" s="298"/>
      <c r="AM18" s="298"/>
      <c r="AN18" s="298"/>
      <c r="AO18" s="298"/>
      <c r="AP18" s="298"/>
      <c r="AQ18" s="298"/>
      <c r="AR18" s="298"/>
      <c r="AS18" s="298"/>
      <c r="AT18" s="298"/>
      <c r="AU18" s="298"/>
      <c r="AV18" s="298"/>
      <c r="AW18" s="298"/>
      <c r="AX18" s="298"/>
      <c r="AY18" s="298"/>
      <c r="AZ18" s="298"/>
      <c r="BA18" s="298"/>
      <c r="BB18" s="298"/>
      <c r="BC18" s="298"/>
      <c r="BD18" s="298"/>
      <c r="BE18" s="298"/>
      <c r="BF18" s="298"/>
      <c r="BG18" s="298"/>
      <c r="BH18" s="298"/>
      <c r="BI18" s="298"/>
      <c r="BJ18" s="298"/>
      <c r="BK18" s="298"/>
      <c r="BL18" s="298"/>
      <c r="BM18" s="298"/>
      <c r="BN18" s="298"/>
      <c r="BO18" s="298"/>
      <c r="BP18" s="298"/>
      <c r="BQ18" s="298"/>
      <c r="BR18" s="298"/>
      <c r="BS18" s="298"/>
      <c r="BT18" s="298"/>
      <c r="BU18" s="298"/>
      <c r="BV18" s="298"/>
      <c r="BW18" s="298"/>
      <c r="BX18" s="298"/>
      <c r="BY18" s="298"/>
      <c r="BZ18" s="298"/>
      <c r="CA18" s="298"/>
      <c r="CB18" s="298"/>
      <c r="CC18" s="298"/>
      <c r="CD18" s="298"/>
      <c r="CE18" s="298"/>
      <c r="CF18" s="298"/>
      <c r="CG18" s="298"/>
      <c r="CH18" s="298"/>
      <c r="CI18" s="298"/>
      <c r="CJ18" s="298"/>
      <c r="CK18" s="298"/>
      <c r="CL18" s="298"/>
      <c r="CM18" s="298"/>
      <c r="CN18" s="298"/>
      <c r="CO18" s="298"/>
      <c r="CP18" s="298"/>
      <c r="CQ18" s="298"/>
      <c r="CR18" s="298"/>
      <c r="CS18" s="298"/>
      <c r="CT18" s="298"/>
      <c r="CU18" s="298"/>
      <c r="CV18" s="298"/>
      <c r="CW18" s="298"/>
      <c r="CX18" s="298"/>
      <c r="CY18" s="298"/>
      <c r="CZ18" s="298"/>
      <c r="DA18" s="298"/>
      <c r="DB18" s="298"/>
      <c r="DC18" s="298"/>
      <c r="DD18" s="298"/>
      <c r="DE18" s="298"/>
      <c r="DF18" s="298"/>
      <c r="DG18" s="298"/>
    </row>
    <row r="19" spans="1:111" s="316" customFormat="1" ht="15.75" customHeight="1">
      <c r="A19" s="314" t="s">
        <v>570</v>
      </c>
      <c r="B19" s="315">
        <v>6536558</v>
      </c>
      <c r="C19" s="315">
        <v>77612054.689999998</v>
      </c>
      <c r="D19" s="315">
        <v>3918626</v>
      </c>
      <c r="E19" s="315">
        <v>42717234.078000002</v>
      </c>
      <c r="F19" s="315">
        <v>1248308</v>
      </c>
      <c r="G19" s="315">
        <v>13123197.07</v>
      </c>
      <c r="H19" s="315">
        <v>558280</v>
      </c>
      <c r="I19" s="315">
        <v>8662242.4210000001</v>
      </c>
      <c r="J19" s="315">
        <v>275595</v>
      </c>
      <c r="K19" s="315">
        <v>4631486.4749999996</v>
      </c>
      <c r="L19" s="315">
        <v>123916</v>
      </c>
      <c r="M19" s="315">
        <v>2102453.5830000001</v>
      </c>
      <c r="N19" s="315">
        <v>463402</v>
      </c>
      <c r="O19" s="315">
        <v>9155288.1319999993</v>
      </c>
      <c r="P19" s="315">
        <v>-1</v>
      </c>
      <c r="Q19" s="315">
        <v>-1.008</v>
      </c>
      <c r="R19" s="315">
        <v>-4</v>
      </c>
      <c r="S19" s="315">
        <v>-64.962000000000003</v>
      </c>
      <c r="T19" s="298"/>
      <c r="U19" s="298"/>
      <c r="V19" s="298"/>
      <c r="W19" s="298"/>
      <c r="X19" s="298"/>
      <c r="Y19" s="298"/>
      <c r="Z19" s="298"/>
      <c r="AA19" s="298"/>
      <c r="AB19" s="298"/>
      <c r="AC19" s="298"/>
      <c r="AD19" s="298"/>
      <c r="AE19" s="298"/>
      <c r="AF19" s="298"/>
      <c r="AG19" s="298"/>
      <c r="AH19" s="298"/>
      <c r="AI19" s="298"/>
      <c r="AJ19" s="298"/>
      <c r="AK19" s="298"/>
      <c r="AL19" s="298"/>
      <c r="AM19" s="298"/>
      <c r="AN19" s="298"/>
      <c r="AO19" s="298"/>
      <c r="AP19" s="298"/>
      <c r="AQ19" s="298"/>
      <c r="AR19" s="298"/>
      <c r="AS19" s="298"/>
      <c r="AT19" s="298"/>
      <c r="AU19" s="298"/>
      <c r="AV19" s="298"/>
      <c r="AW19" s="298"/>
      <c r="AX19" s="298"/>
      <c r="AY19" s="298"/>
      <c r="AZ19" s="298"/>
      <c r="BA19" s="298"/>
      <c r="BB19" s="298"/>
      <c r="BC19" s="298"/>
      <c r="BD19" s="298"/>
      <c r="BE19" s="298"/>
      <c r="BF19" s="298"/>
      <c r="BG19" s="298"/>
      <c r="BH19" s="298"/>
      <c r="BI19" s="298"/>
      <c r="BJ19" s="298"/>
      <c r="BK19" s="298"/>
      <c r="BL19" s="298"/>
      <c r="BM19" s="298"/>
      <c r="BN19" s="298"/>
      <c r="BO19" s="298"/>
      <c r="BP19" s="298"/>
      <c r="BQ19" s="298"/>
      <c r="BR19" s="298"/>
      <c r="BS19" s="298"/>
      <c r="BT19" s="298"/>
      <c r="BU19" s="298"/>
      <c r="BV19" s="298"/>
      <c r="BW19" s="298"/>
      <c r="BX19" s="298"/>
      <c r="BY19" s="298"/>
      <c r="BZ19" s="298"/>
      <c r="CA19" s="298"/>
      <c r="CB19" s="298"/>
      <c r="CC19" s="298"/>
      <c r="CD19" s="298"/>
      <c r="CE19" s="298"/>
      <c r="CF19" s="298"/>
      <c r="CG19" s="298"/>
      <c r="CH19" s="298"/>
      <c r="CI19" s="298"/>
      <c r="CJ19" s="298"/>
      <c r="CK19" s="298"/>
      <c r="CL19" s="298"/>
      <c r="CM19" s="298"/>
      <c r="CN19" s="298"/>
      <c r="CO19" s="298"/>
      <c r="CP19" s="298"/>
      <c r="CQ19" s="298"/>
      <c r="CR19" s="298"/>
      <c r="CS19" s="298"/>
      <c r="CT19" s="298"/>
      <c r="CU19" s="298"/>
      <c r="CV19" s="298"/>
      <c r="CW19" s="298"/>
      <c r="CX19" s="298"/>
      <c r="CY19" s="298"/>
      <c r="CZ19" s="298"/>
      <c r="DA19" s="298"/>
      <c r="DB19" s="298"/>
      <c r="DC19" s="298"/>
      <c r="DD19" s="298"/>
      <c r="DE19" s="298"/>
      <c r="DF19" s="298"/>
      <c r="DG19" s="298"/>
    </row>
    <row r="20" spans="1:111" s="316" customFormat="1" ht="15.75" customHeight="1">
      <c r="A20" s="314" t="s">
        <v>571</v>
      </c>
      <c r="B20" s="315">
        <v>6025778</v>
      </c>
      <c r="C20" s="315">
        <v>71880238.273000002</v>
      </c>
      <c r="D20" s="315">
        <v>3654849</v>
      </c>
      <c r="E20" s="315">
        <v>39928410.463</v>
      </c>
      <c r="F20" s="315">
        <v>1148510</v>
      </c>
      <c r="G20" s="315">
        <v>12085078.664999999</v>
      </c>
      <c r="H20" s="315">
        <v>508145</v>
      </c>
      <c r="I20" s="315">
        <v>8301342.8559999997</v>
      </c>
      <c r="J20" s="315">
        <v>253574</v>
      </c>
      <c r="K20" s="315">
        <v>4405889.9249999998</v>
      </c>
      <c r="L20" s="315">
        <v>107675</v>
      </c>
      <c r="M20" s="315">
        <v>1992214.706</v>
      </c>
      <c r="N20" s="315">
        <v>446775</v>
      </c>
      <c r="O20" s="315">
        <v>9353487.4749999996</v>
      </c>
      <c r="P20" s="315">
        <v>0</v>
      </c>
      <c r="Q20" s="315">
        <v>0</v>
      </c>
      <c r="R20" s="315">
        <v>-5</v>
      </c>
      <c r="S20" s="315">
        <v>-159.77699999999999</v>
      </c>
      <c r="T20" s="298"/>
      <c r="U20" s="298"/>
      <c r="V20" s="298"/>
      <c r="W20" s="298"/>
      <c r="X20" s="298"/>
      <c r="Y20" s="298"/>
      <c r="Z20" s="298"/>
      <c r="AA20" s="298"/>
      <c r="AB20" s="298"/>
      <c r="AC20" s="298"/>
      <c r="AD20" s="298"/>
      <c r="AE20" s="298"/>
      <c r="AF20" s="298"/>
      <c r="AG20" s="298"/>
      <c r="AH20" s="298"/>
      <c r="AI20" s="298"/>
      <c r="AJ20" s="298"/>
      <c r="AK20" s="298"/>
      <c r="AL20" s="298"/>
      <c r="AM20" s="298"/>
      <c r="AN20" s="298"/>
      <c r="AO20" s="298"/>
      <c r="AP20" s="298"/>
      <c r="AQ20" s="298"/>
      <c r="AR20" s="298"/>
      <c r="AS20" s="298"/>
      <c r="AT20" s="298"/>
      <c r="AU20" s="298"/>
      <c r="AV20" s="298"/>
      <c r="AW20" s="298"/>
      <c r="AX20" s="298"/>
      <c r="AY20" s="298"/>
      <c r="AZ20" s="298"/>
      <c r="BA20" s="298"/>
      <c r="BB20" s="298"/>
      <c r="BC20" s="298"/>
      <c r="BD20" s="298"/>
      <c r="BE20" s="298"/>
      <c r="BF20" s="298"/>
      <c r="BG20" s="298"/>
      <c r="BH20" s="298"/>
      <c r="BI20" s="298"/>
      <c r="BJ20" s="298"/>
      <c r="BK20" s="298"/>
      <c r="BL20" s="298"/>
      <c r="BM20" s="298"/>
      <c r="BN20" s="298"/>
      <c r="BO20" s="298"/>
      <c r="BP20" s="298"/>
      <c r="BQ20" s="298"/>
      <c r="BR20" s="298"/>
      <c r="BS20" s="298"/>
      <c r="BT20" s="298"/>
      <c r="BU20" s="298"/>
      <c r="BV20" s="298"/>
      <c r="BW20" s="298"/>
      <c r="BX20" s="298"/>
      <c r="BY20" s="298"/>
      <c r="BZ20" s="298"/>
      <c r="CA20" s="298"/>
      <c r="CB20" s="298"/>
      <c r="CC20" s="298"/>
      <c r="CD20" s="298"/>
      <c r="CE20" s="298"/>
      <c r="CF20" s="298"/>
      <c r="CG20" s="298"/>
      <c r="CH20" s="298"/>
      <c r="CI20" s="298"/>
      <c r="CJ20" s="298"/>
      <c r="CK20" s="298"/>
      <c r="CL20" s="298"/>
      <c r="CM20" s="298"/>
      <c r="CN20" s="298"/>
      <c r="CO20" s="298"/>
      <c r="CP20" s="298"/>
      <c r="CQ20" s="298"/>
      <c r="CR20" s="298"/>
      <c r="CS20" s="298"/>
      <c r="CT20" s="298"/>
      <c r="CU20" s="298"/>
      <c r="CV20" s="298"/>
      <c r="CW20" s="298"/>
      <c r="CX20" s="298"/>
      <c r="CY20" s="298"/>
      <c r="CZ20" s="298"/>
      <c r="DA20" s="298"/>
      <c r="DB20" s="298"/>
      <c r="DC20" s="298"/>
      <c r="DD20" s="298"/>
      <c r="DE20" s="298"/>
      <c r="DF20" s="298"/>
      <c r="DG20" s="298"/>
    </row>
    <row r="21" spans="1:111" s="316" customFormat="1" ht="15.75" customHeight="1">
      <c r="A21" s="314" t="s">
        <v>572</v>
      </c>
      <c r="B21" s="315">
        <v>21457751</v>
      </c>
      <c r="C21" s="315">
        <v>230671835.22299999</v>
      </c>
      <c r="D21" s="315">
        <v>14082131</v>
      </c>
      <c r="E21" s="315">
        <v>133761571.40899999</v>
      </c>
      <c r="F21" s="315">
        <v>4282868</v>
      </c>
      <c r="G21" s="315">
        <v>41567503.704999998</v>
      </c>
      <c r="H21" s="315">
        <v>1661579</v>
      </c>
      <c r="I21" s="315">
        <v>23767343.397</v>
      </c>
      <c r="J21" s="315">
        <v>808233</v>
      </c>
      <c r="K21" s="315">
        <v>12486439.469000001</v>
      </c>
      <c r="L21" s="315">
        <v>471455</v>
      </c>
      <c r="M21" s="315">
        <v>7390879.2309999997</v>
      </c>
      <c r="N21" s="315">
        <v>1315438</v>
      </c>
      <c r="O21" s="315">
        <v>24262712.340999998</v>
      </c>
      <c r="P21" s="315">
        <v>0</v>
      </c>
      <c r="Q21" s="315">
        <v>0</v>
      </c>
      <c r="R21" s="315">
        <v>-2</v>
      </c>
      <c r="S21" s="315">
        <v>-5.49</v>
      </c>
      <c r="T21" s="298"/>
      <c r="U21" s="298"/>
      <c r="V21" s="298"/>
      <c r="W21" s="298"/>
      <c r="X21" s="298"/>
      <c r="Y21" s="298"/>
      <c r="Z21" s="298"/>
      <c r="AA21" s="298"/>
      <c r="AB21" s="298"/>
      <c r="AC21" s="298"/>
      <c r="AD21" s="298"/>
      <c r="AE21" s="298"/>
      <c r="AF21" s="298"/>
      <c r="AG21" s="298"/>
      <c r="AH21" s="298"/>
      <c r="AI21" s="298"/>
      <c r="AJ21" s="298"/>
      <c r="AK21" s="298"/>
      <c r="AL21" s="298"/>
      <c r="AM21" s="298"/>
      <c r="AN21" s="298"/>
      <c r="AO21" s="298"/>
      <c r="AP21" s="298"/>
      <c r="AQ21" s="298"/>
      <c r="AR21" s="298"/>
      <c r="AS21" s="298"/>
      <c r="AT21" s="298"/>
      <c r="AU21" s="298"/>
      <c r="AV21" s="298"/>
      <c r="AW21" s="298"/>
      <c r="AX21" s="298"/>
      <c r="AY21" s="298"/>
      <c r="AZ21" s="298"/>
      <c r="BA21" s="298"/>
      <c r="BB21" s="298"/>
      <c r="BC21" s="298"/>
      <c r="BD21" s="298"/>
      <c r="BE21" s="298"/>
      <c r="BF21" s="298"/>
      <c r="BG21" s="298"/>
      <c r="BH21" s="298"/>
      <c r="BI21" s="298"/>
      <c r="BJ21" s="298"/>
      <c r="BK21" s="298"/>
      <c r="BL21" s="298"/>
      <c r="BM21" s="298"/>
      <c r="BN21" s="298"/>
      <c r="BO21" s="298"/>
      <c r="BP21" s="298"/>
      <c r="BQ21" s="298"/>
      <c r="BR21" s="298"/>
      <c r="BS21" s="298"/>
      <c r="BT21" s="298"/>
      <c r="BU21" s="298"/>
      <c r="BV21" s="298"/>
      <c r="BW21" s="298"/>
      <c r="BX21" s="298"/>
      <c r="BY21" s="298"/>
      <c r="BZ21" s="298"/>
      <c r="CA21" s="298"/>
      <c r="CB21" s="298"/>
      <c r="CC21" s="298"/>
      <c r="CD21" s="298"/>
      <c r="CE21" s="298"/>
      <c r="CF21" s="298"/>
      <c r="CG21" s="298"/>
      <c r="CH21" s="298"/>
      <c r="CI21" s="298"/>
      <c r="CJ21" s="298"/>
      <c r="CK21" s="298"/>
      <c r="CL21" s="298"/>
      <c r="CM21" s="298"/>
      <c r="CN21" s="298"/>
      <c r="CO21" s="298"/>
      <c r="CP21" s="298"/>
      <c r="CQ21" s="298"/>
      <c r="CR21" s="298"/>
      <c r="CS21" s="298"/>
      <c r="CT21" s="298"/>
      <c r="CU21" s="298"/>
      <c r="CV21" s="298"/>
      <c r="CW21" s="298"/>
      <c r="CX21" s="298"/>
      <c r="CY21" s="298"/>
      <c r="CZ21" s="298"/>
      <c r="DA21" s="298"/>
      <c r="DB21" s="298"/>
      <c r="DC21" s="298"/>
      <c r="DD21" s="298"/>
      <c r="DE21" s="298"/>
      <c r="DF21" s="298"/>
      <c r="DG21" s="298"/>
    </row>
    <row r="22" spans="1:111" s="316" customFormat="1" ht="15.75" customHeight="1">
      <c r="A22" s="317" t="s">
        <v>573</v>
      </c>
      <c r="B22" s="318">
        <v>18751113</v>
      </c>
      <c r="C22" s="318">
        <v>217855454.22799999</v>
      </c>
      <c r="D22" s="318">
        <v>11758398</v>
      </c>
      <c r="E22" s="318">
        <v>120263764.176</v>
      </c>
      <c r="F22" s="318">
        <v>3384846</v>
      </c>
      <c r="G22" s="318">
        <v>34325184.467</v>
      </c>
      <c r="H22" s="318">
        <v>1509001</v>
      </c>
      <c r="I22" s="318">
        <v>24613680.118999999</v>
      </c>
      <c r="J22" s="318">
        <v>751986</v>
      </c>
      <c r="K22" s="318">
        <v>12239640.960999999</v>
      </c>
      <c r="L22" s="318">
        <v>460314</v>
      </c>
      <c r="M22" s="318">
        <v>8029273.7379999999</v>
      </c>
      <c r="N22" s="318">
        <v>1174503</v>
      </c>
      <c r="O22" s="318">
        <v>23082752.638999999</v>
      </c>
      <c r="P22" s="318">
        <v>0</v>
      </c>
      <c r="Q22" s="318">
        <v>-19.347999999999999</v>
      </c>
      <c r="R22" s="318">
        <v>0</v>
      </c>
      <c r="S22" s="318">
        <v>-58.77</v>
      </c>
      <c r="T22" s="298"/>
      <c r="U22" s="298"/>
      <c r="V22" s="298"/>
      <c r="W22" s="298"/>
      <c r="X22" s="298"/>
      <c r="Y22" s="298"/>
      <c r="Z22" s="298"/>
      <c r="AA22" s="298"/>
      <c r="AB22" s="298"/>
      <c r="AC22" s="298"/>
      <c r="AD22" s="298"/>
      <c r="AE22" s="298"/>
      <c r="AF22" s="298"/>
      <c r="AG22" s="298"/>
      <c r="AH22" s="298"/>
      <c r="AI22" s="298"/>
      <c r="AJ22" s="298"/>
      <c r="AK22" s="298"/>
      <c r="AL22" s="298"/>
      <c r="AM22" s="298"/>
      <c r="AN22" s="298"/>
      <c r="AO22" s="298"/>
      <c r="AP22" s="298"/>
      <c r="AQ22" s="298"/>
      <c r="AR22" s="298"/>
      <c r="AS22" s="298"/>
      <c r="AT22" s="298"/>
      <c r="AU22" s="298"/>
      <c r="AV22" s="298"/>
      <c r="AW22" s="298"/>
      <c r="AX22" s="298"/>
      <c r="AY22" s="298"/>
      <c r="AZ22" s="298"/>
      <c r="BA22" s="298"/>
      <c r="BB22" s="298"/>
      <c r="BC22" s="298"/>
      <c r="BD22" s="298"/>
      <c r="BE22" s="298"/>
      <c r="BF22" s="298"/>
      <c r="BG22" s="298"/>
      <c r="BH22" s="298"/>
      <c r="BI22" s="298"/>
      <c r="BJ22" s="298"/>
      <c r="BK22" s="298"/>
      <c r="BL22" s="298"/>
      <c r="BM22" s="298"/>
      <c r="BN22" s="298"/>
      <c r="BO22" s="298"/>
      <c r="BP22" s="298"/>
      <c r="BQ22" s="298"/>
      <c r="BR22" s="298"/>
      <c r="BS22" s="298"/>
      <c r="BT22" s="298"/>
      <c r="BU22" s="298"/>
      <c r="BV22" s="298"/>
      <c r="BW22" s="298"/>
      <c r="BX22" s="298"/>
      <c r="BY22" s="298"/>
      <c r="BZ22" s="298"/>
      <c r="CA22" s="298"/>
      <c r="CB22" s="298"/>
      <c r="CC22" s="298"/>
      <c r="CD22" s="298"/>
      <c r="CE22" s="298"/>
      <c r="CF22" s="298"/>
      <c r="CG22" s="298"/>
      <c r="CH22" s="298"/>
      <c r="CI22" s="298"/>
      <c r="CJ22" s="298"/>
      <c r="CK22" s="298"/>
      <c r="CL22" s="298"/>
      <c r="CM22" s="298"/>
      <c r="CN22" s="298"/>
      <c r="CO22" s="298"/>
      <c r="CP22" s="298"/>
      <c r="CQ22" s="298"/>
      <c r="CR22" s="298"/>
      <c r="CS22" s="298"/>
      <c r="CT22" s="298"/>
      <c r="CU22" s="298"/>
      <c r="CV22" s="298"/>
      <c r="CW22" s="298"/>
      <c r="CX22" s="298"/>
      <c r="CY22" s="298"/>
      <c r="CZ22" s="298"/>
      <c r="DA22" s="298"/>
      <c r="DB22" s="298"/>
      <c r="DC22" s="298"/>
      <c r="DD22" s="298"/>
      <c r="DE22" s="298"/>
      <c r="DF22" s="298"/>
      <c r="DG22" s="298"/>
    </row>
    <row r="23" spans="1:111" s="316" customFormat="1" ht="15.75" customHeight="1">
      <c r="A23" s="314" t="s">
        <v>574</v>
      </c>
      <c r="B23" s="315">
        <v>59537240</v>
      </c>
      <c r="C23" s="315">
        <v>708916806.08000004</v>
      </c>
      <c r="D23" s="315">
        <v>27458692</v>
      </c>
      <c r="E23" s="315">
        <v>290434654.75599998</v>
      </c>
      <c r="F23" s="315">
        <v>9274312</v>
      </c>
      <c r="G23" s="315">
        <v>100952522.337</v>
      </c>
      <c r="H23" s="315">
        <v>3958271</v>
      </c>
      <c r="I23" s="315">
        <v>66436771.342</v>
      </c>
      <c r="J23" s="315">
        <v>1367494</v>
      </c>
      <c r="K23" s="315">
        <v>23050235.16</v>
      </c>
      <c r="L23" s="315">
        <v>1338329</v>
      </c>
      <c r="M23" s="315">
        <v>24907908.484999999</v>
      </c>
      <c r="N23" s="315">
        <v>2539217</v>
      </c>
      <c r="O23" s="315">
        <v>52125198.490999997</v>
      </c>
      <c r="P23" s="315">
        <v>0</v>
      </c>
      <c r="Q23" s="315">
        <v>0</v>
      </c>
      <c r="R23" s="315">
        <v>0</v>
      </c>
      <c r="S23" s="315">
        <v>0</v>
      </c>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298"/>
      <c r="AQ23" s="298"/>
      <c r="AR23" s="298"/>
      <c r="AS23" s="298"/>
      <c r="AT23" s="298"/>
      <c r="AU23" s="298"/>
      <c r="AV23" s="298"/>
      <c r="AW23" s="298"/>
      <c r="AX23" s="298"/>
      <c r="AY23" s="298"/>
      <c r="AZ23" s="298"/>
      <c r="BA23" s="298"/>
      <c r="BB23" s="298"/>
      <c r="BC23" s="298"/>
      <c r="BD23" s="298"/>
      <c r="BE23" s="298"/>
      <c r="BF23" s="298"/>
      <c r="BG23" s="298"/>
      <c r="BH23" s="298"/>
      <c r="BI23" s="298"/>
      <c r="BJ23" s="298"/>
      <c r="BK23" s="298"/>
      <c r="BL23" s="298"/>
      <c r="BM23" s="298"/>
      <c r="BN23" s="298"/>
      <c r="BO23" s="298"/>
      <c r="BP23" s="298"/>
      <c r="BQ23" s="298"/>
      <c r="BR23" s="298"/>
      <c r="BS23" s="298"/>
      <c r="BT23" s="298"/>
      <c r="BU23" s="298"/>
      <c r="BV23" s="298"/>
      <c r="BW23" s="298"/>
      <c r="BX23" s="298"/>
      <c r="BY23" s="298"/>
      <c r="BZ23" s="298"/>
      <c r="CA23" s="298"/>
      <c r="CB23" s="298"/>
      <c r="CC23" s="298"/>
      <c r="CD23" s="298"/>
      <c r="CE23" s="298"/>
      <c r="CF23" s="298"/>
      <c r="CG23" s="298"/>
      <c r="CH23" s="298"/>
      <c r="CI23" s="298"/>
      <c r="CJ23" s="298"/>
      <c r="CK23" s="298"/>
      <c r="CL23" s="298"/>
      <c r="CM23" s="298"/>
      <c r="CN23" s="298"/>
      <c r="CO23" s="298"/>
      <c r="CP23" s="298"/>
      <c r="CQ23" s="298"/>
      <c r="CR23" s="298"/>
      <c r="CS23" s="298"/>
      <c r="CT23" s="298"/>
      <c r="CU23" s="298"/>
      <c r="CV23" s="298"/>
      <c r="CW23" s="298"/>
      <c r="CX23" s="298"/>
      <c r="CY23" s="298"/>
      <c r="CZ23" s="298"/>
      <c r="DA23" s="298"/>
      <c r="DB23" s="298"/>
      <c r="DC23" s="298"/>
      <c r="DD23" s="298"/>
      <c r="DE23" s="298"/>
      <c r="DF23" s="298"/>
      <c r="DG23" s="298"/>
    </row>
    <row r="24" spans="1:111" s="316" customFormat="1" ht="15.75" customHeight="1">
      <c r="A24" s="314" t="s">
        <v>575</v>
      </c>
      <c r="B24" s="315">
        <v>31213710</v>
      </c>
      <c r="C24" s="315">
        <v>342590142.94999999</v>
      </c>
      <c r="D24" s="315">
        <v>19265168</v>
      </c>
      <c r="E24" s="315">
        <v>183516629.31999999</v>
      </c>
      <c r="F24" s="315">
        <v>5745330</v>
      </c>
      <c r="G24" s="315">
        <v>54450748.605999999</v>
      </c>
      <c r="H24" s="315">
        <v>2352585</v>
      </c>
      <c r="I24" s="315">
        <v>36048611.042999998</v>
      </c>
      <c r="J24" s="315">
        <v>1112314</v>
      </c>
      <c r="K24" s="315">
        <v>16198185.574999999</v>
      </c>
      <c r="L24" s="315">
        <v>808451</v>
      </c>
      <c r="M24" s="315">
        <v>13280088.695</v>
      </c>
      <c r="N24" s="315">
        <v>1748077</v>
      </c>
      <c r="O24" s="315">
        <v>32810878.044</v>
      </c>
      <c r="P24" s="315">
        <v>0</v>
      </c>
      <c r="Q24" s="315">
        <v>0</v>
      </c>
      <c r="R24" s="315">
        <v>0</v>
      </c>
      <c r="S24" s="315">
        <v>0</v>
      </c>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298"/>
      <c r="AQ24" s="298"/>
      <c r="AR24" s="298"/>
      <c r="AS24" s="298"/>
      <c r="AT24" s="298"/>
      <c r="AU24" s="298"/>
      <c r="AV24" s="298"/>
      <c r="AW24" s="298"/>
      <c r="AX24" s="298"/>
      <c r="AY24" s="298"/>
      <c r="AZ24" s="298"/>
      <c r="BA24" s="298"/>
      <c r="BB24" s="298"/>
      <c r="BC24" s="298"/>
      <c r="BD24" s="298"/>
      <c r="BE24" s="298"/>
      <c r="BF24" s="298"/>
      <c r="BG24" s="298"/>
      <c r="BH24" s="298"/>
      <c r="BI24" s="298"/>
      <c r="BJ24" s="298"/>
      <c r="BK24" s="298"/>
      <c r="BL24" s="298"/>
      <c r="BM24" s="298"/>
      <c r="BN24" s="298"/>
      <c r="BO24" s="298"/>
      <c r="BP24" s="298"/>
      <c r="BQ24" s="298"/>
      <c r="BR24" s="298"/>
      <c r="BS24" s="298"/>
      <c r="BT24" s="298"/>
      <c r="BU24" s="298"/>
      <c r="BV24" s="298"/>
      <c r="BW24" s="298"/>
      <c r="BX24" s="298"/>
      <c r="BY24" s="298"/>
      <c r="BZ24" s="298"/>
      <c r="CA24" s="298"/>
      <c r="CB24" s="298"/>
      <c r="CC24" s="298"/>
      <c r="CD24" s="298"/>
      <c r="CE24" s="298"/>
      <c r="CF24" s="298"/>
      <c r="CG24" s="298"/>
      <c r="CH24" s="298"/>
      <c r="CI24" s="298"/>
      <c r="CJ24" s="298"/>
      <c r="CK24" s="298"/>
      <c r="CL24" s="298"/>
      <c r="CM24" s="298"/>
      <c r="CN24" s="298"/>
      <c r="CO24" s="298"/>
      <c r="CP24" s="298"/>
      <c r="CQ24" s="298"/>
      <c r="CR24" s="298"/>
      <c r="CS24" s="298"/>
      <c r="CT24" s="298"/>
      <c r="CU24" s="298"/>
      <c r="CV24" s="298"/>
      <c r="CW24" s="298"/>
      <c r="CX24" s="298"/>
      <c r="CY24" s="298"/>
      <c r="CZ24" s="298"/>
      <c r="DA24" s="298"/>
      <c r="DB24" s="298"/>
      <c r="DC24" s="298"/>
      <c r="DD24" s="298"/>
      <c r="DE24" s="298"/>
      <c r="DF24" s="298"/>
      <c r="DG24" s="298"/>
    </row>
    <row r="25" spans="1:111" s="316" customFormat="1" ht="15.75" customHeight="1">
      <c r="A25" s="314" t="s">
        <v>576</v>
      </c>
      <c r="B25" s="315">
        <v>7507105</v>
      </c>
      <c r="C25" s="315">
        <v>82638106.987000003</v>
      </c>
      <c r="D25" s="315">
        <v>3847705</v>
      </c>
      <c r="E25" s="315">
        <v>40792586.990000002</v>
      </c>
      <c r="F25" s="315">
        <v>1282181</v>
      </c>
      <c r="G25" s="315">
        <v>12398023.477</v>
      </c>
      <c r="H25" s="315">
        <v>644947</v>
      </c>
      <c r="I25" s="315">
        <v>9217354.3729999997</v>
      </c>
      <c r="J25" s="315">
        <v>385693</v>
      </c>
      <c r="K25" s="315">
        <v>6053971</v>
      </c>
      <c r="L25" s="315">
        <v>118678</v>
      </c>
      <c r="M25" s="315">
        <v>1906419.7379999999</v>
      </c>
      <c r="N25" s="315">
        <v>627019</v>
      </c>
      <c r="O25" s="315">
        <v>11628799.560000001</v>
      </c>
      <c r="P25" s="315">
        <v>0</v>
      </c>
      <c r="Q25" s="315">
        <v>0</v>
      </c>
      <c r="R25" s="315">
        <v>0</v>
      </c>
      <c r="S25" s="315">
        <v>0</v>
      </c>
      <c r="T25" s="298"/>
      <c r="U25" s="298"/>
      <c r="V25" s="298"/>
      <c r="W25" s="298"/>
      <c r="X25" s="298"/>
      <c r="Y25" s="298"/>
      <c r="Z25" s="298"/>
      <c r="AA25" s="298"/>
      <c r="AB25" s="298"/>
      <c r="AC25" s="298"/>
      <c r="AD25" s="298"/>
      <c r="AE25" s="298"/>
      <c r="AF25" s="298"/>
      <c r="AG25" s="298"/>
      <c r="AH25" s="298"/>
      <c r="AI25" s="298"/>
      <c r="AJ25" s="298"/>
      <c r="AK25" s="298"/>
      <c r="AL25" s="298"/>
      <c r="AM25" s="298"/>
      <c r="AN25" s="298"/>
      <c r="AO25" s="298"/>
      <c r="AP25" s="298"/>
      <c r="AQ25" s="298"/>
      <c r="AR25" s="298"/>
      <c r="AS25" s="298"/>
      <c r="AT25" s="298"/>
      <c r="AU25" s="298"/>
      <c r="AV25" s="298"/>
      <c r="AW25" s="298"/>
      <c r="AX25" s="298"/>
      <c r="AY25" s="298"/>
      <c r="AZ25" s="298"/>
      <c r="BA25" s="298"/>
      <c r="BB25" s="298"/>
      <c r="BC25" s="298"/>
      <c r="BD25" s="298"/>
      <c r="BE25" s="298"/>
      <c r="BF25" s="298"/>
      <c r="BG25" s="298"/>
      <c r="BH25" s="298"/>
      <c r="BI25" s="298"/>
      <c r="BJ25" s="298"/>
      <c r="BK25" s="298"/>
      <c r="BL25" s="298"/>
      <c r="BM25" s="298"/>
      <c r="BN25" s="298"/>
      <c r="BO25" s="298"/>
      <c r="BP25" s="298"/>
      <c r="BQ25" s="298"/>
      <c r="BR25" s="298"/>
      <c r="BS25" s="298"/>
      <c r="BT25" s="298"/>
      <c r="BU25" s="298"/>
      <c r="BV25" s="298"/>
      <c r="BW25" s="298"/>
      <c r="BX25" s="298"/>
      <c r="BY25" s="298"/>
      <c r="BZ25" s="298"/>
      <c r="CA25" s="298"/>
      <c r="CB25" s="298"/>
      <c r="CC25" s="298"/>
      <c r="CD25" s="298"/>
      <c r="CE25" s="298"/>
      <c r="CF25" s="298"/>
      <c r="CG25" s="298"/>
      <c r="CH25" s="298"/>
      <c r="CI25" s="298"/>
      <c r="CJ25" s="298"/>
      <c r="CK25" s="298"/>
      <c r="CL25" s="298"/>
      <c r="CM25" s="298"/>
      <c r="CN25" s="298"/>
      <c r="CO25" s="298"/>
      <c r="CP25" s="298"/>
      <c r="CQ25" s="298"/>
      <c r="CR25" s="298"/>
      <c r="CS25" s="298"/>
      <c r="CT25" s="298"/>
      <c r="CU25" s="298"/>
      <c r="CV25" s="298"/>
      <c r="CW25" s="298"/>
      <c r="CX25" s="298"/>
      <c r="CY25" s="298"/>
      <c r="CZ25" s="298"/>
      <c r="DA25" s="298"/>
      <c r="DB25" s="298"/>
      <c r="DC25" s="298"/>
      <c r="DD25" s="298"/>
      <c r="DE25" s="298"/>
      <c r="DF25" s="298"/>
      <c r="DG25" s="298"/>
    </row>
    <row r="26" spans="1:111" s="316" customFormat="1" ht="15.75" customHeight="1">
      <c r="A26" s="314" t="s">
        <v>577</v>
      </c>
      <c r="B26" s="315">
        <v>3382446</v>
      </c>
      <c r="C26" s="315">
        <v>41391068.640000001</v>
      </c>
      <c r="D26" s="315">
        <v>1650935</v>
      </c>
      <c r="E26" s="315">
        <v>18590252.717999998</v>
      </c>
      <c r="F26" s="315">
        <v>588106</v>
      </c>
      <c r="G26" s="315">
        <v>6101246.4280000003</v>
      </c>
      <c r="H26" s="315">
        <v>309268</v>
      </c>
      <c r="I26" s="315">
        <v>5084266.2539999997</v>
      </c>
      <c r="J26" s="315">
        <v>121890</v>
      </c>
      <c r="K26" s="315">
        <v>2020885.68</v>
      </c>
      <c r="L26" s="315">
        <v>62877</v>
      </c>
      <c r="M26" s="315">
        <v>1261346.7479999999</v>
      </c>
      <c r="N26" s="315">
        <v>263879</v>
      </c>
      <c r="O26" s="315">
        <v>5409641.3260000004</v>
      </c>
      <c r="P26" s="315">
        <v>0</v>
      </c>
      <c r="Q26" s="315">
        <v>0</v>
      </c>
      <c r="R26" s="315">
        <v>0</v>
      </c>
      <c r="S26" s="315">
        <v>0</v>
      </c>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298"/>
      <c r="AQ26" s="298"/>
      <c r="AR26" s="298"/>
      <c r="AS26" s="298"/>
      <c r="AT26" s="298"/>
      <c r="AU26" s="298"/>
      <c r="AV26" s="298"/>
      <c r="AW26" s="298"/>
      <c r="AX26" s="298"/>
      <c r="AY26" s="298"/>
      <c r="AZ26" s="298"/>
      <c r="BA26" s="298"/>
      <c r="BB26" s="298"/>
      <c r="BC26" s="298"/>
      <c r="BD26" s="298"/>
      <c r="BE26" s="298"/>
      <c r="BF26" s="298"/>
      <c r="BG26" s="298"/>
      <c r="BH26" s="298"/>
      <c r="BI26" s="298"/>
      <c r="BJ26" s="298"/>
      <c r="BK26" s="298"/>
      <c r="BL26" s="298"/>
      <c r="BM26" s="298"/>
      <c r="BN26" s="298"/>
      <c r="BO26" s="298"/>
      <c r="BP26" s="298"/>
      <c r="BQ26" s="298"/>
      <c r="BR26" s="298"/>
      <c r="BS26" s="298"/>
      <c r="BT26" s="298"/>
      <c r="BU26" s="298"/>
      <c r="BV26" s="298"/>
      <c r="BW26" s="298"/>
      <c r="BX26" s="298"/>
      <c r="BY26" s="298"/>
      <c r="BZ26" s="298"/>
      <c r="CA26" s="298"/>
      <c r="CB26" s="298"/>
      <c r="CC26" s="298"/>
      <c r="CD26" s="298"/>
      <c r="CE26" s="298"/>
      <c r="CF26" s="298"/>
      <c r="CG26" s="298"/>
      <c r="CH26" s="298"/>
      <c r="CI26" s="298"/>
      <c r="CJ26" s="298"/>
      <c r="CK26" s="298"/>
      <c r="CL26" s="298"/>
      <c r="CM26" s="298"/>
      <c r="CN26" s="298"/>
      <c r="CO26" s="298"/>
      <c r="CP26" s="298"/>
      <c r="CQ26" s="298"/>
      <c r="CR26" s="298"/>
      <c r="CS26" s="298"/>
      <c r="CT26" s="298"/>
      <c r="CU26" s="298"/>
      <c r="CV26" s="298"/>
      <c r="CW26" s="298"/>
      <c r="CX26" s="298"/>
      <c r="CY26" s="298"/>
      <c r="CZ26" s="298"/>
      <c r="DA26" s="298"/>
      <c r="DB26" s="298"/>
      <c r="DC26" s="298"/>
      <c r="DD26" s="298"/>
      <c r="DE26" s="298"/>
      <c r="DF26" s="298"/>
      <c r="DG26" s="298"/>
    </row>
    <row r="27" spans="1:111" s="316" customFormat="1" ht="15.75" customHeight="1">
      <c r="A27" s="317" t="s">
        <v>578</v>
      </c>
      <c r="B27" s="318">
        <v>3620440</v>
      </c>
      <c r="C27" s="318">
        <v>46607703.844999999</v>
      </c>
      <c r="D27" s="318">
        <v>1882204</v>
      </c>
      <c r="E27" s="318">
        <v>23086527.486000001</v>
      </c>
      <c r="F27" s="318">
        <v>585870</v>
      </c>
      <c r="G27" s="318">
        <v>6449167.0470000003</v>
      </c>
      <c r="H27" s="318">
        <v>319019</v>
      </c>
      <c r="I27" s="318">
        <v>6038572.2199999997</v>
      </c>
      <c r="J27" s="318">
        <v>133792</v>
      </c>
      <c r="K27" s="318">
        <v>2777330.1979999999</v>
      </c>
      <c r="L27" s="318">
        <v>67474</v>
      </c>
      <c r="M27" s="318">
        <v>1425116.5090000001</v>
      </c>
      <c r="N27" s="318">
        <v>290528</v>
      </c>
      <c r="O27" s="318">
        <v>6740420.0700000003</v>
      </c>
      <c r="P27" s="318">
        <v>0</v>
      </c>
      <c r="Q27" s="318">
        <v>0</v>
      </c>
      <c r="R27" s="318">
        <v>0</v>
      </c>
      <c r="S27" s="318">
        <v>0</v>
      </c>
      <c r="T27" s="298"/>
      <c r="U27" s="298"/>
      <c r="V27" s="298"/>
      <c r="W27" s="298"/>
      <c r="X27" s="298"/>
      <c r="Y27" s="298"/>
      <c r="Z27" s="298"/>
      <c r="AA27" s="298"/>
      <c r="AB27" s="298"/>
      <c r="AC27" s="298"/>
      <c r="AD27" s="298"/>
      <c r="AE27" s="298"/>
      <c r="AF27" s="298"/>
      <c r="AG27" s="298"/>
      <c r="AH27" s="298"/>
      <c r="AI27" s="298"/>
      <c r="AJ27" s="298"/>
      <c r="AK27" s="298"/>
      <c r="AL27" s="298"/>
      <c r="AM27" s="298"/>
      <c r="AN27" s="298"/>
      <c r="AO27" s="298"/>
      <c r="AP27" s="298"/>
      <c r="AQ27" s="298"/>
      <c r="AR27" s="298"/>
      <c r="AS27" s="298"/>
      <c r="AT27" s="298"/>
      <c r="AU27" s="298"/>
      <c r="AV27" s="298"/>
      <c r="AW27" s="298"/>
      <c r="AX27" s="298"/>
      <c r="AY27" s="298"/>
      <c r="AZ27" s="298"/>
      <c r="BA27" s="298"/>
      <c r="BB27" s="298"/>
      <c r="BC27" s="298"/>
      <c r="BD27" s="298"/>
      <c r="BE27" s="298"/>
      <c r="BF27" s="298"/>
      <c r="BG27" s="298"/>
      <c r="BH27" s="298"/>
      <c r="BI27" s="298"/>
      <c r="BJ27" s="298"/>
      <c r="BK27" s="298"/>
      <c r="BL27" s="298"/>
      <c r="BM27" s="298"/>
      <c r="BN27" s="298"/>
      <c r="BO27" s="298"/>
      <c r="BP27" s="298"/>
      <c r="BQ27" s="298"/>
      <c r="BR27" s="298"/>
      <c r="BS27" s="298"/>
      <c r="BT27" s="298"/>
      <c r="BU27" s="298"/>
      <c r="BV27" s="298"/>
      <c r="BW27" s="298"/>
      <c r="BX27" s="298"/>
      <c r="BY27" s="298"/>
      <c r="BZ27" s="298"/>
      <c r="CA27" s="298"/>
      <c r="CB27" s="298"/>
      <c r="CC27" s="298"/>
      <c r="CD27" s="298"/>
      <c r="CE27" s="298"/>
      <c r="CF27" s="298"/>
      <c r="CG27" s="298"/>
      <c r="CH27" s="298"/>
      <c r="CI27" s="298"/>
      <c r="CJ27" s="298"/>
      <c r="CK27" s="298"/>
      <c r="CL27" s="298"/>
      <c r="CM27" s="298"/>
      <c r="CN27" s="298"/>
      <c r="CO27" s="298"/>
      <c r="CP27" s="298"/>
      <c r="CQ27" s="298"/>
      <c r="CR27" s="298"/>
      <c r="CS27" s="298"/>
      <c r="CT27" s="298"/>
      <c r="CU27" s="298"/>
      <c r="CV27" s="298"/>
      <c r="CW27" s="298"/>
      <c r="CX27" s="298"/>
      <c r="CY27" s="298"/>
      <c r="CZ27" s="298"/>
      <c r="DA27" s="298"/>
      <c r="DB27" s="298"/>
      <c r="DC27" s="298"/>
      <c r="DD27" s="298"/>
      <c r="DE27" s="298"/>
      <c r="DF27" s="298"/>
      <c r="DG27" s="298"/>
    </row>
    <row r="28" spans="1:111" s="316" customFormat="1" ht="15.75" customHeight="1">
      <c r="A28" s="314" t="s">
        <v>579</v>
      </c>
      <c r="B28" s="315">
        <v>2385403</v>
      </c>
      <c r="C28" s="315">
        <v>31892770.340999998</v>
      </c>
      <c r="D28" s="315">
        <v>1194584</v>
      </c>
      <c r="E28" s="315">
        <v>14263711.512</v>
      </c>
      <c r="F28" s="315">
        <v>434150</v>
      </c>
      <c r="G28" s="315">
        <v>4546150.3679999998</v>
      </c>
      <c r="H28" s="315">
        <v>218888</v>
      </c>
      <c r="I28" s="315">
        <v>3969537.2239999999</v>
      </c>
      <c r="J28" s="315">
        <v>93821</v>
      </c>
      <c r="K28" s="315">
        <v>2061704.8840000001</v>
      </c>
      <c r="L28" s="315">
        <v>40174</v>
      </c>
      <c r="M28" s="315">
        <v>784091.88500000001</v>
      </c>
      <c r="N28" s="315">
        <v>202643</v>
      </c>
      <c r="O28" s="315">
        <v>5326577.1179999998</v>
      </c>
      <c r="P28" s="315">
        <v>0</v>
      </c>
      <c r="Q28" s="315">
        <v>0</v>
      </c>
      <c r="R28" s="315">
        <v>0</v>
      </c>
      <c r="S28" s="315">
        <v>0</v>
      </c>
      <c r="T28" s="298"/>
      <c r="U28" s="298"/>
      <c r="V28" s="298"/>
      <c r="W28" s="298"/>
      <c r="X28" s="298"/>
      <c r="Y28" s="298"/>
      <c r="Z28" s="298"/>
      <c r="AA28" s="298"/>
      <c r="AB28" s="298"/>
      <c r="AC28" s="298"/>
      <c r="AD28" s="298"/>
      <c r="AE28" s="298"/>
      <c r="AF28" s="298"/>
      <c r="AG28" s="298"/>
      <c r="AH28" s="298"/>
      <c r="AI28" s="298"/>
      <c r="AJ28" s="298"/>
      <c r="AK28" s="298"/>
      <c r="AL28" s="298"/>
      <c r="AM28" s="298"/>
      <c r="AN28" s="298"/>
      <c r="AO28" s="298"/>
      <c r="AP28" s="298"/>
      <c r="AQ28" s="298"/>
      <c r="AR28" s="298"/>
      <c r="AS28" s="298"/>
      <c r="AT28" s="298"/>
      <c r="AU28" s="298"/>
      <c r="AV28" s="298"/>
      <c r="AW28" s="298"/>
      <c r="AX28" s="298"/>
      <c r="AY28" s="298"/>
      <c r="AZ28" s="298"/>
      <c r="BA28" s="298"/>
      <c r="BB28" s="298"/>
      <c r="BC28" s="298"/>
      <c r="BD28" s="298"/>
      <c r="BE28" s="298"/>
      <c r="BF28" s="298"/>
      <c r="BG28" s="298"/>
      <c r="BH28" s="298"/>
      <c r="BI28" s="298"/>
      <c r="BJ28" s="298"/>
      <c r="BK28" s="298"/>
      <c r="BL28" s="298"/>
      <c r="BM28" s="298"/>
      <c r="BN28" s="298"/>
      <c r="BO28" s="298"/>
      <c r="BP28" s="298"/>
      <c r="BQ28" s="298"/>
      <c r="BR28" s="298"/>
      <c r="BS28" s="298"/>
      <c r="BT28" s="298"/>
      <c r="BU28" s="298"/>
      <c r="BV28" s="298"/>
      <c r="BW28" s="298"/>
      <c r="BX28" s="298"/>
      <c r="BY28" s="298"/>
      <c r="BZ28" s="298"/>
      <c r="CA28" s="298"/>
      <c r="CB28" s="298"/>
      <c r="CC28" s="298"/>
      <c r="CD28" s="298"/>
      <c r="CE28" s="298"/>
      <c r="CF28" s="298"/>
      <c r="CG28" s="298"/>
      <c r="CH28" s="298"/>
      <c r="CI28" s="298"/>
      <c r="CJ28" s="298"/>
      <c r="CK28" s="298"/>
      <c r="CL28" s="298"/>
      <c r="CM28" s="298"/>
      <c r="CN28" s="298"/>
      <c r="CO28" s="298"/>
      <c r="CP28" s="298"/>
      <c r="CQ28" s="298"/>
      <c r="CR28" s="298"/>
      <c r="CS28" s="298"/>
      <c r="CT28" s="298"/>
      <c r="CU28" s="298"/>
      <c r="CV28" s="298"/>
      <c r="CW28" s="298"/>
      <c r="CX28" s="298"/>
      <c r="CY28" s="298"/>
      <c r="CZ28" s="298"/>
      <c r="DA28" s="298"/>
      <c r="DB28" s="298"/>
      <c r="DC28" s="298"/>
      <c r="DD28" s="298"/>
      <c r="DE28" s="298"/>
      <c r="DF28" s="298"/>
      <c r="DG28" s="298"/>
    </row>
    <row r="29" spans="1:111" s="316" customFormat="1" ht="15.75" customHeight="1">
      <c r="A29" s="314" t="s">
        <v>580</v>
      </c>
      <c r="B29" s="315">
        <v>2596785</v>
      </c>
      <c r="C29" s="315">
        <v>27932620.550000001</v>
      </c>
      <c r="D29" s="315">
        <v>1548682</v>
      </c>
      <c r="E29" s="315">
        <v>15253090.398</v>
      </c>
      <c r="F29" s="315">
        <v>519642</v>
      </c>
      <c r="G29" s="315">
        <v>5073722.375</v>
      </c>
      <c r="H29" s="315">
        <v>233432</v>
      </c>
      <c r="I29" s="315">
        <v>3321288.9019999998</v>
      </c>
      <c r="J29" s="315">
        <v>108431</v>
      </c>
      <c r="K29" s="315">
        <v>1927621.3810000001</v>
      </c>
      <c r="L29" s="315">
        <v>47954</v>
      </c>
      <c r="M29" s="315">
        <v>781937.36699999997</v>
      </c>
      <c r="N29" s="315">
        <v>205055</v>
      </c>
      <c r="O29" s="315">
        <v>3976795.7059999998</v>
      </c>
      <c r="P29" s="315">
        <v>0</v>
      </c>
      <c r="Q29" s="315">
        <v>0</v>
      </c>
      <c r="R29" s="315">
        <v>0</v>
      </c>
      <c r="S29" s="315">
        <v>0</v>
      </c>
      <c r="T29" s="298"/>
      <c r="U29" s="298"/>
      <c r="V29" s="298"/>
      <c r="W29" s="298"/>
      <c r="X29" s="298"/>
      <c r="Y29" s="298"/>
      <c r="Z29" s="298"/>
      <c r="AA29" s="298"/>
      <c r="AB29" s="298"/>
      <c r="AC29" s="298"/>
      <c r="AD29" s="298"/>
      <c r="AE29" s="298"/>
      <c r="AF29" s="298"/>
      <c r="AG29" s="298"/>
      <c r="AH29" s="298"/>
      <c r="AI29" s="298"/>
      <c r="AJ29" s="298"/>
      <c r="AK29" s="298"/>
      <c r="AL29" s="298"/>
      <c r="AM29" s="298"/>
      <c r="AN29" s="298"/>
      <c r="AO29" s="298"/>
      <c r="AP29" s="298"/>
      <c r="AQ29" s="298"/>
      <c r="AR29" s="298"/>
      <c r="AS29" s="298"/>
      <c r="AT29" s="298"/>
      <c r="AU29" s="298"/>
      <c r="AV29" s="298"/>
      <c r="AW29" s="298"/>
      <c r="AX29" s="298"/>
      <c r="AY29" s="298"/>
      <c r="AZ29" s="298"/>
      <c r="BA29" s="298"/>
      <c r="BB29" s="298"/>
      <c r="BC29" s="298"/>
      <c r="BD29" s="298"/>
      <c r="BE29" s="298"/>
      <c r="BF29" s="298"/>
      <c r="BG29" s="298"/>
      <c r="BH29" s="298"/>
      <c r="BI29" s="298"/>
      <c r="BJ29" s="298"/>
      <c r="BK29" s="298"/>
      <c r="BL29" s="298"/>
      <c r="BM29" s="298"/>
      <c r="BN29" s="298"/>
      <c r="BO29" s="298"/>
      <c r="BP29" s="298"/>
      <c r="BQ29" s="298"/>
      <c r="BR29" s="298"/>
      <c r="BS29" s="298"/>
      <c r="BT29" s="298"/>
      <c r="BU29" s="298"/>
      <c r="BV29" s="298"/>
      <c r="BW29" s="298"/>
      <c r="BX29" s="298"/>
      <c r="BY29" s="298"/>
      <c r="BZ29" s="298"/>
      <c r="CA29" s="298"/>
      <c r="CB29" s="298"/>
      <c r="CC29" s="298"/>
      <c r="CD29" s="298"/>
      <c r="CE29" s="298"/>
      <c r="CF29" s="298"/>
      <c r="CG29" s="298"/>
      <c r="CH29" s="298"/>
      <c r="CI29" s="298"/>
      <c r="CJ29" s="298"/>
      <c r="CK29" s="298"/>
      <c r="CL29" s="298"/>
      <c r="CM29" s="298"/>
      <c r="CN29" s="298"/>
      <c r="CO29" s="298"/>
      <c r="CP29" s="298"/>
      <c r="CQ29" s="298"/>
      <c r="CR29" s="298"/>
      <c r="CS29" s="298"/>
      <c r="CT29" s="298"/>
      <c r="CU29" s="298"/>
      <c r="CV29" s="298"/>
      <c r="CW29" s="298"/>
      <c r="CX29" s="298"/>
      <c r="CY29" s="298"/>
      <c r="CZ29" s="298"/>
      <c r="DA29" s="298"/>
      <c r="DB29" s="298"/>
      <c r="DC29" s="298"/>
      <c r="DD29" s="298"/>
      <c r="DE29" s="298"/>
      <c r="DF29" s="298"/>
      <c r="DG29" s="298"/>
    </row>
    <row r="30" spans="1:111" s="316" customFormat="1" ht="15.75" customHeight="1">
      <c r="A30" s="314" t="s">
        <v>581</v>
      </c>
      <c r="B30" s="315">
        <v>6446711</v>
      </c>
      <c r="C30" s="315">
        <v>74601809.993000001</v>
      </c>
      <c r="D30" s="315">
        <v>3442533</v>
      </c>
      <c r="E30" s="315">
        <v>39656078.333999999</v>
      </c>
      <c r="F30" s="315">
        <v>927864</v>
      </c>
      <c r="G30" s="315">
        <v>11572409.776000001</v>
      </c>
      <c r="H30" s="315">
        <v>576736</v>
      </c>
      <c r="I30" s="315">
        <v>8819830.1150000002</v>
      </c>
      <c r="J30" s="315">
        <v>260300</v>
      </c>
      <c r="K30" s="315">
        <v>4306932.5209999997</v>
      </c>
      <c r="L30" s="315">
        <v>114093</v>
      </c>
      <c r="M30" s="315">
        <v>1895312.1510000001</v>
      </c>
      <c r="N30" s="315">
        <v>490066</v>
      </c>
      <c r="O30" s="315">
        <v>9824235.7780000009</v>
      </c>
      <c r="P30" s="315">
        <v>0</v>
      </c>
      <c r="Q30" s="315">
        <v>0</v>
      </c>
      <c r="R30" s="315">
        <v>0</v>
      </c>
      <c r="S30" s="315">
        <v>0</v>
      </c>
      <c r="T30" s="298"/>
      <c r="U30" s="298"/>
      <c r="V30" s="298"/>
      <c r="W30" s="298"/>
      <c r="X30" s="298"/>
      <c r="Y30" s="298"/>
      <c r="Z30" s="298"/>
      <c r="AA30" s="298"/>
      <c r="AB30" s="298"/>
      <c r="AC30" s="298"/>
      <c r="AD30" s="298"/>
      <c r="AE30" s="298"/>
      <c r="AF30" s="298"/>
      <c r="AG30" s="298"/>
      <c r="AH30" s="298"/>
      <c r="AI30" s="298"/>
      <c r="AJ30" s="298"/>
      <c r="AK30" s="298"/>
      <c r="AL30" s="298"/>
      <c r="AM30" s="298"/>
      <c r="AN30" s="298"/>
      <c r="AO30" s="298"/>
      <c r="AP30" s="298"/>
      <c r="AQ30" s="298"/>
      <c r="AR30" s="298"/>
      <c r="AS30" s="298"/>
      <c r="AT30" s="298"/>
      <c r="AU30" s="298"/>
      <c r="AV30" s="298"/>
      <c r="AW30" s="298"/>
      <c r="AX30" s="298"/>
      <c r="AY30" s="298"/>
      <c r="AZ30" s="298"/>
      <c r="BA30" s="298"/>
      <c r="BB30" s="298"/>
      <c r="BC30" s="298"/>
      <c r="BD30" s="298"/>
      <c r="BE30" s="298"/>
      <c r="BF30" s="298"/>
      <c r="BG30" s="298"/>
      <c r="BH30" s="298"/>
      <c r="BI30" s="298"/>
      <c r="BJ30" s="298"/>
      <c r="BK30" s="298"/>
      <c r="BL30" s="298"/>
      <c r="BM30" s="298"/>
      <c r="BN30" s="298"/>
      <c r="BO30" s="298"/>
      <c r="BP30" s="298"/>
      <c r="BQ30" s="298"/>
      <c r="BR30" s="298"/>
      <c r="BS30" s="298"/>
      <c r="BT30" s="298"/>
      <c r="BU30" s="298"/>
      <c r="BV30" s="298"/>
      <c r="BW30" s="298"/>
      <c r="BX30" s="298"/>
      <c r="BY30" s="298"/>
      <c r="BZ30" s="298"/>
      <c r="CA30" s="298"/>
      <c r="CB30" s="298"/>
      <c r="CC30" s="298"/>
      <c r="CD30" s="298"/>
      <c r="CE30" s="298"/>
      <c r="CF30" s="298"/>
      <c r="CG30" s="298"/>
      <c r="CH30" s="298"/>
      <c r="CI30" s="298"/>
      <c r="CJ30" s="298"/>
      <c r="CK30" s="298"/>
      <c r="CL30" s="298"/>
      <c r="CM30" s="298"/>
      <c r="CN30" s="298"/>
      <c r="CO30" s="298"/>
      <c r="CP30" s="298"/>
      <c r="CQ30" s="298"/>
      <c r="CR30" s="298"/>
      <c r="CS30" s="298"/>
      <c r="CT30" s="298"/>
      <c r="CU30" s="298"/>
      <c r="CV30" s="298"/>
      <c r="CW30" s="298"/>
      <c r="CX30" s="298"/>
      <c r="CY30" s="298"/>
      <c r="CZ30" s="298"/>
      <c r="DA30" s="298"/>
      <c r="DB30" s="298"/>
      <c r="DC30" s="298"/>
      <c r="DD30" s="298"/>
      <c r="DE30" s="298"/>
      <c r="DF30" s="298"/>
      <c r="DG30" s="298"/>
    </row>
    <row r="31" spans="1:111" s="316" customFormat="1" ht="15.75" customHeight="1">
      <c r="A31" s="314" t="s">
        <v>582</v>
      </c>
      <c r="B31" s="315">
        <v>6264721</v>
      </c>
      <c r="C31" s="315">
        <v>69258247.372999996</v>
      </c>
      <c r="D31" s="315">
        <v>4153884</v>
      </c>
      <c r="E31" s="315">
        <v>41224920.163000003</v>
      </c>
      <c r="F31" s="315">
        <v>1220915</v>
      </c>
      <c r="G31" s="315">
        <v>11780060.972999999</v>
      </c>
      <c r="H31" s="315">
        <v>611674</v>
      </c>
      <c r="I31" s="315">
        <v>9138574.0710000005</v>
      </c>
      <c r="J31" s="315">
        <v>285339</v>
      </c>
      <c r="K31" s="315">
        <v>4551841.1459999997</v>
      </c>
      <c r="L31" s="315">
        <v>117781</v>
      </c>
      <c r="M31" s="315">
        <v>1975812.997</v>
      </c>
      <c r="N31" s="315">
        <v>561999</v>
      </c>
      <c r="O31" s="315">
        <v>10571633.676999999</v>
      </c>
      <c r="P31" s="315">
        <v>0</v>
      </c>
      <c r="Q31" s="315">
        <v>0</v>
      </c>
      <c r="R31" s="315">
        <v>0</v>
      </c>
      <c r="S31" s="315">
        <v>0</v>
      </c>
      <c r="T31" s="298"/>
      <c r="U31" s="298"/>
      <c r="V31" s="298"/>
      <c r="W31" s="298"/>
      <c r="X31" s="298"/>
      <c r="Y31" s="298"/>
      <c r="Z31" s="298"/>
      <c r="AA31" s="298"/>
      <c r="AB31" s="298"/>
      <c r="AC31" s="298"/>
      <c r="AD31" s="298"/>
      <c r="AE31" s="298"/>
      <c r="AF31" s="298"/>
      <c r="AG31" s="298"/>
      <c r="AH31" s="298"/>
      <c r="AI31" s="298"/>
      <c r="AJ31" s="298"/>
      <c r="AK31" s="298"/>
      <c r="AL31" s="298"/>
      <c r="AM31" s="298"/>
      <c r="AN31" s="298"/>
      <c r="AO31" s="298"/>
      <c r="AP31" s="298"/>
      <c r="AQ31" s="298"/>
      <c r="AR31" s="298"/>
      <c r="AS31" s="298"/>
      <c r="AT31" s="298"/>
      <c r="AU31" s="298"/>
      <c r="AV31" s="298"/>
      <c r="AW31" s="298"/>
      <c r="AX31" s="298"/>
      <c r="AY31" s="298"/>
      <c r="AZ31" s="298"/>
      <c r="BA31" s="298"/>
      <c r="BB31" s="298"/>
      <c r="BC31" s="298"/>
      <c r="BD31" s="298"/>
      <c r="BE31" s="298"/>
      <c r="BF31" s="298"/>
      <c r="BG31" s="298"/>
      <c r="BH31" s="298"/>
      <c r="BI31" s="298"/>
      <c r="BJ31" s="298"/>
      <c r="BK31" s="298"/>
      <c r="BL31" s="298"/>
      <c r="BM31" s="298"/>
      <c r="BN31" s="298"/>
      <c r="BO31" s="298"/>
      <c r="BP31" s="298"/>
      <c r="BQ31" s="298"/>
      <c r="BR31" s="298"/>
      <c r="BS31" s="298"/>
      <c r="BT31" s="298"/>
      <c r="BU31" s="298"/>
      <c r="BV31" s="298"/>
      <c r="BW31" s="298"/>
      <c r="BX31" s="298"/>
      <c r="BY31" s="298"/>
      <c r="BZ31" s="298"/>
      <c r="CA31" s="298"/>
      <c r="CB31" s="298"/>
      <c r="CC31" s="298"/>
      <c r="CD31" s="298"/>
      <c r="CE31" s="298"/>
      <c r="CF31" s="298"/>
      <c r="CG31" s="298"/>
      <c r="CH31" s="298"/>
      <c r="CI31" s="298"/>
      <c r="CJ31" s="298"/>
      <c r="CK31" s="298"/>
      <c r="CL31" s="298"/>
      <c r="CM31" s="298"/>
      <c r="CN31" s="298"/>
      <c r="CO31" s="298"/>
      <c r="CP31" s="298"/>
      <c r="CQ31" s="298"/>
      <c r="CR31" s="298"/>
      <c r="CS31" s="298"/>
      <c r="CT31" s="298"/>
      <c r="CU31" s="298"/>
      <c r="CV31" s="298"/>
      <c r="CW31" s="298"/>
      <c r="CX31" s="298"/>
      <c r="CY31" s="298"/>
      <c r="CZ31" s="298"/>
      <c r="DA31" s="298"/>
      <c r="DB31" s="298"/>
      <c r="DC31" s="298"/>
      <c r="DD31" s="298"/>
      <c r="DE31" s="298"/>
      <c r="DF31" s="298"/>
      <c r="DG31" s="298"/>
    </row>
    <row r="32" spans="1:111" s="316" customFormat="1" ht="15.75" customHeight="1">
      <c r="A32" s="317" t="s">
        <v>583</v>
      </c>
      <c r="B32" s="318">
        <v>12449241</v>
      </c>
      <c r="C32" s="318">
        <v>140945289.97999999</v>
      </c>
      <c r="D32" s="318">
        <v>7110142</v>
      </c>
      <c r="E32" s="318">
        <v>73668502.194999993</v>
      </c>
      <c r="F32" s="318">
        <v>2141043</v>
      </c>
      <c r="G32" s="318">
        <v>22786444.195</v>
      </c>
      <c r="H32" s="318">
        <v>1111828</v>
      </c>
      <c r="I32" s="318">
        <v>16402531.947000001</v>
      </c>
      <c r="J32" s="318">
        <v>467932</v>
      </c>
      <c r="K32" s="318">
        <v>7257201.2130000005</v>
      </c>
      <c r="L32" s="318">
        <v>250537</v>
      </c>
      <c r="M32" s="318">
        <v>4201157.784</v>
      </c>
      <c r="N32" s="318">
        <v>884719</v>
      </c>
      <c r="O32" s="318">
        <v>16102594.827</v>
      </c>
      <c r="P32" s="318">
        <v>0</v>
      </c>
      <c r="Q32" s="318">
        <v>0</v>
      </c>
      <c r="R32" s="318">
        <v>0</v>
      </c>
      <c r="S32" s="318">
        <v>0</v>
      </c>
      <c r="T32" s="298"/>
      <c r="U32" s="298"/>
      <c r="V32" s="298"/>
      <c r="W32" s="298"/>
      <c r="X32" s="298"/>
      <c r="Y32" s="298"/>
      <c r="Z32" s="298"/>
      <c r="AA32" s="298"/>
      <c r="AB32" s="298"/>
      <c r="AC32" s="298"/>
      <c r="AD32" s="298"/>
      <c r="AE32" s="298"/>
      <c r="AF32" s="298"/>
      <c r="AG32" s="298"/>
      <c r="AH32" s="298"/>
      <c r="AI32" s="298"/>
      <c r="AJ32" s="298"/>
      <c r="AK32" s="298"/>
      <c r="AL32" s="298"/>
      <c r="AM32" s="298"/>
      <c r="AN32" s="298"/>
      <c r="AO32" s="298"/>
      <c r="AP32" s="298"/>
      <c r="AQ32" s="298"/>
      <c r="AR32" s="298"/>
      <c r="AS32" s="298"/>
      <c r="AT32" s="298"/>
      <c r="AU32" s="298"/>
      <c r="AV32" s="298"/>
      <c r="AW32" s="298"/>
      <c r="AX32" s="298"/>
      <c r="AY32" s="298"/>
      <c r="AZ32" s="298"/>
      <c r="BA32" s="298"/>
      <c r="BB32" s="298"/>
      <c r="BC32" s="298"/>
      <c r="BD32" s="298"/>
      <c r="BE32" s="298"/>
      <c r="BF32" s="298"/>
      <c r="BG32" s="298"/>
      <c r="BH32" s="298"/>
      <c r="BI32" s="298"/>
      <c r="BJ32" s="298"/>
      <c r="BK32" s="298"/>
      <c r="BL32" s="298"/>
      <c r="BM32" s="298"/>
      <c r="BN32" s="298"/>
      <c r="BO32" s="298"/>
      <c r="BP32" s="298"/>
      <c r="BQ32" s="298"/>
      <c r="BR32" s="298"/>
      <c r="BS32" s="298"/>
      <c r="BT32" s="298"/>
      <c r="BU32" s="298"/>
      <c r="BV32" s="298"/>
      <c r="BW32" s="298"/>
      <c r="BX32" s="298"/>
      <c r="BY32" s="298"/>
      <c r="BZ32" s="298"/>
      <c r="CA32" s="298"/>
      <c r="CB32" s="298"/>
      <c r="CC32" s="298"/>
      <c r="CD32" s="298"/>
      <c r="CE32" s="298"/>
      <c r="CF32" s="298"/>
      <c r="CG32" s="298"/>
      <c r="CH32" s="298"/>
      <c r="CI32" s="298"/>
      <c r="CJ32" s="298"/>
      <c r="CK32" s="298"/>
      <c r="CL32" s="298"/>
      <c r="CM32" s="298"/>
      <c r="CN32" s="298"/>
      <c r="CO32" s="298"/>
      <c r="CP32" s="298"/>
      <c r="CQ32" s="298"/>
      <c r="CR32" s="298"/>
      <c r="CS32" s="298"/>
      <c r="CT32" s="298"/>
      <c r="CU32" s="298"/>
      <c r="CV32" s="298"/>
      <c r="CW32" s="298"/>
      <c r="CX32" s="298"/>
      <c r="CY32" s="298"/>
      <c r="CZ32" s="298"/>
      <c r="DA32" s="298"/>
      <c r="DB32" s="298"/>
      <c r="DC32" s="298"/>
      <c r="DD32" s="298"/>
      <c r="DE32" s="298"/>
      <c r="DF32" s="298"/>
      <c r="DG32" s="298"/>
    </row>
    <row r="33" spans="1:111" s="316" customFormat="1" ht="15.75" customHeight="1">
      <c r="A33" s="314" t="s">
        <v>584</v>
      </c>
      <c r="B33" s="315">
        <v>25818067</v>
      </c>
      <c r="C33" s="315">
        <v>302886966.31699997</v>
      </c>
      <c r="D33" s="315">
        <v>17250432</v>
      </c>
      <c r="E33" s="315">
        <v>177743922.95699999</v>
      </c>
      <c r="F33" s="315">
        <v>5372411</v>
      </c>
      <c r="G33" s="315">
        <v>57500389.202</v>
      </c>
      <c r="H33" s="315">
        <v>1809281</v>
      </c>
      <c r="I33" s="315">
        <v>28008594.395</v>
      </c>
      <c r="J33" s="315">
        <v>735556</v>
      </c>
      <c r="K33" s="315">
        <v>10600378.357000001</v>
      </c>
      <c r="L33" s="315">
        <v>439885</v>
      </c>
      <c r="M33" s="315">
        <v>7579119.9759999998</v>
      </c>
      <c r="N33" s="315">
        <v>1414153</v>
      </c>
      <c r="O33" s="315">
        <v>26411646.594999999</v>
      </c>
      <c r="P33" s="315">
        <v>0</v>
      </c>
      <c r="Q33" s="315">
        <v>0</v>
      </c>
      <c r="R33" s="315">
        <v>0</v>
      </c>
      <c r="S33" s="315">
        <v>0</v>
      </c>
      <c r="T33" s="298"/>
      <c r="U33" s="298"/>
      <c r="V33" s="298"/>
      <c r="W33" s="298"/>
      <c r="X33" s="298"/>
      <c r="Y33" s="298"/>
      <c r="Z33" s="298"/>
      <c r="AA33" s="298"/>
      <c r="AB33" s="298"/>
      <c r="AC33" s="298"/>
      <c r="AD33" s="298"/>
      <c r="AE33" s="298"/>
      <c r="AF33" s="298"/>
      <c r="AG33" s="298"/>
      <c r="AH33" s="298"/>
      <c r="AI33" s="298"/>
      <c r="AJ33" s="298"/>
      <c r="AK33" s="298"/>
      <c r="AL33" s="298"/>
      <c r="AM33" s="298"/>
      <c r="AN33" s="298"/>
      <c r="AO33" s="298"/>
      <c r="AP33" s="298"/>
      <c r="AQ33" s="298"/>
      <c r="AR33" s="298"/>
      <c r="AS33" s="298"/>
      <c r="AT33" s="298"/>
      <c r="AU33" s="298"/>
      <c r="AV33" s="298"/>
      <c r="AW33" s="298"/>
      <c r="AX33" s="298"/>
      <c r="AY33" s="298"/>
      <c r="AZ33" s="298"/>
      <c r="BA33" s="298"/>
      <c r="BB33" s="298"/>
      <c r="BC33" s="298"/>
      <c r="BD33" s="298"/>
      <c r="BE33" s="298"/>
      <c r="BF33" s="298"/>
      <c r="BG33" s="298"/>
      <c r="BH33" s="298"/>
      <c r="BI33" s="298"/>
      <c r="BJ33" s="298"/>
      <c r="BK33" s="298"/>
      <c r="BL33" s="298"/>
      <c r="BM33" s="298"/>
      <c r="BN33" s="298"/>
      <c r="BO33" s="298"/>
      <c r="BP33" s="298"/>
      <c r="BQ33" s="298"/>
      <c r="BR33" s="298"/>
      <c r="BS33" s="298"/>
      <c r="BT33" s="298"/>
      <c r="BU33" s="298"/>
      <c r="BV33" s="298"/>
      <c r="BW33" s="298"/>
      <c r="BX33" s="298"/>
      <c r="BY33" s="298"/>
      <c r="BZ33" s="298"/>
      <c r="CA33" s="298"/>
      <c r="CB33" s="298"/>
      <c r="CC33" s="298"/>
      <c r="CD33" s="298"/>
      <c r="CE33" s="298"/>
      <c r="CF33" s="298"/>
      <c r="CG33" s="298"/>
      <c r="CH33" s="298"/>
      <c r="CI33" s="298"/>
      <c r="CJ33" s="298"/>
      <c r="CK33" s="298"/>
      <c r="CL33" s="298"/>
      <c r="CM33" s="298"/>
      <c r="CN33" s="298"/>
      <c r="CO33" s="298"/>
      <c r="CP33" s="298"/>
      <c r="CQ33" s="298"/>
      <c r="CR33" s="298"/>
      <c r="CS33" s="298"/>
      <c r="CT33" s="298"/>
      <c r="CU33" s="298"/>
      <c r="CV33" s="298"/>
      <c r="CW33" s="298"/>
      <c r="CX33" s="298"/>
      <c r="CY33" s="298"/>
      <c r="CZ33" s="298"/>
      <c r="DA33" s="298"/>
      <c r="DB33" s="298"/>
      <c r="DC33" s="298"/>
      <c r="DD33" s="298"/>
      <c r="DE33" s="298"/>
      <c r="DF33" s="298"/>
      <c r="DG33" s="298"/>
    </row>
    <row r="34" spans="1:111" s="316" customFormat="1" ht="15.75" customHeight="1">
      <c r="A34" s="314" t="s">
        <v>585</v>
      </c>
      <c r="B34" s="315">
        <v>6015255</v>
      </c>
      <c r="C34" s="315">
        <v>63301628.965000004</v>
      </c>
      <c r="D34" s="315">
        <v>3524895</v>
      </c>
      <c r="E34" s="315">
        <v>34908563.191</v>
      </c>
      <c r="F34" s="315">
        <v>974726</v>
      </c>
      <c r="G34" s="315">
        <v>9586989.9920000006</v>
      </c>
      <c r="H34" s="315">
        <v>497752</v>
      </c>
      <c r="I34" s="315">
        <v>7135854.3760000002</v>
      </c>
      <c r="J34" s="315">
        <v>231863</v>
      </c>
      <c r="K34" s="315">
        <v>3395436.5950000002</v>
      </c>
      <c r="L34" s="315">
        <v>120603</v>
      </c>
      <c r="M34" s="315">
        <v>1804146.952</v>
      </c>
      <c r="N34" s="315">
        <v>404217</v>
      </c>
      <c r="O34" s="315">
        <v>7332410.6639999999</v>
      </c>
      <c r="P34" s="315">
        <v>0</v>
      </c>
      <c r="Q34" s="315">
        <v>0</v>
      </c>
      <c r="R34" s="315">
        <v>0</v>
      </c>
      <c r="S34" s="315">
        <v>0</v>
      </c>
      <c r="T34" s="298"/>
      <c r="U34" s="298"/>
      <c r="V34" s="298"/>
      <c r="W34" s="298"/>
      <c r="X34" s="298"/>
      <c r="Y34" s="298"/>
      <c r="Z34" s="298"/>
      <c r="AA34" s="298"/>
      <c r="AB34" s="298"/>
      <c r="AC34" s="298"/>
      <c r="AD34" s="298"/>
      <c r="AE34" s="298"/>
      <c r="AF34" s="298"/>
      <c r="AG34" s="298"/>
      <c r="AH34" s="298"/>
      <c r="AI34" s="298"/>
      <c r="AJ34" s="298"/>
      <c r="AK34" s="298"/>
      <c r="AL34" s="298"/>
      <c r="AM34" s="298"/>
      <c r="AN34" s="298"/>
      <c r="AO34" s="298"/>
      <c r="AP34" s="298"/>
      <c r="AQ34" s="298"/>
      <c r="AR34" s="298"/>
      <c r="AS34" s="298"/>
      <c r="AT34" s="298"/>
      <c r="AU34" s="298"/>
      <c r="AV34" s="298"/>
      <c r="AW34" s="298"/>
      <c r="AX34" s="298"/>
      <c r="AY34" s="298"/>
      <c r="AZ34" s="298"/>
      <c r="BA34" s="298"/>
      <c r="BB34" s="298"/>
      <c r="BC34" s="298"/>
      <c r="BD34" s="298"/>
      <c r="BE34" s="298"/>
      <c r="BF34" s="298"/>
      <c r="BG34" s="298"/>
      <c r="BH34" s="298"/>
      <c r="BI34" s="298"/>
      <c r="BJ34" s="298"/>
      <c r="BK34" s="298"/>
      <c r="BL34" s="298"/>
      <c r="BM34" s="298"/>
      <c r="BN34" s="298"/>
      <c r="BO34" s="298"/>
      <c r="BP34" s="298"/>
      <c r="BQ34" s="298"/>
      <c r="BR34" s="298"/>
      <c r="BS34" s="298"/>
      <c r="BT34" s="298"/>
      <c r="BU34" s="298"/>
      <c r="BV34" s="298"/>
      <c r="BW34" s="298"/>
      <c r="BX34" s="298"/>
      <c r="BY34" s="298"/>
      <c r="BZ34" s="298"/>
      <c r="CA34" s="298"/>
      <c r="CB34" s="298"/>
      <c r="CC34" s="298"/>
      <c r="CD34" s="298"/>
      <c r="CE34" s="298"/>
      <c r="CF34" s="298"/>
      <c r="CG34" s="298"/>
      <c r="CH34" s="298"/>
      <c r="CI34" s="298"/>
      <c r="CJ34" s="298"/>
      <c r="CK34" s="298"/>
      <c r="CL34" s="298"/>
      <c r="CM34" s="298"/>
      <c r="CN34" s="298"/>
      <c r="CO34" s="298"/>
      <c r="CP34" s="298"/>
      <c r="CQ34" s="298"/>
      <c r="CR34" s="298"/>
      <c r="CS34" s="298"/>
      <c r="CT34" s="298"/>
      <c r="CU34" s="298"/>
      <c r="CV34" s="298"/>
      <c r="CW34" s="298"/>
      <c r="CX34" s="298"/>
      <c r="CY34" s="298"/>
      <c r="CZ34" s="298"/>
      <c r="DA34" s="298"/>
      <c r="DB34" s="298"/>
      <c r="DC34" s="298"/>
      <c r="DD34" s="298"/>
      <c r="DE34" s="298"/>
      <c r="DF34" s="298"/>
      <c r="DG34" s="298"/>
    </row>
    <row r="35" spans="1:111" s="316" customFormat="1" ht="15.75" customHeight="1">
      <c r="A35" s="314" t="s">
        <v>586</v>
      </c>
      <c r="B35" s="315">
        <v>4412697</v>
      </c>
      <c r="C35" s="315">
        <v>50221444.669</v>
      </c>
      <c r="D35" s="315">
        <v>2830473</v>
      </c>
      <c r="E35" s="315">
        <v>28797047.306000002</v>
      </c>
      <c r="F35" s="315">
        <v>938055</v>
      </c>
      <c r="G35" s="315">
        <v>9313932.8990000002</v>
      </c>
      <c r="H35" s="315">
        <v>350745</v>
      </c>
      <c r="I35" s="315">
        <v>5663632.2599999998</v>
      </c>
      <c r="J35" s="315">
        <v>178947</v>
      </c>
      <c r="K35" s="315">
        <v>2945592.804</v>
      </c>
      <c r="L35" s="315">
        <v>79353</v>
      </c>
      <c r="M35" s="315">
        <v>1422718.2050000001</v>
      </c>
      <c r="N35" s="315">
        <v>287157</v>
      </c>
      <c r="O35" s="315">
        <v>5809697.4929999998</v>
      </c>
      <c r="P35" s="315">
        <v>0</v>
      </c>
      <c r="Q35" s="315">
        <v>0</v>
      </c>
      <c r="R35" s="315">
        <v>0</v>
      </c>
      <c r="S35" s="315">
        <v>0</v>
      </c>
      <c r="T35" s="298"/>
      <c r="U35" s="298"/>
      <c r="V35" s="298"/>
      <c r="W35" s="298"/>
      <c r="X35" s="298"/>
      <c r="Y35" s="298"/>
      <c r="Z35" s="298"/>
      <c r="AA35" s="298"/>
      <c r="AB35" s="298"/>
      <c r="AC35" s="298"/>
      <c r="AD35" s="298"/>
      <c r="AE35" s="298"/>
      <c r="AF35" s="298"/>
      <c r="AG35" s="298"/>
      <c r="AH35" s="298"/>
      <c r="AI35" s="298"/>
      <c r="AJ35" s="298"/>
      <c r="AK35" s="298"/>
      <c r="AL35" s="298"/>
      <c r="AM35" s="298"/>
      <c r="AN35" s="298"/>
      <c r="AO35" s="298"/>
      <c r="AP35" s="298"/>
      <c r="AQ35" s="298"/>
      <c r="AR35" s="298"/>
      <c r="AS35" s="298"/>
      <c r="AT35" s="298"/>
      <c r="AU35" s="298"/>
      <c r="AV35" s="298"/>
      <c r="AW35" s="298"/>
      <c r="AX35" s="298"/>
      <c r="AY35" s="298"/>
      <c r="AZ35" s="298"/>
      <c r="BA35" s="298"/>
      <c r="BB35" s="298"/>
      <c r="BC35" s="298"/>
      <c r="BD35" s="298"/>
      <c r="BE35" s="298"/>
      <c r="BF35" s="298"/>
      <c r="BG35" s="298"/>
      <c r="BH35" s="298"/>
      <c r="BI35" s="298"/>
      <c r="BJ35" s="298"/>
      <c r="BK35" s="298"/>
      <c r="BL35" s="298"/>
      <c r="BM35" s="298"/>
      <c r="BN35" s="298"/>
      <c r="BO35" s="298"/>
      <c r="BP35" s="298"/>
      <c r="BQ35" s="298"/>
      <c r="BR35" s="298"/>
      <c r="BS35" s="298"/>
      <c r="BT35" s="298"/>
      <c r="BU35" s="298"/>
      <c r="BV35" s="298"/>
      <c r="BW35" s="298"/>
      <c r="BX35" s="298"/>
      <c r="BY35" s="298"/>
      <c r="BZ35" s="298"/>
      <c r="CA35" s="298"/>
      <c r="CB35" s="298"/>
      <c r="CC35" s="298"/>
      <c r="CD35" s="298"/>
      <c r="CE35" s="298"/>
      <c r="CF35" s="298"/>
      <c r="CG35" s="298"/>
      <c r="CH35" s="298"/>
      <c r="CI35" s="298"/>
      <c r="CJ35" s="298"/>
      <c r="CK35" s="298"/>
      <c r="CL35" s="298"/>
      <c r="CM35" s="298"/>
      <c r="CN35" s="298"/>
      <c r="CO35" s="298"/>
      <c r="CP35" s="298"/>
      <c r="CQ35" s="298"/>
      <c r="CR35" s="298"/>
      <c r="CS35" s="298"/>
      <c r="CT35" s="298"/>
      <c r="CU35" s="298"/>
      <c r="CV35" s="298"/>
      <c r="CW35" s="298"/>
      <c r="CX35" s="298"/>
      <c r="CY35" s="298"/>
      <c r="CZ35" s="298"/>
      <c r="DA35" s="298"/>
      <c r="DB35" s="298"/>
      <c r="DC35" s="298"/>
      <c r="DD35" s="298"/>
      <c r="DE35" s="298"/>
      <c r="DF35" s="298"/>
      <c r="DG35" s="298"/>
    </row>
    <row r="36" spans="1:111" s="316" customFormat="1" ht="15.75" customHeight="1">
      <c r="A36" s="314" t="s">
        <v>587</v>
      </c>
      <c r="B36" s="315">
        <v>7188526</v>
      </c>
      <c r="C36" s="315">
        <v>94016755.504999995</v>
      </c>
      <c r="D36" s="315">
        <v>4401523</v>
      </c>
      <c r="E36" s="315">
        <v>52141080.751000002</v>
      </c>
      <c r="F36" s="315">
        <v>1157707</v>
      </c>
      <c r="G36" s="315">
        <v>14139093.442</v>
      </c>
      <c r="H36" s="315">
        <v>621306</v>
      </c>
      <c r="I36" s="315">
        <v>11423245.364</v>
      </c>
      <c r="J36" s="315">
        <v>299545</v>
      </c>
      <c r="K36" s="315">
        <v>5720723.1579999998</v>
      </c>
      <c r="L36" s="315">
        <v>160110</v>
      </c>
      <c r="M36" s="315">
        <v>3318301.3289999999</v>
      </c>
      <c r="N36" s="315">
        <v>577684</v>
      </c>
      <c r="O36" s="315">
        <v>13507196.43</v>
      </c>
      <c r="P36" s="315">
        <v>0</v>
      </c>
      <c r="Q36" s="315">
        <v>0</v>
      </c>
      <c r="R36" s="315">
        <v>0</v>
      </c>
      <c r="S36" s="315">
        <v>0</v>
      </c>
      <c r="T36" s="298"/>
      <c r="U36" s="298"/>
      <c r="V36" s="298"/>
      <c r="W36" s="298"/>
      <c r="X36" s="298"/>
      <c r="Y36" s="298"/>
      <c r="Z36" s="298"/>
      <c r="AA36" s="298"/>
      <c r="AB36" s="298"/>
      <c r="AC36" s="298"/>
      <c r="AD36" s="298"/>
      <c r="AE36" s="298"/>
      <c r="AF36" s="298"/>
      <c r="AG36" s="298"/>
      <c r="AH36" s="298"/>
      <c r="AI36" s="298"/>
      <c r="AJ36" s="298"/>
      <c r="AK36" s="298"/>
      <c r="AL36" s="298"/>
      <c r="AM36" s="298"/>
      <c r="AN36" s="298"/>
      <c r="AO36" s="298"/>
      <c r="AP36" s="298"/>
      <c r="AQ36" s="298"/>
      <c r="AR36" s="298"/>
      <c r="AS36" s="298"/>
      <c r="AT36" s="298"/>
      <c r="AU36" s="298"/>
      <c r="AV36" s="298"/>
      <c r="AW36" s="298"/>
      <c r="AX36" s="298"/>
      <c r="AY36" s="298"/>
      <c r="AZ36" s="298"/>
      <c r="BA36" s="298"/>
      <c r="BB36" s="298"/>
      <c r="BC36" s="298"/>
      <c r="BD36" s="298"/>
      <c r="BE36" s="298"/>
      <c r="BF36" s="298"/>
      <c r="BG36" s="298"/>
      <c r="BH36" s="298"/>
      <c r="BI36" s="298"/>
      <c r="BJ36" s="298"/>
      <c r="BK36" s="298"/>
      <c r="BL36" s="298"/>
      <c r="BM36" s="298"/>
      <c r="BN36" s="298"/>
      <c r="BO36" s="298"/>
      <c r="BP36" s="298"/>
      <c r="BQ36" s="298"/>
      <c r="BR36" s="298"/>
      <c r="BS36" s="298"/>
      <c r="BT36" s="298"/>
      <c r="BU36" s="298"/>
      <c r="BV36" s="298"/>
      <c r="BW36" s="298"/>
      <c r="BX36" s="298"/>
      <c r="BY36" s="298"/>
      <c r="BZ36" s="298"/>
      <c r="CA36" s="298"/>
      <c r="CB36" s="298"/>
      <c r="CC36" s="298"/>
      <c r="CD36" s="298"/>
      <c r="CE36" s="298"/>
      <c r="CF36" s="298"/>
      <c r="CG36" s="298"/>
      <c r="CH36" s="298"/>
      <c r="CI36" s="298"/>
      <c r="CJ36" s="298"/>
      <c r="CK36" s="298"/>
      <c r="CL36" s="298"/>
      <c r="CM36" s="298"/>
      <c r="CN36" s="298"/>
      <c r="CO36" s="298"/>
      <c r="CP36" s="298"/>
      <c r="CQ36" s="298"/>
      <c r="CR36" s="298"/>
      <c r="CS36" s="298"/>
      <c r="CT36" s="298"/>
      <c r="CU36" s="298"/>
      <c r="CV36" s="298"/>
      <c r="CW36" s="298"/>
      <c r="CX36" s="298"/>
      <c r="CY36" s="298"/>
      <c r="CZ36" s="298"/>
      <c r="DA36" s="298"/>
      <c r="DB36" s="298"/>
      <c r="DC36" s="298"/>
      <c r="DD36" s="298"/>
      <c r="DE36" s="298"/>
      <c r="DF36" s="298"/>
      <c r="DG36" s="298"/>
    </row>
    <row r="37" spans="1:111" s="316" customFormat="1" ht="15.75" customHeight="1">
      <c r="A37" s="317" t="s">
        <v>588</v>
      </c>
      <c r="B37" s="318">
        <v>29080433</v>
      </c>
      <c r="C37" s="318">
        <v>368302652.65600002</v>
      </c>
      <c r="D37" s="318">
        <v>17231508</v>
      </c>
      <c r="E37" s="318">
        <v>200372160.23699999</v>
      </c>
      <c r="F37" s="318">
        <v>4726461</v>
      </c>
      <c r="G37" s="318">
        <v>59560161.620999999</v>
      </c>
      <c r="H37" s="318">
        <v>2293986</v>
      </c>
      <c r="I37" s="318">
        <v>40086801.196000002</v>
      </c>
      <c r="J37" s="318">
        <v>1064823</v>
      </c>
      <c r="K37" s="318">
        <v>19441197.579</v>
      </c>
      <c r="L37" s="318">
        <v>653653</v>
      </c>
      <c r="M37" s="318">
        <v>12488326.248</v>
      </c>
      <c r="N37" s="318">
        <v>1984906</v>
      </c>
      <c r="O37" s="318">
        <v>43418499.343000002</v>
      </c>
      <c r="P37" s="318">
        <v>0</v>
      </c>
      <c r="Q37" s="318">
        <v>0</v>
      </c>
      <c r="R37" s="318">
        <v>0</v>
      </c>
      <c r="S37" s="318">
        <v>0</v>
      </c>
      <c r="T37" s="298"/>
      <c r="U37" s="298"/>
      <c r="V37" s="298"/>
      <c r="W37" s="298"/>
      <c r="X37" s="298"/>
      <c r="Y37" s="298"/>
      <c r="Z37" s="298"/>
      <c r="AA37" s="298"/>
      <c r="AB37" s="298"/>
      <c r="AC37" s="298"/>
      <c r="AD37" s="298"/>
      <c r="AE37" s="298"/>
      <c r="AF37" s="298"/>
      <c r="AG37" s="298"/>
      <c r="AH37" s="298"/>
      <c r="AI37" s="298"/>
      <c r="AJ37" s="298"/>
      <c r="AK37" s="298"/>
      <c r="AL37" s="298"/>
      <c r="AM37" s="298"/>
      <c r="AN37" s="298"/>
      <c r="AO37" s="298"/>
      <c r="AP37" s="298"/>
      <c r="AQ37" s="298"/>
      <c r="AR37" s="298"/>
      <c r="AS37" s="298"/>
      <c r="AT37" s="298"/>
      <c r="AU37" s="298"/>
      <c r="AV37" s="298"/>
      <c r="AW37" s="298"/>
      <c r="AX37" s="298"/>
      <c r="AY37" s="298"/>
      <c r="AZ37" s="298"/>
      <c r="BA37" s="298"/>
      <c r="BB37" s="298"/>
      <c r="BC37" s="298"/>
      <c r="BD37" s="298"/>
      <c r="BE37" s="298"/>
      <c r="BF37" s="298"/>
      <c r="BG37" s="298"/>
      <c r="BH37" s="298"/>
      <c r="BI37" s="298"/>
      <c r="BJ37" s="298"/>
      <c r="BK37" s="298"/>
      <c r="BL37" s="298"/>
      <c r="BM37" s="298"/>
      <c r="BN37" s="298"/>
      <c r="BO37" s="298"/>
      <c r="BP37" s="298"/>
      <c r="BQ37" s="298"/>
      <c r="BR37" s="298"/>
      <c r="BS37" s="298"/>
      <c r="BT37" s="298"/>
      <c r="BU37" s="298"/>
      <c r="BV37" s="298"/>
      <c r="BW37" s="298"/>
      <c r="BX37" s="298"/>
      <c r="BY37" s="298"/>
      <c r="BZ37" s="298"/>
      <c r="CA37" s="298"/>
      <c r="CB37" s="298"/>
      <c r="CC37" s="298"/>
      <c r="CD37" s="298"/>
      <c r="CE37" s="298"/>
      <c r="CF37" s="298"/>
      <c r="CG37" s="298"/>
      <c r="CH37" s="298"/>
      <c r="CI37" s="298"/>
      <c r="CJ37" s="298"/>
      <c r="CK37" s="298"/>
      <c r="CL37" s="298"/>
      <c r="CM37" s="298"/>
      <c r="CN37" s="298"/>
      <c r="CO37" s="298"/>
      <c r="CP37" s="298"/>
      <c r="CQ37" s="298"/>
      <c r="CR37" s="298"/>
      <c r="CS37" s="298"/>
      <c r="CT37" s="298"/>
      <c r="CU37" s="298"/>
      <c r="CV37" s="298"/>
      <c r="CW37" s="298"/>
      <c r="CX37" s="298"/>
      <c r="CY37" s="298"/>
      <c r="CZ37" s="298"/>
      <c r="DA37" s="298"/>
      <c r="DB37" s="298"/>
      <c r="DC37" s="298"/>
      <c r="DD37" s="298"/>
      <c r="DE37" s="298"/>
      <c r="DF37" s="298"/>
      <c r="DG37" s="298"/>
    </row>
    <row r="38" spans="1:111" s="316" customFormat="1" ht="15.75" customHeight="1">
      <c r="A38" s="314" t="s">
        <v>589</v>
      </c>
      <c r="B38" s="315">
        <v>17307554</v>
      </c>
      <c r="C38" s="315">
        <v>201664099.90599999</v>
      </c>
      <c r="D38" s="315">
        <v>11399950</v>
      </c>
      <c r="E38" s="315">
        <v>119032562.686</v>
      </c>
      <c r="F38" s="315">
        <v>3314042</v>
      </c>
      <c r="G38" s="315">
        <v>35189788.123000003</v>
      </c>
      <c r="H38" s="315">
        <v>1510274</v>
      </c>
      <c r="I38" s="315">
        <v>24384406.010000002</v>
      </c>
      <c r="J38" s="315">
        <v>757521</v>
      </c>
      <c r="K38" s="315">
        <v>12071558.919</v>
      </c>
      <c r="L38" s="315">
        <v>342200</v>
      </c>
      <c r="M38" s="315">
        <v>6139976.5209999997</v>
      </c>
      <c r="N38" s="315">
        <v>1266546</v>
      </c>
      <c r="O38" s="315">
        <v>24607551.329999998</v>
      </c>
      <c r="P38" s="315">
        <v>0</v>
      </c>
      <c r="Q38" s="315">
        <v>0</v>
      </c>
      <c r="R38" s="315">
        <v>0</v>
      </c>
      <c r="S38" s="315">
        <v>0</v>
      </c>
      <c r="T38" s="298"/>
      <c r="U38" s="298"/>
      <c r="V38" s="298"/>
      <c r="W38" s="298"/>
      <c r="X38" s="298"/>
      <c r="Y38" s="298"/>
      <c r="Z38" s="298"/>
      <c r="AA38" s="298"/>
      <c r="AB38" s="298"/>
      <c r="AC38" s="298"/>
      <c r="AD38" s="298"/>
      <c r="AE38" s="298"/>
      <c r="AF38" s="298"/>
      <c r="AG38" s="298"/>
      <c r="AH38" s="298"/>
      <c r="AI38" s="298"/>
      <c r="AJ38" s="298"/>
      <c r="AK38" s="298"/>
      <c r="AL38" s="298"/>
      <c r="AM38" s="298"/>
      <c r="AN38" s="298"/>
      <c r="AO38" s="298"/>
      <c r="AP38" s="298"/>
      <c r="AQ38" s="298"/>
      <c r="AR38" s="298"/>
      <c r="AS38" s="298"/>
      <c r="AT38" s="298"/>
      <c r="AU38" s="298"/>
      <c r="AV38" s="298"/>
      <c r="AW38" s="298"/>
      <c r="AX38" s="298"/>
      <c r="AY38" s="298"/>
      <c r="AZ38" s="298"/>
      <c r="BA38" s="298"/>
      <c r="BB38" s="298"/>
      <c r="BC38" s="298"/>
      <c r="BD38" s="298"/>
      <c r="BE38" s="298"/>
      <c r="BF38" s="298"/>
      <c r="BG38" s="298"/>
      <c r="BH38" s="298"/>
      <c r="BI38" s="298"/>
      <c r="BJ38" s="298"/>
      <c r="BK38" s="298"/>
      <c r="BL38" s="298"/>
      <c r="BM38" s="298"/>
      <c r="BN38" s="298"/>
      <c r="BO38" s="298"/>
      <c r="BP38" s="298"/>
      <c r="BQ38" s="298"/>
      <c r="BR38" s="298"/>
      <c r="BS38" s="298"/>
      <c r="BT38" s="298"/>
      <c r="BU38" s="298"/>
      <c r="BV38" s="298"/>
      <c r="BW38" s="298"/>
      <c r="BX38" s="298"/>
      <c r="BY38" s="298"/>
      <c r="BZ38" s="298"/>
      <c r="CA38" s="298"/>
      <c r="CB38" s="298"/>
      <c r="CC38" s="298"/>
      <c r="CD38" s="298"/>
      <c r="CE38" s="298"/>
      <c r="CF38" s="298"/>
      <c r="CG38" s="298"/>
      <c r="CH38" s="298"/>
      <c r="CI38" s="298"/>
      <c r="CJ38" s="298"/>
      <c r="CK38" s="298"/>
      <c r="CL38" s="298"/>
      <c r="CM38" s="298"/>
      <c r="CN38" s="298"/>
      <c r="CO38" s="298"/>
      <c r="CP38" s="298"/>
      <c r="CQ38" s="298"/>
      <c r="CR38" s="298"/>
      <c r="CS38" s="298"/>
      <c r="CT38" s="298"/>
      <c r="CU38" s="298"/>
      <c r="CV38" s="298"/>
      <c r="CW38" s="298"/>
      <c r="CX38" s="298"/>
      <c r="CY38" s="298"/>
      <c r="CZ38" s="298"/>
      <c r="DA38" s="298"/>
      <c r="DB38" s="298"/>
      <c r="DC38" s="298"/>
      <c r="DD38" s="298"/>
      <c r="DE38" s="298"/>
      <c r="DF38" s="298"/>
      <c r="DG38" s="298"/>
    </row>
    <row r="39" spans="1:111" s="316" customFormat="1" ht="15.75" customHeight="1">
      <c r="A39" s="314" t="s">
        <v>590</v>
      </c>
      <c r="B39" s="315">
        <v>3610050</v>
      </c>
      <c r="C39" s="315">
        <v>45208986.795999996</v>
      </c>
      <c r="D39" s="315">
        <v>2615948</v>
      </c>
      <c r="E39" s="315">
        <v>29098847.282000002</v>
      </c>
      <c r="F39" s="315">
        <v>646458</v>
      </c>
      <c r="G39" s="315">
        <v>6768808.4029999999</v>
      </c>
      <c r="H39" s="315">
        <v>339961</v>
      </c>
      <c r="I39" s="315">
        <v>5839084.8810000001</v>
      </c>
      <c r="J39" s="315">
        <v>208085</v>
      </c>
      <c r="K39" s="315">
        <v>3769399.057</v>
      </c>
      <c r="L39" s="315">
        <v>95412</v>
      </c>
      <c r="M39" s="315">
        <v>1697841.2830000001</v>
      </c>
      <c r="N39" s="315">
        <v>320408</v>
      </c>
      <c r="O39" s="315">
        <v>6915705.6220000004</v>
      </c>
      <c r="P39" s="315">
        <v>0</v>
      </c>
      <c r="Q39" s="315">
        <v>0</v>
      </c>
      <c r="R39" s="315">
        <v>0</v>
      </c>
      <c r="S39" s="315">
        <v>0</v>
      </c>
      <c r="T39" s="298"/>
      <c r="U39" s="298"/>
      <c r="V39" s="298"/>
      <c r="W39" s="298"/>
      <c r="X39" s="298"/>
      <c r="Y39" s="298"/>
      <c r="Z39" s="298"/>
      <c r="AA39" s="298"/>
      <c r="AB39" s="298"/>
      <c r="AC39" s="298"/>
      <c r="AD39" s="298"/>
      <c r="AE39" s="298"/>
      <c r="AF39" s="298"/>
      <c r="AG39" s="298"/>
      <c r="AH39" s="298"/>
      <c r="AI39" s="298"/>
      <c r="AJ39" s="298"/>
      <c r="AK39" s="298"/>
      <c r="AL39" s="298"/>
      <c r="AM39" s="298"/>
      <c r="AN39" s="298"/>
      <c r="AO39" s="298"/>
      <c r="AP39" s="298"/>
      <c r="AQ39" s="298"/>
      <c r="AR39" s="298"/>
      <c r="AS39" s="298"/>
      <c r="AT39" s="298"/>
      <c r="AU39" s="298"/>
      <c r="AV39" s="298"/>
      <c r="AW39" s="298"/>
      <c r="AX39" s="298"/>
      <c r="AY39" s="298"/>
      <c r="AZ39" s="298"/>
      <c r="BA39" s="298"/>
      <c r="BB39" s="298"/>
      <c r="BC39" s="298"/>
      <c r="BD39" s="298"/>
      <c r="BE39" s="298"/>
      <c r="BF39" s="298"/>
      <c r="BG39" s="298"/>
      <c r="BH39" s="298"/>
      <c r="BI39" s="298"/>
      <c r="BJ39" s="298"/>
      <c r="BK39" s="298"/>
      <c r="BL39" s="298"/>
      <c r="BM39" s="298"/>
      <c r="BN39" s="298"/>
      <c r="BO39" s="298"/>
      <c r="BP39" s="298"/>
      <c r="BQ39" s="298"/>
      <c r="BR39" s="298"/>
      <c r="BS39" s="298"/>
      <c r="BT39" s="298"/>
      <c r="BU39" s="298"/>
      <c r="BV39" s="298"/>
      <c r="BW39" s="298"/>
      <c r="BX39" s="298"/>
      <c r="BY39" s="298"/>
      <c r="BZ39" s="298"/>
      <c r="CA39" s="298"/>
      <c r="CB39" s="298"/>
      <c r="CC39" s="298"/>
      <c r="CD39" s="298"/>
      <c r="CE39" s="298"/>
      <c r="CF39" s="298"/>
      <c r="CG39" s="298"/>
      <c r="CH39" s="298"/>
      <c r="CI39" s="298"/>
      <c r="CJ39" s="298"/>
      <c r="CK39" s="298"/>
      <c r="CL39" s="298"/>
      <c r="CM39" s="298"/>
      <c r="CN39" s="298"/>
      <c r="CO39" s="298"/>
      <c r="CP39" s="298"/>
      <c r="CQ39" s="298"/>
      <c r="CR39" s="298"/>
      <c r="CS39" s="298"/>
      <c r="CT39" s="298"/>
      <c r="CU39" s="298"/>
      <c r="CV39" s="298"/>
      <c r="CW39" s="298"/>
      <c r="CX39" s="298"/>
      <c r="CY39" s="298"/>
      <c r="CZ39" s="298"/>
      <c r="DA39" s="298"/>
      <c r="DB39" s="298"/>
      <c r="DC39" s="298"/>
      <c r="DD39" s="298"/>
      <c r="DE39" s="298"/>
      <c r="DF39" s="298"/>
      <c r="DG39" s="298"/>
    </row>
    <row r="40" spans="1:111" s="316" customFormat="1" ht="15.75" customHeight="1">
      <c r="A40" s="314" t="s">
        <v>591</v>
      </c>
      <c r="B40" s="315">
        <v>2689757</v>
      </c>
      <c r="C40" s="315">
        <v>32130991.875999998</v>
      </c>
      <c r="D40" s="315">
        <v>1715476</v>
      </c>
      <c r="E40" s="315">
        <v>18471218.897</v>
      </c>
      <c r="F40" s="315">
        <v>501111</v>
      </c>
      <c r="G40" s="315">
        <v>5035815.1880000001</v>
      </c>
      <c r="H40" s="315">
        <v>220903</v>
      </c>
      <c r="I40" s="315">
        <v>3702240.253</v>
      </c>
      <c r="J40" s="315">
        <v>113762</v>
      </c>
      <c r="K40" s="315">
        <v>1991166.7760000001</v>
      </c>
      <c r="L40" s="315">
        <v>43262</v>
      </c>
      <c r="M40" s="315">
        <v>892439.94900000002</v>
      </c>
      <c r="N40" s="315">
        <v>207010</v>
      </c>
      <c r="O40" s="315">
        <v>4498840.102</v>
      </c>
      <c r="P40" s="315">
        <v>0</v>
      </c>
      <c r="Q40" s="315">
        <v>0</v>
      </c>
      <c r="R40" s="315">
        <v>0</v>
      </c>
      <c r="S40" s="315">
        <v>0</v>
      </c>
      <c r="T40" s="298"/>
      <c r="U40" s="298"/>
      <c r="V40" s="298"/>
      <c r="W40" s="298"/>
      <c r="X40" s="298"/>
      <c r="Y40" s="298"/>
      <c r="Z40" s="298"/>
      <c r="AA40" s="298"/>
      <c r="AB40" s="298"/>
      <c r="AC40" s="298"/>
      <c r="AD40" s="298"/>
      <c r="AE40" s="298"/>
      <c r="AF40" s="298"/>
      <c r="AG40" s="298"/>
      <c r="AH40" s="298"/>
      <c r="AI40" s="298"/>
      <c r="AJ40" s="298"/>
      <c r="AK40" s="298"/>
      <c r="AL40" s="298"/>
      <c r="AM40" s="298"/>
      <c r="AN40" s="298"/>
      <c r="AO40" s="298"/>
      <c r="AP40" s="298"/>
      <c r="AQ40" s="298"/>
      <c r="AR40" s="298"/>
      <c r="AS40" s="298"/>
      <c r="AT40" s="298"/>
      <c r="AU40" s="298"/>
      <c r="AV40" s="298"/>
      <c r="AW40" s="298"/>
      <c r="AX40" s="298"/>
      <c r="AY40" s="298"/>
      <c r="AZ40" s="298"/>
      <c r="BA40" s="298"/>
      <c r="BB40" s="298"/>
      <c r="BC40" s="298"/>
      <c r="BD40" s="298"/>
      <c r="BE40" s="298"/>
      <c r="BF40" s="298"/>
      <c r="BG40" s="298"/>
      <c r="BH40" s="298"/>
      <c r="BI40" s="298"/>
      <c r="BJ40" s="298"/>
      <c r="BK40" s="298"/>
      <c r="BL40" s="298"/>
      <c r="BM40" s="298"/>
      <c r="BN40" s="298"/>
      <c r="BO40" s="298"/>
      <c r="BP40" s="298"/>
      <c r="BQ40" s="298"/>
      <c r="BR40" s="298"/>
      <c r="BS40" s="298"/>
      <c r="BT40" s="298"/>
      <c r="BU40" s="298"/>
      <c r="BV40" s="298"/>
      <c r="BW40" s="298"/>
      <c r="BX40" s="298"/>
      <c r="BY40" s="298"/>
      <c r="BZ40" s="298"/>
      <c r="CA40" s="298"/>
      <c r="CB40" s="298"/>
      <c r="CC40" s="298"/>
      <c r="CD40" s="298"/>
      <c r="CE40" s="298"/>
      <c r="CF40" s="298"/>
      <c r="CG40" s="298"/>
      <c r="CH40" s="298"/>
      <c r="CI40" s="298"/>
      <c r="CJ40" s="298"/>
      <c r="CK40" s="298"/>
      <c r="CL40" s="298"/>
      <c r="CM40" s="298"/>
      <c r="CN40" s="298"/>
      <c r="CO40" s="298"/>
      <c r="CP40" s="298"/>
      <c r="CQ40" s="298"/>
      <c r="CR40" s="298"/>
      <c r="CS40" s="298"/>
      <c r="CT40" s="298"/>
      <c r="CU40" s="298"/>
      <c r="CV40" s="298"/>
      <c r="CW40" s="298"/>
      <c r="CX40" s="298"/>
      <c r="CY40" s="298"/>
      <c r="CZ40" s="298"/>
      <c r="DA40" s="298"/>
      <c r="DB40" s="298"/>
      <c r="DC40" s="298"/>
      <c r="DD40" s="298"/>
      <c r="DE40" s="298"/>
      <c r="DF40" s="298"/>
      <c r="DG40" s="298"/>
    </row>
    <row r="41" spans="1:111" s="316" customFormat="1" ht="15.75" customHeight="1">
      <c r="A41" s="314" t="s">
        <v>592</v>
      </c>
      <c r="B41" s="315">
        <v>1891776</v>
      </c>
      <c r="C41" s="315">
        <v>22430992.039999999</v>
      </c>
      <c r="D41" s="315">
        <v>993788</v>
      </c>
      <c r="E41" s="315">
        <v>11313514.329</v>
      </c>
      <c r="F41" s="315">
        <v>374140</v>
      </c>
      <c r="G41" s="315">
        <v>4024978.7949999999</v>
      </c>
      <c r="H41" s="315">
        <v>179311</v>
      </c>
      <c r="I41" s="315">
        <v>3116202.8489999999</v>
      </c>
      <c r="J41" s="315">
        <v>92617</v>
      </c>
      <c r="K41" s="315">
        <v>1919059.781</v>
      </c>
      <c r="L41" s="315">
        <v>25257</v>
      </c>
      <c r="M41" s="315">
        <v>508189.47899999999</v>
      </c>
      <c r="N41" s="315">
        <v>156309</v>
      </c>
      <c r="O41" s="315">
        <v>3336892.7140000002</v>
      </c>
      <c r="P41" s="315">
        <v>0</v>
      </c>
      <c r="Q41" s="315">
        <v>0</v>
      </c>
      <c r="R41" s="315">
        <v>0</v>
      </c>
      <c r="S41" s="315">
        <v>0</v>
      </c>
      <c r="T41" s="298"/>
      <c r="U41" s="298"/>
      <c r="V41" s="298"/>
      <c r="W41" s="298"/>
      <c r="X41" s="298"/>
      <c r="Y41" s="298"/>
      <c r="Z41" s="298"/>
      <c r="AA41" s="298"/>
      <c r="AB41" s="298"/>
      <c r="AC41" s="298"/>
      <c r="AD41" s="298"/>
      <c r="AE41" s="298"/>
      <c r="AF41" s="298"/>
      <c r="AG41" s="298"/>
      <c r="AH41" s="298"/>
      <c r="AI41" s="298"/>
      <c r="AJ41" s="298"/>
      <c r="AK41" s="298"/>
      <c r="AL41" s="298"/>
      <c r="AM41" s="298"/>
      <c r="AN41" s="298"/>
      <c r="AO41" s="298"/>
      <c r="AP41" s="298"/>
      <c r="AQ41" s="298"/>
      <c r="AR41" s="298"/>
      <c r="AS41" s="298"/>
      <c r="AT41" s="298"/>
      <c r="AU41" s="298"/>
      <c r="AV41" s="298"/>
      <c r="AW41" s="298"/>
      <c r="AX41" s="298"/>
      <c r="AY41" s="298"/>
      <c r="AZ41" s="298"/>
      <c r="BA41" s="298"/>
      <c r="BB41" s="298"/>
      <c r="BC41" s="298"/>
      <c r="BD41" s="298"/>
      <c r="BE41" s="298"/>
      <c r="BF41" s="298"/>
      <c r="BG41" s="298"/>
      <c r="BH41" s="298"/>
      <c r="BI41" s="298"/>
      <c r="BJ41" s="298"/>
      <c r="BK41" s="298"/>
      <c r="BL41" s="298"/>
      <c r="BM41" s="298"/>
      <c r="BN41" s="298"/>
      <c r="BO41" s="298"/>
      <c r="BP41" s="298"/>
      <c r="BQ41" s="298"/>
      <c r="BR41" s="298"/>
      <c r="BS41" s="298"/>
      <c r="BT41" s="298"/>
      <c r="BU41" s="298"/>
      <c r="BV41" s="298"/>
      <c r="BW41" s="298"/>
      <c r="BX41" s="298"/>
      <c r="BY41" s="298"/>
      <c r="BZ41" s="298"/>
      <c r="CA41" s="298"/>
      <c r="CB41" s="298"/>
      <c r="CC41" s="298"/>
      <c r="CD41" s="298"/>
      <c r="CE41" s="298"/>
      <c r="CF41" s="298"/>
      <c r="CG41" s="298"/>
      <c r="CH41" s="298"/>
      <c r="CI41" s="298"/>
      <c r="CJ41" s="298"/>
      <c r="CK41" s="298"/>
      <c r="CL41" s="298"/>
      <c r="CM41" s="298"/>
      <c r="CN41" s="298"/>
      <c r="CO41" s="298"/>
      <c r="CP41" s="298"/>
      <c r="CQ41" s="298"/>
      <c r="CR41" s="298"/>
      <c r="CS41" s="298"/>
      <c r="CT41" s="298"/>
      <c r="CU41" s="298"/>
      <c r="CV41" s="298"/>
      <c r="CW41" s="298"/>
      <c r="CX41" s="298"/>
      <c r="CY41" s="298"/>
      <c r="CZ41" s="298"/>
      <c r="DA41" s="298"/>
      <c r="DB41" s="298"/>
      <c r="DC41" s="298"/>
      <c r="DD41" s="298"/>
      <c r="DE41" s="298"/>
      <c r="DF41" s="298"/>
      <c r="DG41" s="298"/>
    </row>
    <row r="42" spans="1:111" s="316" customFormat="1" ht="15.75" customHeight="1">
      <c r="A42" s="317" t="s">
        <v>593</v>
      </c>
      <c r="B42" s="318">
        <v>2409214</v>
      </c>
      <c r="C42" s="318">
        <v>26412893.912999999</v>
      </c>
      <c r="D42" s="318">
        <v>1163289</v>
      </c>
      <c r="E42" s="318">
        <v>12834549.551999999</v>
      </c>
      <c r="F42" s="318">
        <v>496766</v>
      </c>
      <c r="G42" s="318">
        <v>4597168.6370000001</v>
      </c>
      <c r="H42" s="318">
        <v>231715</v>
      </c>
      <c r="I42" s="318">
        <v>3465696.3</v>
      </c>
      <c r="J42" s="318">
        <v>114567</v>
      </c>
      <c r="K42" s="318">
        <v>1956598.4820000001</v>
      </c>
      <c r="L42" s="318">
        <v>36676</v>
      </c>
      <c r="M42" s="318">
        <v>667843.098</v>
      </c>
      <c r="N42" s="318">
        <v>214507</v>
      </c>
      <c r="O42" s="318">
        <v>4306084.4349999996</v>
      </c>
      <c r="P42" s="318">
        <v>0</v>
      </c>
      <c r="Q42" s="318">
        <v>0</v>
      </c>
      <c r="R42" s="318">
        <v>0</v>
      </c>
      <c r="S42" s="318">
        <v>0</v>
      </c>
      <c r="T42" s="298"/>
      <c r="U42" s="298"/>
      <c r="V42" s="298"/>
      <c r="W42" s="298"/>
      <c r="X42" s="298"/>
      <c r="Y42" s="298"/>
      <c r="Z42" s="298"/>
      <c r="AA42" s="298"/>
      <c r="AB42" s="298"/>
      <c r="AC42" s="298"/>
      <c r="AD42" s="298"/>
      <c r="AE42" s="298"/>
      <c r="AF42" s="298"/>
      <c r="AG42" s="298"/>
      <c r="AH42" s="298"/>
      <c r="AI42" s="298"/>
      <c r="AJ42" s="298"/>
      <c r="AK42" s="298"/>
      <c r="AL42" s="298"/>
      <c r="AM42" s="298"/>
      <c r="AN42" s="298"/>
      <c r="AO42" s="298"/>
      <c r="AP42" s="298"/>
      <c r="AQ42" s="298"/>
      <c r="AR42" s="298"/>
      <c r="AS42" s="298"/>
      <c r="AT42" s="298"/>
      <c r="AU42" s="298"/>
      <c r="AV42" s="298"/>
      <c r="AW42" s="298"/>
      <c r="AX42" s="298"/>
      <c r="AY42" s="298"/>
      <c r="AZ42" s="298"/>
      <c r="BA42" s="298"/>
      <c r="BB42" s="298"/>
      <c r="BC42" s="298"/>
      <c r="BD42" s="298"/>
      <c r="BE42" s="298"/>
      <c r="BF42" s="298"/>
      <c r="BG42" s="298"/>
      <c r="BH42" s="298"/>
      <c r="BI42" s="298"/>
      <c r="BJ42" s="298"/>
      <c r="BK42" s="298"/>
      <c r="BL42" s="298"/>
      <c r="BM42" s="298"/>
      <c r="BN42" s="298"/>
      <c r="BO42" s="298"/>
      <c r="BP42" s="298"/>
      <c r="BQ42" s="298"/>
      <c r="BR42" s="298"/>
      <c r="BS42" s="298"/>
      <c r="BT42" s="298"/>
      <c r="BU42" s="298"/>
      <c r="BV42" s="298"/>
      <c r="BW42" s="298"/>
      <c r="BX42" s="298"/>
      <c r="BY42" s="298"/>
      <c r="BZ42" s="298"/>
      <c r="CA42" s="298"/>
      <c r="CB42" s="298"/>
      <c r="CC42" s="298"/>
      <c r="CD42" s="298"/>
      <c r="CE42" s="298"/>
      <c r="CF42" s="298"/>
      <c r="CG42" s="298"/>
      <c r="CH42" s="298"/>
      <c r="CI42" s="298"/>
      <c r="CJ42" s="298"/>
      <c r="CK42" s="298"/>
      <c r="CL42" s="298"/>
      <c r="CM42" s="298"/>
      <c r="CN42" s="298"/>
      <c r="CO42" s="298"/>
      <c r="CP42" s="298"/>
      <c r="CQ42" s="298"/>
      <c r="CR42" s="298"/>
      <c r="CS42" s="298"/>
      <c r="CT42" s="298"/>
      <c r="CU42" s="298"/>
      <c r="CV42" s="298"/>
      <c r="CW42" s="298"/>
      <c r="CX42" s="298"/>
      <c r="CY42" s="298"/>
      <c r="CZ42" s="298"/>
      <c r="DA42" s="298"/>
      <c r="DB42" s="298"/>
      <c r="DC42" s="298"/>
      <c r="DD42" s="298"/>
      <c r="DE42" s="298"/>
      <c r="DF42" s="298"/>
      <c r="DG42" s="298"/>
    </row>
    <row r="43" spans="1:111" s="316" customFormat="1" ht="15.75" customHeight="1">
      <c r="A43" s="314" t="s">
        <v>594</v>
      </c>
      <c r="B43" s="315">
        <v>6064277</v>
      </c>
      <c r="C43" s="315">
        <v>78985851.740999997</v>
      </c>
      <c r="D43" s="315">
        <v>3674990</v>
      </c>
      <c r="E43" s="315">
        <v>42951539.280000001</v>
      </c>
      <c r="F43" s="315">
        <v>1384271</v>
      </c>
      <c r="G43" s="315">
        <v>15509974.948000001</v>
      </c>
      <c r="H43" s="315">
        <v>541971</v>
      </c>
      <c r="I43" s="315">
        <v>9753932.5329999998</v>
      </c>
      <c r="J43" s="315">
        <v>234964</v>
      </c>
      <c r="K43" s="315">
        <v>4511468.8229999999</v>
      </c>
      <c r="L43" s="315">
        <v>112287</v>
      </c>
      <c r="M43" s="315">
        <v>2182331.7799999998</v>
      </c>
      <c r="N43" s="315">
        <v>468589</v>
      </c>
      <c r="O43" s="315">
        <v>10324685.642000001</v>
      </c>
      <c r="P43" s="315">
        <v>0</v>
      </c>
      <c r="Q43" s="315">
        <v>0</v>
      </c>
      <c r="R43" s="315">
        <v>0</v>
      </c>
      <c r="S43" s="315">
        <v>0</v>
      </c>
      <c r="T43" s="298"/>
      <c r="U43" s="298"/>
      <c r="V43" s="298"/>
      <c r="W43" s="298"/>
      <c r="X43" s="298"/>
      <c r="Y43" s="298"/>
      <c r="Z43" s="298"/>
      <c r="AA43" s="298"/>
      <c r="AB43" s="298"/>
      <c r="AC43" s="298"/>
      <c r="AD43" s="298"/>
      <c r="AE43" s="298"/>
      <c r="AF43" s="298"/>
      <c r="AG43" s="298"/>
      <c r="AH43" s="298"/>
      <c r="AI43" s="298"/>
      <c r="AJ43" s="298"/>
      <c r="AK43" s="298"/>
      <c r="AL43" s="298"/>
      <c r="AM43" s="298"/>
      <c r="AN43" s="298"/>
      <c r="AO43" s="298"/>
      <c r="AP43" s="298"/>
      <c r="AQ43" s="298"/>
      <c r="AR43" s="298"/>
      <c r="AS43" s="298"/>
      <c r="AT43" s="298"/>
      <c r="AU43" s="298"/>
      <c r="AV43" s="298"/>
      <c r="AW43" s="298"/>
      <c r="AX43" s="298"/>
      <c r="AY43" s="298"/>
      <c r="AZ43" s="298"/>
      <c r="BA43" s="298"/>
      <c r="BB43" s="298"/>
      <c r="BC43" s="298"/>
      <c r="BD43" s="298"/>
      <c r="BE43" s="298"/>
      <c r="BF43" s="298"/>
      <c r="BG43" s="298"/>
      <c r="BH43" s="298"/>
      <c r="BI43" s="298"/>
      <c r="BJ43" s="298"/>
      <c r="BK43" s="298"/>
      <c r="BL43" s="298"/>
      <c r="BM43" s="298"/>
      <c r="BN43" s="298"/>
      <c r="BO43" s="298"/>
      <c r="BP43" s="298"/>
      <c r="BQ43" s="298"/>
      <c r="BR43" s="298"/>
      <c r="BS43" s="298"/>
      <c r="BT43" s="298"/>
      <c r="BU43" s="298"/>
      <c r="BV43" s="298"/>
      <c r="BW43" s="298"/>
      <c r="BX43" s="298"/>
      <c r="BY43" s="298"/>
      <c r="BZ43" s="298"/>
      <c r="CA43" s="298"/>
      <c r="CB43" s="298"/>
      <c r="CC43" s="298"/>
      <c r="CD43" s="298"/>
      <c r="CE43" s="298"/>
      <c r="CF43" s="298"/>
      <c r="CG43" s="298"/>
      <c r="CH43" s="298"/>
      <c r="CI43" s="298"/>
      <c r="CJ43" s="298"/>
      <c r="CK43" s="298"/>
      <c r="CL43" s="298"/>
      <c r="CM43" s="298"/>
      <c r="CN43" s="298"/>
      <c r="CO43" s="298"/>
      <c r="CP43" s="298"/>
      <c r="CQ43" s="298"/>
      <c r="CR43" s="298"/>
      <c r="CS43" s="298"/>
      <c r="CT43" s="298"/>
      <c r="CU43" s="298"/>
      <c r="CV43" s="298"/>
      <c r="CW43" s="298"/>
      <c r="CX43" s="298"/>
      <c r="CY43" s="298"/>
      <c r="CZ43" s="298"/>
      <c r="DA43" s="298"/>
      <c r="DB43" s="298"/>
      <c r="DC43" s="298"/>
      <c r="DD43" s="298"/>
      <c r="DE43" s="298"/>
      <c r="DF43" s="298"/>
      <c r="DG43" s="298"/>
    </row>
    <row r="44" spans="1:111" s="316" customFormat="1" ht="15.75" customHeight="1">
      <c r="A44" s="314" t="s">
        <v>595</v>
      </c>
      <c r="B44" s="315">
        <v>9615003</v>
      </c>
      <c r="C44" s="315">
        <v>111607567.206</v>
      </c>
      <c r="D44" s="315">
        <v>5644886</v>
      </c>
      <c r="E44" s="315">
        <v>61274927.148999996</v>
      </c>
      <c r="F44" s="315">
        <v>1828510</v>
      </c>
      <c r="G44" s="315">
        <v>18330384.109000001</v>
      </c>
      <c r="H44" s="315">
        <v>886707</v>
      </c>
      <c r="I44" s="315">
        <v>14546693.700999999</v>
      </c>
      <c r="J44" s="315">
        <v>367353</v>
      </c>
      <c r="K44" s="315">
        <v>5796385.2649999997</v>
      </c>
      <c r="L44" s="315">
        <v>198755</v>
      </c>
      <c r="M44" s="315">
        <v>3426809.16</v>
      </c>
      <c r="N44" s="315">
        <v>688714</v>
      </c>
      <c r="O44" s="315">
        <v>13578385.123</v>
      </c>
      <c r="P44" s="315">
        <v>0</v>
      </c>
      <c r="Q44" s="315">
        <v>0</v>
      </c>
      <c r="R44" s="315">
        <v>0</v>
      </c>
      <c r="S44" s="315">
        <v>0</v>
      </c>
      <c r="T44" s="298"/>
      <c r="U44" s="298"/>
      <c r="V44" s="298"/>
      <c r="W44" s="298"/>
      <c r="X44" s="298"/>
      <c r="Y44" s="298"/>
      <c r="Z44" s="298"/>
      <c r="AA44" s="298"/>
      <c r="AB44" s="298"/>
      <c r="AC44" s="298"/>
      <c r="AD44" s="298"/>
      <c r="AE44" s="298"/>
      <c r="AF44" s="298"/>
      <c r="AG44" s="298"/>
      <c r="AH44" s="298"/>
      <c r="AI44" s="298"/>
      <c r="AJ44" s="298"/>
      <c r="AK44" s="298"/>
      <c r="AL44" s="298"/>
      <c r="AM44" s="298"/>
      <c r="AN44" s="298"/>
      <c r="AO44" s="298"/>
      <c r="AP44" s="298"/>
      <c r="AQ44" s="298"/>
      <c r="AR44" s="298"/>
      <c r="AS44" s="298"/>
      <c r="AT44" s="298"/>
      <c r="AU44" s="298"/>
      <c r="AV44" s="298"/>
      <c r="AW44" s="298"/>
      <c r="AX44" s="298"/>
      <c r="AY44" s="298"/>
      <c r="AZ44" s="298"/>
      <c r="BA44" s="298"/>
      <c r="BB44" s="298"/>
      <c r="BC44" s="298"/>
      <c r="BD44" s="298"/>
      <c r="BE44" s="298"/>
      <c r="BF44" s="298"/>
      <c r="BG44" s="298"/>
      <c r="BH44" s="298"/>
      <c r="BI44" s="298"/>
      <c r="BJ44" s="298"/>
      <c r="BK44" s="298"/>
      <c r="BL44" s="298"/>
      <c r="BM44" s="298"/>
      <c r="BN44" s="298"/>
      <c r="BO44" s="298"/>
      <c r="BP44" s="298"/>
      <c r="BQ44" s="298"/>
      <c r="BR44" s="298"/>
      <c r="BS44" s="298"/>
      <c r="BT44" s="298"/>
      <c r="BU44" s="298"/>
      <c r="BV44" s="298"/>
      <c r="BW44" s="298"/>
      <c r="BX44" s="298"/>
      <c r="BY44" s="298"/>
      <c r="BZ44" s="298"/>
      <c r="CA44" s="298"/>
      <c r="CB44" s="298"/>
      <c r="CC44" s="298"/>
      <c r="CD44" s="298"/>
      <c r="CE44" s="298"/>
      <c r="CF44" s="298"/>
      <c r="CG44" s="298"/>
      <c r="CH44" s="298"/>
      <c r="CI44" s="298"/>
      <c r="CJ44" s="298"/>
      <c r="CK44" s="298"/>
      <c r="CL44" s="298"/>
      <c r="CM44" s="298"/>
      <c r="CN44" s="298"/>
      <c r="CO44" s="298"/>
      <c r="CP44" s="298"/>
      <c r="CQ44" s="298"/>
      <c r="CR44" s="298"/>
      <c r="CS44" s="298"/>
      <c r="CT44" s="298"/>
      <c r="CU44" s="298"/>
      <c r="CV44" s="298"/>
      <c r="CW44" s="298"/>
      <c r="CX44" s="298"/>
      <c r="CY44" s="298"/>
      <c r="CZ44" s="298"/>
      <c r="DA44" s="298"/>
      <c r="DB44" s="298"/>
      <c r="DC44" s="298"/>
      <c r="DD44" s="298"/>
      <c r="DE44" s="298"/>
      <c r="DF44" s="298"/>
      <c r="DG44" s="298"/>
    </row>
    <row r="45" spans="1:111" s="316" customFormat="1" ht="15.75" customHeight="1">
      <c r="A45" s="314" t="s">
        <v>596</v>
      </c>
      <c r="B45" s="315">
        <v>4338411</v>
      </c>
      <c r="C45" s="315">
        <v>48071569.295000002</v>
      </c>
      <c r="D45" s="315">
        <v>2607294</v>
      </c>
      <c r="E45" s="315">
        <v>27000761.813999999</v>
      </c>
      <c r="F45" s="315">
        <v>881042</v>
      </c>
      <c r="G45" s="315">
        <v>8641036.7410000004</v>
      </c>
      <c r="H45" s="315">
        <v>476199</v>
      </c>
      <c r="I45" s="315">
        <v>6986021.2400000002</v>
      </c>
      <c r="J45" s="315">
        <v>197862</v>
      </c>
      <c r="K45" s="315">
        <v>3175291.1919999998</v>
      </c>
      <c r="L45" s="315">
        <v>93060</v>
      </c>
      <c r="M45" s="315">
        <v>1490139.807</v>
      </c>
      <c r="N45" s="315">
        <v>363390</v>
      </c>
      <c r="O45" s="315">
        <v>6799040.8839999996</v>
      </c>
      <c r="P45" s="315">
        <v>0</v>
      </c>
      <c r="Q45" s="315">
        <v>0</v>
      </c>
      <c r="R45" s="315">
        <v>0</v>
      </c>
      <c r="S45" s="315">
        <v>0</v>
      </c>
      <c r="T45" s="298"/>
      <c r="U45" s="298"/>
      <c r="V45" s="298"/>
      <c r="W45" s="298"/>
      <c r="X45" s="298"/>
      <c r="Y45" s="298"/>
      <c r="Z45" s="298"/>
      <c r="AA45" s="298"/>
      <c r="AB45" s="298"/>
      <c r="AC45" s="298"/>
      <c r="AD45" s="298"/>
      <c r="AE45" s="298"/>
      <c r="AF45" s="298"/>
      <c r="AG45" s="298"/>
      <c r="AH45" s="298"/>
      <c r="AI45" s="298"/>
      <c r="AJ45" s="298"/>
      <c r="AK45" s="298"/>
      <c r="AL45" s="298"/>
      <c r="AM45" s="298"/>
      <c r="AN45" s="298"/>
      <c r="AO45" s="298"/>
      <c r="AP45" s="298"/>
      <c r="AQ45" s="298"/>
      <c r="AR45" s="298"/>
      <c r="AS45" s="298"/>
      <c r="AT45" s="298"/>
      <c r="AU45" s="298"/>
      <c r="AV45" s="298"/>
      <c r="AW45" s="298"/>
      <c r="AX45" s="298"/>
      <c r="AY45" s="298"/>
      <c r="AZ45" s="298"/>
      <c r="BA45" s="298"/>
      <c r="BB45" s="298"/>
      <c r="BC45" s="298"/>
      <c r="BD45" s="298"/>
      <c r="BE45" s="298"/>
      <c r="BF45" s="298"/>
      <c r="BG45" s="298"/>
      <c r="BH45" s="298"/>
      <c r="BI45" s="298"/>
      <c r="BJ45" s="298"/>
      <c r="BK45" s="298"/>
      <c r="BL45" s="298"/>
      <c r="BM45" s="298"/>
      <c r="BN45" s="298"/>
      <c r="BO45" s="298"/>
      <c r="BP45" s="298"/>
      <c r="BQ45" s="298"/>
      <c r="BR45" s="298"/>
      <c r="BS45" s="298"/>
      <c r="BT45" s="298"/>
      <c r="BU45" s="298"/>
      <c r="BV45" s="298"/>
      <c r="BW45" s="298"/>
      <c r="BX45" s="298"/>
      <c r="BY45" s="298"/>
      <c r="BZ45" s="298"/>
      <c r="CA45" s="298"/>
      <c r="CB45" s="298"/>
      <c r="CC45" s="298"/>
      <c r="CD45" s="298"/>
      <c r="CE45" s="298"/>
      <c r="CF45" s="298"/>
      <c r="CG45" s="298"/>
      <c r="CH45" s="298"/>
      <c r="CI45" s="298"/>
      <c r="CJ45" s="298"/>
      <c r="CK45" s="298"/>
      <c r="CL45" s="298"/>
      <c r="CM45" s="298"/>
      <c r="CN45" s="298"/>
      <c r="CO45" s="298"/>
      <c r="CP45" s="298"/>
      <c r="CQ45" s="298"/>
      <c r="CR45" s="298"/>
      <c r="CS45" s="298"/>
      <c r="CT45" s="298"/>
      <c r="CU45" s="298"/>
      <c r="CV45" s="298"/>
      <c r="CW45" s="298"/>
      <c r="CX45" s="298"/>
      <c r="CY45" s="298"/>
      <c r="CZ45" s="298"/>
      <c r="DA45" s="298"/>
      <c r="DB45" s="298"/>
      <c r="DC45" s="298"/>
      <c r="DD45" s="298"/>
      <c r="DE45" s="298"/>
      <c r="DF45" s="298"/>
      <c r="DG45" s="298"/>
    </row>
    <row r="46" spans="1:111" s="316" customFormat="1" ht="15.75" customHeight="1">
      <c r="A46" s="314" t="s">
        <v>597</v>
      </c>
      <c r="B46" s="315">
        <v>2282748</v>
      </c>
      <c r="C46" s="315">
        <v>28341596.510000002</v>
      </c>
      <c r="D46" s="315">
        <v>1296040</v>
      </c>
      <c r="E46" s="315">
        <v>15909661.74</v>
      </c>
      <c r="F46" s="315">
        <v>479759</v>
      </c>
      <c r="G46" s="315">
        <v>4890995.0120000001</v>
      </c>
      <c r="H46" s="315">
        <v>209987</v>
      </c>
      <c r="I46" s="315">
        <v>3589246.3390000002</v>
      </c>
      <c r="J46" s="315">
        <v>103000</v>
      </c>
      <c r="K46" s="315">
        <v>1769206.888</v>
      </c>
      <c r="L46" s="315">
        <v>37405</v>
      </c>
      <c r="M46" s="315">
        <v>682372.74699999997</v>
      </c>
      <c r="N46" s="315">
        <v>206962</v>
      </c>
      <c r="O46" s="315">
        <v>4314015.1540000001</v>
      </c>
      <c r="P46" s="315">
        <v>0</v>
      </c>
      <c r="Q46" s="315">
        <v>0</v>
      </c>
      <c r="R46" s="315">
        <v>0</v>
      </c>
      <c r="S46" s="315">
        <v>0</v>
      </c>
      <c r="T46" s="298"/>
      <c r="U46" s="298"/>
      <c r="V46" s="298"/>
      <c r="W46" s="298"/>
      <c r="X46" s="298"/>
      <c r="Y46" s="298"/>
      <c r="Z46" s="298"/>
      <c r="AA46" s="298"/>
      <c r="AB46" s="298"/>
      <c r="AC46" s="298"/>
      <c r="AD46" s="298"/>
      <c r="AE46" s="298"/>
      <c r="AF46" s="298"/>
      <c r="AG46" s="298"/>
      <c r="AH46" s="298"/>
      <c r="AI46" s="298"/>
      <c r="AJ46" s="298"/>
      <c r="AK46" s="298"/>
      <c r="AL46" s="298"/>
      <c r="AM46" s="298"/>
      <c r="AN46" s="298"/>
      <c r="AO46" s="298"/>
      <c r="AP46" s="298"/>
      <c r="AQ46" s="298"/>
      <c r="AR46" s="298"/>
      <c r="AS46" s="298"/>
      <c r="AT46" s="298"/>
      <c r="AU46" s="298"/>
      <c r="AV46" s="298"/>
      <c r="AW46" s="298"/>
      <c r="AX46" s="298"/>
      <c r="AY46" s="298"/>
      <c r="AZ46" s="298"/>
      <c r="BA46" s="298"/>
      <c r="BB46" s="298"/>
      <c r="BC46" s="298"/>
      <c r="BD46" s="298"/>
      <c r="BE46" s="298"/>
      <c r="BF46" s="298"/>
      <c r="BG46" s="298"/>
      <c r="BH46" s="298"/>
      <c r="BI46" s="298"/>
      <c r="BJ46" s="298"/>
      <c r="BK46" s="298"/>
      <c r="BL46" s="298"/>
      <c r="BM46" s="298"/>
      <c r="BN46" s="298"/>
      <c r="BO46" s="298"/>
      <c r="BP46" s="298"/>
      <c r="BQ46" s="298"/>
      <c r="BR46" s="298"/>
      <c r="BS46" s="298"/>
      <c r="BT46" s="298"/>
      <c r="BU46" s="298"/>
      <c r="BV46" s="298"/>
      <c r="BW46" s="298"/>
      <c r="BX46" s="298"/>
      <c r="BY46" s="298"/>
      <c r="BZ46" s="298"/>
      <c r="CA46" s="298"/>
      <c r="CB46" s="298"/>
      <c r="CC46" s="298"/>
      <c r="CD46" s="298"/>
      <c r="CE46" s="298"/>
      <c r="CF46" s="298"/>
      <c r="CG46" s="298"/>
      <c r="CH46" s="298"/>
      <c r="CI46" s="298"/>
      <c r="CJ46" s="298"/>
      <c r="CK46" s="298"/>
      <c r="CL46" s="298"/>
      <c r="CM46" s="298"/>
      <c r="CN46" s="298"/>
      <c r="CO46" s="298"/>
      <c r="CP46" s="298"/>
      <c r="CQ46" s="298"/>
      <c r="CR46" s="298"/>
      <c r="CS46" s="298"/>
      <c r="CT46" s="298"/>
      <c r="CU46" s="298"/>
      <c r="CV46" s="298"/>
      <c r="CW46" s="298"/>
      <c r="CX46" s="298"/>
      <c r="CY46" s="298"/>
      <c r="CZ46" s="298"/>
      <c r="DA46" s="298"/>
      <c r="DB46" s="298"/>
      <c r="DC46" s="298"/>
      <c r="DD46" s="298"/>
      <c r="DE46" s="298"/>
      <c r="DF46" s="298"/>
      <c r="DG46" s="298"/>
    </row>
    <row r="47" spans="1:111" s="316" customFormat="1" ht="15.75" customHeight="1">
      <c r="A47" s="317" t="s">
        <v>598</v>
      </c>
      <c r="B47" s="318">
        <v>3243652</v>
      </c>
      <c r="C47" s="318">
        <v>39463721.219999999</v>
      </c>
      <c r="D47" s="318">
        <v>1926101</v>
      </c>
      <c r="E47" s="318">
        <v>20673852.377</v>
      </c>
      <c r="F47" s="318">
        <v>709824</v>
      </c>
      <c r="G47" s="318">
        <v>7245391.2379999999</v>
      </c>
      <c r="H47" s="318">
        <v>300496</v>
      </c>
      <c r="I47" s="318">
        <v>5156266.017</v>
      </c>
      <c r="J47" s="318">
        <v>133483</v>
      </c>
      <c r="K47" s="318">
        <v>2624864.7310000001</v>
      </c>
      <c r="L47" s="318">
        <v>60393</v>
      </c>
      <c r="M47" s="318">
        <v>1084997.9779999999</v>
      </c>
      <c r="N47" s="318">
        <v>282773</v>
      </c>
      <c r="O47" s="318">
        <v>6097107.3720000004</v>
      </c>
      <c r="P47" s="318">
        <v>0</v>
      </c>
      <c r="Q47" s="318">
        <v>0</v>
      </c>
      <c r="R47" s="318">
        <v>0</v>
      </c>
      <c r="S47" s="318">
        <v>0</v>
      </c>
      <c r="T47" s="298"/>
      <c r="U47" s="298"/>
      <c r="V47" s="298"/>
      <c r="W47" s="298"/>
      <c r="X47" s="298"/>
      <c r="Y47" s="298"/>
      <c r="Z47" s="298"/>
      <c r="AA47" s="298"/>
      <c r="AB47" s="298"/>
      <c r="AC47" s="298"/>
      <c r="AD47" s="298"/>
      <c r="AE47" s="298"/>
      <c r="AF47" s="298"/>
      <c r="AG47" s="298"/>
      <c r="AH47" s="298"/>
      <c r="AI47" s="298"/>
      <c r="AJ47" s="298"/>
      <c r="AK47" s="298"/>
      <c r="AL47" s="298"/>
      <c r="AM47" s="298"/>
      <c r="AN47" s="298"/>
      <c r="AO47" s="298"/>
      <c r="AP47" s="298"/>
      <c r="AQ47" s="298"/>
      <c r="AR47" s="298"/>
      <c r="AS47" s="298"/>
      <c r="AT47" s="298"/>
      <c r="AU47" s="298"/>
      <c r="AV47" s="298"/>
      <c r="AW47" s="298"/>
      <c r="AX47" s="298"/>
      <c r="AY47" s="298"/>
      <c r="AZ47" s="298"/>
      <c r="BA47" s="298"/>
      <c r="BB47" s="298"/>
      <c r="BC47" s="298"/>
      <c r="BD47" s="298"/>
      <c r="BE47" s="298"/>
      <c r="BF47" s="298"/>
      <c r="BG47" s="298"/>
      <c r="BH47" s="298"/>
      <c r="BI47" s="298"/>
      <c r="BJ47" s="298"/>
      <c r="BK47" s="298"/>
      <c r="BL47" s="298"/>
      <c r="BM47" s="298"/>
      <c r="BN47" s="298"/>
      <c r="BO47" s="298"/>
      <c r="BP47" s="298"/>
      <c r="BQ47" s="298"/>
      <c r="BR47" s="298"/>
      <c r="BS47" s="298"/>
      <c r="BT47" s="298"/>
      <c r="BU47" s="298"/>
      <c r="BV47" s="298"/>
      <c r="BW47" s="298"/>
      <c r="BX47" s="298"/>
      <c r="BY47" s="298"/>
      <c r="BZ47" s="298"/>
      <c r="CA47" s="298"/>
      <c r="CB47" s="298"/>
      <c r="CC47" s="298"/>
      <c r="CD47" s="298"/>
      <c r="CE47" s="298"/>
      <c r="CF47" s="298"/>
      <c r="CG47" s="298"/>
      <c r="CH47" s="298"/>
      <c r="CI47" s="298"/>
      <c r="CJ47" s="298"/>
      <c r="CK47" s="298"/>
      <c r="CL47" s="298"/>
      <c r="CM47" s="298"/>
      <c r="CN47" s="298"/>
      <c r="CO47" s="298"/>
      <c r="CP47" s="298"/>
      <c r="CQ47" s="298"/>
      <c r="CR47" s="298"/>
      <c r="CS47" s="298"/>
      <c r="CT47" s="298"/>
      <c r="CU47" s="298"/>
      <c r="CV47" s="298"/>
      <c r="CW47" s="298"/>
      <c r="CX47" s="298"/>
      <c r="CY47" s="298"/>
      <c r="CZ47" s="298"/>
      <c r="DA47" s="298"/>
      <c r="DB47" s="298"/>
      <c r="DC47" s="298"/>
      <c r="DD47" s="298"/>
      <c r="DE47" s="298"/>
      <c r="DF47" s="298"/>
      <c r="DG47" s="298"/>
    </row>
    <row r="48" spans="1:111" s="316" customFormat="1" ht="15.75" customHeight="1">
      <c r="A48" s="314" t="s">
        <v>599</v>
      </c>
      <c r="B48" s="315">
        <v>4006968</v>
      </c>
      <c r="C48" s="315">
        <v>50322225.024999999</v>
      </c>
      <c r="D48" s="315">
        <v>2462304</v>
      </c>
      <c r="E48" s="315">
        <v>27540530.954999998</v>
      </c>
      <c r="F48" s="315">
        <v>872517</v>
      </c>
      <c r="G48" s="315">
        <v>8942488.3210000005</v>
      </c>
      <c r="H48" s="315">
        <v>365860</v>
      </c>
      <c r="I48" s="315">
        <v>6102309.2879999997</v>
      </c>
      <c r="J48" s="315">
        <v>175977</v>
      </c>
      <c r="K48" s="315">
        <v>3418429.0249999999</v>
      </c>
      <c r="L48" s="315">
        <v>68350</v>
      </c>
      <c r="M48" s="315">
        <v>1403378.1040000001</v>
      </c>
      <c r="N48" s="315">
        <v>306714</v>
      </c>
      <c r="O48" s="315">
        <v>6509114.0750000002</v>
      </c>
      <c r="P48" s="315">
        <v>0</v>
      </c>
      <c r="Q48" s="315">
        <v>0</v>
      </c>
      <c r="R48" s="315">
        <v>0</v>
      </c>
      <c r="S48" s="315">
        <v>0</v>
      </c>
      <c r="T48" s="298"/>
      <c r="U48" s="298"/>
      <c r="V48" s="298"/>
      <c r="W48" s="298"/>
      <c r="X48" s="298"/>
      <c r="Y48" s="298"/>
      <c r="Z48" s="298"/>
      <c r="AA48" s="298"/>
      <c r="AB48" s="298"/>
      <c r="AC48" s="298"/>
      <c r="AD48" s="298"/>
      <c r="AE48" s="298"/>
      <c r="AF48" s="298"/>
      <c r="AG48" s="298"/>
      <c r="AH48" s="298"/>
      <c r="AI48" s="298"/>
      <c r="AJ48" s="298"/>
      <c r="AK48" s="298"/>
      <c r="AL48" s="298"/>
      <c r="AM48" s="298"/>
      <c r="AN48" s="298"/>
      <c r="AO48" s="298"/>
      <c r="AP48" s="298"/>
      <c r="AQ48" s="298"/>
      <c r="AR48" s="298"/>
      <c r="AS48" s="298"/>
      <c r="AT48" s="298"/>
      <c r="AU48" s="298"/>
      <c r="AV48" s="298"/>
      <c r="AW48" s="298"/>
      <c r="AX48" s="298"/>
      <c r="AY48" s="298"/>
      <c r="AZ48" s="298"/>
      <c r="BA48" s="298"/>
      <c r="BB48" s="298"/>
      <c r="BC48" s="298"/>
      <c r="BD48" s="298"/>
      <c r="BE48" s="298"/>
      <c r="BF48" s="298"/>
      <c r="BG48" s="298"/>
      <c r="BH48" s="298"/>
      <c r="BI48" s="298"/>
      <c r="BJ48" s="298"/>
      <c r="BK48" s="298"/>
      <c r="BL48" s="298"/>
      <c r="BM48" s="298"/>
      <c r="BN48" s="298"/>
      <c r="BO48" s="298"/>
      <c r="BP48" s="298"/>
      <c r="BQ48" s="298"/>
      <c r="BR48" s="298"/>
      <c r="BS48" s="298"/>
      <c r="BT48" s="298"/>
      <c r="BU48" s="298"/>
      <c r="BV48" s="298"/>
      <c r="BW48" s="298"/>
      <c r="BX48" s="298"/>
      <c r="BY48" s="298"/>
      <c r="BZ48" s="298"/>
      <c r="CA48" s="298"/>
      <c r="CB48" s="298"/>
      <c r="CC48" s="298"/>
      <c r="CD48" s="298"/>
      <c r="CE48" s="298"/>
      <c r="CF48" s="298"/>
      <c r="CG48" s="298"/>
      <c r="CH48" s="298"/>
      <c r="CI48" s="298"/>
      <c r="CJ48" s="298"/>
      <c r="CK48" s="298"/>
      <c r="CL48" s="298"/>
      <c r="CM48" s="298"/>
      <c r="CN48" s="298"/>
      <c r="CO48" s="298"/>
      <c r="CP48" s="298"/>
      <c r="CQ48" s="298"/>
      <c r="CR48" s="298"/>
      <c r="CS48" s="298"/>
      <c r="CT48" s="298"/>
      <c r="CU48" s="298"/>
      <c r="CV48" s="298"/>
      <c r="CW48" s="298"/>
      <c r="CX48" s="298"/>
      <c r="CY48" s="298"/>
      <c r="CZ48" s="298"/>
      <c r="DA48" s="298"/>
      <c r="DB48" s="298"/>
      <c r="DC48" s="298"/>
      <c r="DD48" s="298"/>
      <c r="DE48" s="298"/>
      <c r="DF48" s="298"/>
      <c r="DG48" s="298"/>
    </row>
    <row r="49" spans="1:111" s="316" customFormat="1" ht="15.75" customHeight="1">
      <c r="A49" s="314" t="s">
        <v>600</v>
      </c>
      <c r="B49" s="315">
        <v>2057562</v>
      </c>
      <c r="C49" s="315">
        <v>26053631.998</v>
      </c>
      <c r="D49" s="315">
        <v>1002950</v>
      </c>
      <c r="E49" s="315">
        <v>12242276.98</v>
      </c>
      <c r="F49" s="315">
        <v>381000</v>
      </c>
      <c r="G49" s="315">
        <v>3938861.9810000001</v>
      </c>
      <c r="H49" s="315">
        <v>189068</v>
      </c>
      <c r="I49" s="315">
        <v>3064187.7480000001</v>
      </c>
      <c r="J49" s="315">
        <v>92445</v>
      </c>
      <c r="K49" s="315">
        <v>1958282.9850000001</v>
      </c>
      <c r="L49" s="315">
        <v>38085</v>
      </c>
      <c r="M49" s="315">
        <v>802065.21499999997</v>
      </c>
      <c r="N49" s="315">
        <v>184131</v>
      </c>
      <c r="O49" s="315">
        <v>4191201.2519999999</v>
      </c>
      <c r="P49" s="315">
        <v>0</v>
      </c>
      <c r="Q49" s="315">
        <v>0</v>
      </c>
      <c r="R49" s="315">
        <v>0</v>
      </c>
      <c r="S49" s="315">
        <v>0</v>
      </c>
      <c r="T49" s="298"/>
      <c r="U49" s="298"/>
      <c r="V49" s="298"/>
      <c r="W49" s="298"/>
      <c r="X49" s="298"/>
      <c r="Y49" s="298"/>
      <c r="Z49" s="298"/>
      <c r="AA49" s="298"/>
      <c r="AB49" s="298"/>
      <c r="AC49" s="298"/>
      <c r="AD49" s="298"/>
      <c r="AE49" s="298"/>
      <c r="AF49" s="298"/>
      <c r="AG49" s="298"/>
      <c r="AH49" s="298"/>
      <c r="AI49" s="298"/>
      <c r="AJ49" s="298"/>
      <c r="AK49" s="298"/>
      <c r="AL49" s="298"/>
      <c r="AM49" s="298"/>
      <c r="AN49" s="298"/>
      <c r="AO49" s="298"/>
      <c r="AP49" s="298"/>
      <c r="AQ49" s="298"/>
      <c r="AR49" s="298"/>
      <c r="AS49" s="298"/>
      <c r="AT49" s="298"/>
      <c r="AU49" s="298"/>
      <c r="AV49" s="298"/>
      <c r="AW49" s="298"/>
      <c r="AX49" s="298"/>
      <c r="AY49" s="298"/>
      <c r="AZ49" s="298"/>
      <c r="BA49" s="298"/>
      <c r="BB49" s="298"/>
      <c r="BC49" s="298"/>
      <c r="BD49" s="298"/>
      <c r="BE49" s="298"/>
      <c r="BF49" s="298"/>
      <c r="BG49" s="298"/>
      <c r="BH49" s="298"/>
      <c r="BI49" s="298"/>
      <c r="BJ49" s="298"/>
      <c r="BK49" s="298"/>
      <c r="BL49" s="298"/>
      <c r="BM49" s="298"/>
      <c r="BN49" s="298"/>
      <c r="BO49" s="298"/>
      <c r="BP49" s="298"/>
      <c r="BQ49" s="298"/>
      <c r="BR49" s="298"/>
      <c r="BS49" s="298"/>
      <c r="BT49" s="298"/>
      <c r="BU49" s="298"/>
      <c r="BV49" s="298"/>
      <c r="BW49" s="298"/>
      <c r="BX49" s="298"/>
      <c r="BY49" s="298"/>
      <c r="BZ49" s="298"/>
      <c r="CA49" s="298"/>
      <c r="CB49" s="298"/>
      <c r="CC49" s="298"/>
      <c r="CD49" s="298"/>
      <c r="CE49" s="298"/>
      <c r="CF49" s="298"/>
      <c r="CG49" s="298"/>
      <c r="CH49" s="298"/>
      <c r="CI49" s="298"/>
      <c r="CJ49" s="298"/>
      <c r="CK49" s="298"/>
      <c r="CL49" s="298"/>
      <c r="CM49" s="298"/>
      <c r="CN49" s="298"/>
      <c r="CO49" s="298"/>
      <c r="CP49" s="298"/>
      <c r="CQ49" s="298"/>
      <c r="CR49" s="298"/>
      <c r="CS49" s="298"/>
      <c r="CT49" s="298"/>
      <c r="CU49" s="298"/>
      <c r="CV49" s="298"/>
      <c r="CW49" s="298"/>
      <c r="CX49" s="298"/>
      <c r="CY49" s="298"/>
      <c r="CZ49" s="298"/>
      <c r="DA49" s="298"/>
      <c r="DB49" s="298"/>
      <c r="DC49" s="298"/>
      <c r="DD49" s="298"/>
      <c r="DE49" s="298"/>
      <c r="DF49" s="298"/>
      <c r="DG49" s="298"/>
    </row>
    <row r="50" spans="1:111" s="316" customFormat="1" ht="15.75" customHeight="1">
      <c r="A50" s="314" t="s">
        <v>601</v>
      </c>
      <c r="B50" s="315">
        <v>17247405</v>
      </c>
      <c r="C50" s="315">
        <v>210913594.48699999</v>
      </c>
      <c r="D50" s="315">
        <v>10140179</v>
      </c>
      <c r="E50" s="315">
        <v>117195531.605</v>
      </c>
      <c r="F50" s="315">
        <v>3819402</v>
      </c>
      <c r="G50" s="315">
        <v>43248558.534999996</v>
      </c>
      <c r="H50" s="315">
        <v>1672878</v>
      </c>
      <c r="I50" s="315">
        <v>26460252.837000001</v>
      </c>
      <c r="J50" s="315">
        <v>795372</v>
      </c>
      <c r="K50" s="315">
        <v>12279628.967</v>
      </c>
      <c r="L50" s="315">
        <v>345414</v>
      </c>
      <c r="M50" s="315">
        <v>6191721.6469999999</v>
      </c>
      <c r="N50" s="315">
        <v>1361647</v>
      </c>
      <c r="O50" s="315">
        <v>25783005.153000001</v>
      </c>
      <c r="P50" s="315">
        <v>0</v>
      </c>
      <c r="Q50" s="315">
        <v>0</v>
      </c>
      <c r="R50" s="315">
        <v>0</v>
      </c>
      <c r="S50" s="315">
        <v>0</v>
      </c>
      <c r="T50" s="298"/>
      <c r="U50" s="298"/>
      <c r="V50" s="298"/>
      <c r="W50" s="298"/>
      <c r="X50" s="298"/>
      <c r="Y50" s="298"/>
      <c r="Z50" s="298"/>
      <c r="AA50" s="298"/>
      <c r="AB50" s="298"/>
      <c r="AC50" s="298"/>
      <c r="AD50" s="298"/>
      <c r="AE50" s="298"/>
      <c r="AF50" s="298"/>
      <c r="AG50" s="298"/>
      <c r="AH50" s="298"/>
      <c r="AI50" s="298"/>
      <c r="AJ50" s="298"/>
      <c r="AK50" s="298"/>
      <c r="AL50" s="298"/>
      <c r="AM50" s="298"/>
      <c r="AN50" s="298"/>
      <c r="AO50" s="298"/>
      <c r="AP50" s="298"/>
      <c r="AQ50" s="298"/>
      <c r="AR50" s="298"/>
      <c r="AS50" s="298"/>
      <c r="AT50" s="298"/>
      <c r="AU50" s="298"/>
      <c r="AV50" s="298"/>
      <c r="AW50" s="298"/>
      <c r="AX50" s="298"/>
      <c r="AY50" s="298"/>
      <c r="AZ50" s="298"/>
      <c r="BA50" s="298"/>
      <c r="BB50" s="298"/>
      <c r="BC50" s="298"/>
      <c r="BD50" s="298"/>
      <c r="BE50" s="298"/>
      <c r="BF50" s="298"/>
      <c r="BG50" s="298"/>
      <c r="BH50" s="298"/>
      <c r="BI50" s="298"/>
      <c r="BJ50" s="298"/>
      <c r="BK50" s="298"/>
      <c r="BL50" s="298"/>
      <c r="BM50" s="298"/>
      <c r="BN50" s="298"/>
      <c r="BO50" s="298"/>
      <c r="BP50" s="298"/>
      <c r="BQ50" s="298"/>
      <c r="BR50" s="298"/>
      <c r="BS50" s="298"/>
      <c r="BT50" s="298"/>
      <c r="BU50" s="298"/>
      <c r="BV50" s="298"/>
      <c r="BW50" s="298"/>
      <c r="BX50" s="298"/>
      <c r="BY50" s="298"/>
      <c r="BZ50" s="298"/>
      <c r="CA50" s="298"/>
      <c r="CB50" s="298"/>
      <c r="CC50" s="298"/>
      <c r="CD50" s="298"/>
      <c r="CE50" s="298"/>
      <c r="CF50" s="298"/>
      <c r="CG50" s="298"/>
      <c r="CH50" s="298"/>
      <c r="CI50" s="298"/>
      <c r="CJ50" s="298"/>
      <c r="CK50" s="298"/>
      <c r="CL50" s="298"/>
      <c r="CM50" s="298"/>
      <c r="CN50" s="298"/>
      <c r="CO50" s="298"/>
      <c r="CP50" s="298"/>
      <c r="CQ50" s="298"/>
      <c r="CR50" s="298"/>
      <c r="CS50" s="298"/>
      <c r="CT50" s="298"/>
      <c r="CU50" s="298"/>
      <c r="CV50" s="298"/>
      <c r="CW50" s="298"/>
      <c r="CX50" s="298"/>
      <c r="CY50" s="298"/>
      <c r="CZ50" s="298"/>
      <c r="DA50" s="298"/>
      <c r="DB50" s="298"/>
      <c r="DC50" s="298"/>
      <c r="DD50" s="298"/>
      <c r="DE50" s="298"/>
      <c r="DF50" s="298"/>
      <c r="DG50" s="298"/>
    </row>
    <row r="51" spans="1:111" s="316" customFormat="1" ht="15.75" customHeight="1">
      <c r="A51" s="314" t="s">
        <v>602</v>
      </c>
      <c r="B51" s="315">
        <v>2898022</v>
      </c>
      <c r="C51" s="315">
        <v>31580347.502</v>
      </c>
      <c r="D51" s="315">
        <v>1664356</v>
      </c>
      <c r="E51" s="315">
        <v>18412006.717</v>
      </c>
      <c r="F51" s="315">
        <v>667876</v>
      </c>
      <c r="G51" s="315">
        <v>6383886.5</v>
      </c>
      <c r="H51" s="315">
        <v>318934</v>
      </c>
      <c r="I51" s="315">
        <v>4590903.4119999995</v>
      </c>
      <c r="J51" s="315">
        <v>173389</v>
      </c>
      <c r="K51" s="315">
        <v>2915711.6379999998</v>
      </c>
      <c r="L51" s="315">
        <v>43268</v>
      </c>
      <c r="M51" s="315">
        <v>761426.49600000004</v>
      </c>
      <c r="N51" s="315">
        <v>279399</v>
      </c>
      <c r="O51" s="315">
        <v>5223423.1129999999</v>
      </c>
      <c r="P51" s="315">
        <v>0</v>
      </c>
      <c r="Q51" s="315">
        <v>0</v>
      </c>
      <c r="R51" s="315">
        <v>0</v>
      </c>
      <c r="S51" s="315">
        <v>0</v>
      </c>
      <c r="T51" s="298"/>
      <c r="U51" s="298"/>
      <c r="V51" s="298"/>
      <c r="W51" s="298"/>
      <c r="X51" s="298"/>
      <c r="Y51" s="298"/>
      <c r="Z51" s="298"/>
      <c r="AA51" s="298"/>
      <c r="AB51" s="298"/>
      <c r="AC51" s="298"/>
      <c r="AD51" s="298"/>
      <c r="AE51" s="298"/>
      <c r="AF51" s="298"/>
      <c r="AG51" s="298"/>
      <c r="AH51" s="298"/>
      <c r="AI51" s="298"/>
      <c r="AJ51" s="298"/>
      <c r="AK51" s="298"/>
      <c r="AL51" s="298"/>
      <c r="AM51" s="298"/>
      <c r="AN51" s="298"/>
      <c r="AO51" s="298"/>
      <c r="AP51" s="298"/>
      <c r="AQ51" s="298"/>
      <c r="AR51" s="298"/>
      <c r="AS51" s="298"/>
      <c r="AT51" s="298"/>
      <c r="AU51" s="298"/>
      <c r="AV51" s="298"/>
      <c r="AW51" s="298"/>
      <c r="AX51" s="298"/>
      <c r="AY51" s="298"/>
      <c r="AZ51" s="298"/>
      <c r="BA51" s="298"/>
      <c r="BB51" s="298"/>
      <c r="BC51" s="298"/>
      <c r="BD51" s="298"/>
      <c r="BE51" s="298"/>
      <c r="BF51" s="298"/>
      <c r="BG51" s="298"/>
      <c r="BH51" s="298"/>
      <c r="BI51" s="298"/>
      <c r="BJ51" s="298"/>
      <c r="BK51" s="298"/>
      <c r="BL51" s="298"/>
      <c r="BM51" s="298"/>
      <c r="BN51" s="298"/>
      <c r="BO51" s="298"/>
      <c r="BP51" s="298"/>
      <c r="BQ51" s="298"/>
      <c r="BR51" s="298"/>
      <c r="BS51" s="298"/>
      <c r="BT51" s="298"/>
      <c r="BU51" s="298"/>
      <c r="BV51" s="298"/>
      <c r="BW51" s="298"/>
      <c r="BX51" s="298"/>
      <c r="BY51" s="298"/>
      <c r="BZ51" s="298"/>
      <c r="CA51" s="298"/>
      <c r="CB51" s="298"/>
      <c r="CC51" s="298"/>
      <c r="CD51" s="298"/>
      <c r="CE51" s="298"/>
      <c r="CF51" s="298"/>
      <c r="CG51" s="298"/>
      <c r="CH51" s="298"/>
      <c r="CI51" s="298"/>
      <c r="CJ51" s="298"/>
      <c r="CK51" s="298"/>
      <c r="CL51" s="298"/>
      <c r="CM51" s="298"/>
      <c r="CN51" s="298"/>
      <c r="CO51" s="298"/>
      <c r="CP51" s="298"/>
      <c r="CQ51" s="298"/>
      <c r="CR51" s="298"/>
      <c r="CS51" s="298"/>
      <c r="CT51" s="298"/>
      <c r="CU51" s="298"/>
      <c r="CV51" s="298"/>
      <c r="CW51" s="298"/>
      <c r="CX51" s="298"/>
      <c r="CY51" s="298"/>
      <c r="CZ51" s="298"/>
      <c r="DA51" s="298"/>
      <c r="DB51" s="298"/>
      <c r="DC51" s="298"/>
      <c r="DD51" s="298"/>
      <c r="DE51" s="298"/>
      <c r="DF51" s="298"/>
      <c r="DG51" s="298"/>
    </row>
    <row r="52" spans="1:111" s="316" customFormat="1" ht="15.75" customHeight="1">
      <c r="A52" s="317" t="s">
        <v>603</v>
      </c>
      <c r="B52" s="318">
        <v>4149852</v>
      </c>
      <c r="C52" s="318">
        <v>48828971.905000001</v>
      </c>
      <c r="D52" s="318">
        <v>2404018</v>
      </c>
      <c r="E52" s="318">
        <v>26383627.414999999</v>
      </c>
      <c r="F52" s="318">
        <v>839632</v>
      </c>
      <c r="G52" s="318">
        <v>8375796.3389999997</v>
      </c>
      <c r="H52" s="318">
        <v>448592</v>
      </c>
      <c r="I52" s="318">
        <v>6693381.9230000004</v>
      </c>
      <c r="J52" s="318">
        <v>231915</v>
      </c>
      <c r="K52" s="318">
        <v>4103775.5380000002</v>
      </c>
      <c r="L52" s="318">
        <v>78150</v>
      </c>
      <c r="M52" s="318">
        <v>1291784.5549999999</v>
      </c>
      <c r="N52" s="318">
        <v>356947</v>
      </c>
      <c r="O52" s="318">
        <v>6736139.1529999999</v>
      </c>
      <c r="P52" s="318">
        <v>0</v>
      </c>
      <c r="Q52" s="318">
        <v>0</v>
      </c>
      <c r="R52" s="318">
        <v>0</v>
      </c>
      <c r="S52" s="318">
        <v>0</v>
      </c>
      <c r="T52" s="298"/>
      <c r="U52" s="298"/>
      <c r="V52" s="298"/>
      <c r="W52" s="298"/>
      <c r="X52" s="298"/>
      <c r="Y52" s="298"/>
      <c r="Z52" s="298"/>
      <c r="AA52" s="298"/>
      <c r="AB52" s="298"/>
      <c r="AC52" s="298"/>
      <c r="AD52" s="298"/>
      <c r="AE52" s="298"/>
      <c r="AF52" s="298"/>
      <c r="AG52" s="298"/>
      <c r="AH52" s="298"/>
      <c r="AI52" s="298"/>
      <c r="AJ52" s="298"/>
      <c r="AK52" s="298"/>
      <c r="AL52" s="298"/>
      <c r="AM52" s="298"/>
      <c r="AN52" s="298"/>
      <c r="AO52" s="298"/>
      <c r="AP52" s="298"/>
      <c r="AQ52" s="298"/>
      <c r="AR52" s="298"/>
      <c r="AS52" s="298"/>
      <c r="AT52" s="298"/>
      <c r="AU52" s="298"/>
      <c r="AV52" s="298"/>
      <c r="AW52" s="298"/>
      <c r="AX52" s="298"/>
      <c r="AY52" s="298"/>
      <c r="AZ52" s="298"/>
      <c r="BA52" s="298"/>
      <c r="BB52" s="298"/>
      <c r="BC52" s="298"/>
      <c r="BD52" s="298"/>
      <c r="BE52" s="298"/>
      <c r="BF52" s="298"/>
      <c r="BG52" s="298"/>
      <c r="BH52" s="298"/>
      <c r="BI52" s="298"/>
      <c r="BJ52" s="298"/>
      <c r="BK52" s="298"/>
      <c r="BL52" s="298"/>
      <c r="BM52" s="298"/>
      <c r="BN52" s="298"/>
      <c r="BO52" s="298"/>
      <c r="BP52" s="298"/>
      <c r="BQ52" s="298"/>
      <c r="BR52" s="298"/>
      <c r="BS52" s="298"/>
      <c r="BT52" s="298"/>
      <c r="BU52" s="298"/>
      <c r="BV52" s="298"/>
      <c r="BW52" s="298"/>
      <c r="BX52" s="298"/>
      <c r="BY52" s="298"/>
      <c r="BZ52" s="298"/>
      <c r="CA52" s="298"/>
      <c r="CB52" s="298"/>
      <c r="CC52" s="298"/>
      <c r="CD52" s="298"/>
      <c r="CE52" s="298"/>
      <c r="CF52" s="298"/>
      <c r="CG52" s="298"/>
      <c r="CH52" s="298"/>
      <c r="CI52" s="298"/>
      <c r="CJ52" s="298"/>
      <c r="CK52" s="298"/>
      <c r="CL52" s="298"/>
      <c r="CM52" s="298"/>
      <c r="CN52" s="298"/>
      <c r="CO52" s="298"/>
      <c r="CP52" s="298"/>
      <c r="CQ52" s="298"/>
      <c r="CR52" s="298"/>
      <c r="CS52" s="298"/>
      <c r="CT52" s="298"/>
      <c r="CU52" s="298"/>
      <c r="CV52" s="298"/>
      <c r="CW52" s="298"/>
      <c r="CX52" s="298"/>
      <c r="CY52" s="298"/>
      <c r="CZ52" s="298"/>
      <c r="DA52" s="298"/>
      <c r="DB52" s="298"/>
      <c r="DC52" s="298"/>
      <c r="DD52" s="298"/>
      <c r="DE52" s="298"/>
      <c r="DF52" s="298"/>
      <c r="DG52" s="298"/>
    </row>
    <row r="53" spans="1:111" s="316" customFormat="1" ht="15.75" customHeight="1">
      <c r="A53" s="314" t="s">
        <v>604</v>
      </c>
      <c r="B53" s="315">
        <v>5590704</v>
      </c>
      <c r="C53" s="315">
        <v>67674394.636999995</v>
      </c>
      <c r="D53" s="315">
        <v>3217853</v>
      </c>
      <c r="E53" s="315">
        <v>36756544.112000003</v>
      </c>
      <c r="F53" s="315">
        <v>1318147</v>
      </c>
      <c r="G53" s="315">
        <v>13488366.314999999</v>
      </c>
      <c r="H53" s="315">
        <v>558547</v>
      </c>
      <c r="I53" s="315">
        <v>8751809.2310000006</v>
      </c>
      <c r="J53" s="315">
        <v>278692</v>
      </c>
      <c r="K53" s="315">
        <v>5291002.1509999996</v>
      </c>
      <c r="L53" s="315">
        <v>99763</v>
      </c>
      <c r="M53" s="315">
        <v>1712392.318</v>
      </c>
      <c r="N53" s="315">
        <v>439937</v>
      </c>
      <c r="O53" s="315">
        <v>8930446.6520000007</v>
      </c>
      <c r="P53" s="315">
        <v>0</v>
      </c>
      <c r="Q53" s="315">
        <v>0</v>
      </c>
      <c r="R53" s="315">
        <v>0</v>
      </c>
      <c r="S53" s="315">
        <v>0</v>
      </c>
      <c r="T53" s="298"/>
      <c r="U53" s="298"/>
      <c r="V53" s="298"/>
      <c r="W53" s="298"/>
      <c r="X53" s="298"/>
      <c r="Y53" s="298"/>
      <c r="Z53" s="298"/>
      <c r="AA53" s="298"/>
      <c r="AB53" s="298"/>
      <c r="AC53" s="298"/>
      <c r="AD53" s="298"/>
      <c r="AE53" s="298"/>
      <c r="AF53" s="298"/>
      <c r="AG53" s="298"/>
      <c r="AH53" s="298"/>
      <c r="AI53" s="298"/>
      <c r="AJ53" s="298"/>
      <c r="AK53" s="298"/>
      <c r="AL53" s="298"/>
      <c r="AM53" s="298"/>
      <c r="AN53" s="298"/>
      <c r="AO53" s="298"/>
      <c r="AP53" s="298"/>
      <c r="AQ53" s="298"/>
      <c r="AR53" s="298"/>
      <c r="AS53" s="298"/>
      <c r="AT53" s="298"/>
      <c r="AU53" s="298"/>
      <c r="AV53" s="298"/>
      <c r="AW53" s="298"/>
      <c r="AX53" s="298"/>
      <c r="AY53" s="298"/>
      <c r="AZ53" s="298"/>
      <c r="BA53" s="298"/>
      <c r="BB53" s="298"/>
      <c r="BC53" s="298"/>
      <c r="BD53" s="298"/>
      <c r="BE53" s="298"/>
      <c r="BF53" s="298"/>
      <c r="BG53" s="298"/>
      <c r="BH53" s="298"/>
      <c r="BI53" s="298"/>
      <c r="BJ53" s="298"/>
      <c r="BK53" s="298"/>
      <c r="BL53" s="298"/>
      <c r="BM53" s="298"/>
      <c r="BN53" s="298"/>
      <c r="BO53" s="298"/>
      <c r="BP53" s="298"/>
      <c r="BQ53" s="298"/>
      <c r="BR53" s="298"/>
      <c r="BS53" s="298"/>
      <c r="BT53" s="298"/>
      <c r="BU53" s="298"/>
      <c r="BV53" s="298"/>
      <c r="BW53" s="298"/>
      <c r="BX53" s="298"/>
      <c r="BY53" s="298"/>
      <c r="BZ53" s="298"/>
      <c r="CA53" s="298"/>
      <c r="CB53" s="298"/>
      <c r="CC53" s="298"/>
      <c r="CD53" s="298"/>
      <c r="CE53" s="298"/>
      <c r="CF53" s="298"/>
      <c r="CG53" s="298"/>
      <c r="CH53" s="298"/>
      <c r="CI53" s="298"/>
      <c r="CJ53" s="298"/>
      <c r="CK53" s="298"/>
      <c r="CL53" s="298"/>
      <c r="CM53" s="298"/>
      <c r="CN53" s="298"/>
      <c r="CO53" s="298"/>
      <c r="CP53" s="298"/>
      <c r="CQ53" s="298"/>
      <c r="CR53" s="298"/>
      <c r="CS53" s="298"/>
      <c r="CT53" s="298"/>
      <c r="CU53" s="298"/>
      <c r="CV53" s="298"/>
      <c r="CW53" s="298"/>
      <c r="CX53" s="298"/>
      <c r="CY53" s="298"/>
      <c r="CZ53" s="298"/>
      <c r="DA53" s="298"/>
      <c r="DB53" s="298"/>
      <c r="DC53" s="298"/>
      <c r="DD53" s="298"/>
      <c r="DE53" s="298"/>
      <c r="DF53" s="298"/>
      <c r="DG53" s="298"/>
    </row>
    <row r="54" spans="1:111" s="316" customFormat="1" ht="15.75" customHeight="1">
      <c r="A54" s="314" t="s">
        <v>605</v>
      </c>
      <c r="B54" s="315">
        <v>3527669</v>
      </c>
      <c r="C54" s="315">
        <v>43897568.395999998</v>
      </c>
      <c r="D54" s="315">
        <v>1978021</v>
      </c>
      <c r="E54" s="315">
        <v>22924121.892999999</v>
      </c>
      <c r="F54" s="315">
        <v>781746</v>
      </c>
      <c r="G54" s="315">
        <v>7445742.0020000003</v>
      </c>
      <c r="H54" s="315">
        <v>385881</v>
      </c>
      <c r="I54" s="315">
        <v>6351762.4270000001</v>
      </c>
      <c r="J54" s="315">
        <v>184727</v>
      </c>
      <c r="K54" s="315">
        <v>3354075.83</v>
      </c>
      <c r="L54" s="315">
        <v>66976</v>
      </c>
      <c r="M54" s="315">
        <v>1243236.8870000001</v>
      </c>
      <c r="N54" s="315">
        <v>326268</v>
      </c>
      <c r="O54" s="315">
        <v>7187303.4289999995</v>
      </c>
      <c r="P54" s="315">
        <v>0</v>
      </c>
      <c r="Q54" s="315">
        <v>0</v>
      </c>
      <c r="R54" s="315">
        <v>0</v>
      </c>
      <c r="S54" s="315">
        <v>0</v>
      </c>
      <c r="T54" s="298"/>
      <c r="U54" s="298"/>
      <c r="V54" s="298"/>
      <c r="W54" s="298"/>
      <c r="X54" s="298"/>
      <c r="Y54" s="298"/>
      <c r="Z54" s="298"/>
      <c r="AA54" s="298"/>
      <c r="AB54" s="298"/>
      <c r="AC54" s="298"/>
      <c r="AD54" s="298"/>
      <c r="AE54" s="298"/>
      <c r="AF54" s="298"/>
      <c r="AG54" s="298"/>
      <c r="AH54" s="298"/>
      <c r="AI54" s="298"/>
      <c r="AJ54" s="298"/>
      <c r="AK54" s="298"/>
      <c r="AL54" s="298"/>
      <c r="AM54" s="298"/>
      <c r="AN54" s="298"/>
      <c r="AO54" s="298"/>
      <c r="AP54" s="298"/>
      <c r="AQ54" s="298"/>
      <c r="AR54" s="298"/>
      <c r="AS54" s="298"/>
      <c r="AT54" s="298"/>
      <c r="AU54" s="298"/>
      <c r="AV54" s="298"/>
      <c r="AW54" s="298"/>
      <c r="AX54" s="298"/>
      <c r="AY54" s="298"/>
      <c r="AZ54" s="298"/>
      <c r="BA54" s="298"/>
      <c r="BB54" s="298"/>
      <c r="BC54" s="298"/>
      <c r="BD54" s="298"/>
      <c r="BE54" s="298"/>
      <c r="BF54" s="298"/>
      <c r="BG54" s="298"/>
      <c r="BH54" s="298"/>
      <c r="BI54" s="298"/>
      <c r="BJ54" s="298"/>
      <c r="BK54" s="298"/>
      <c r="BL54" s="298"/>
      <c r="BM54" s="298"/>
      <c r="BN54" s="298"/>
      <c r="BO54" s="298"/>
      <c r="BP54" s="298"/>
      <c r="BQ54" s="298"/>
      <c r="BR54" s="298"/>
      <c r="BS54" s="298"/>
      <c r="BT54" s="298"/>
      <c r="BU54" s="298"/>
      <c r="BV54" s="298"/>
      <c r="BW54" s="298"/>
      <c r="BX54" s="298"/>
      <c r="BY54" s="298"/>
      <c r="BZ54" s="298"/>
      <c r="CA54" s="298"/>
      <c r="CB54" s="298"/>
      <c r="CC54" s="298"/>
      <c r="CD54" s="298"/>
      <c r="CE54" s="298"/>
      <c r="CF54" s="298"/>
      <c r="CG54" s="298"/>
      <c r="CH54" s="298"/>
      <c r="CI54" s="298"/>
      <c r="CJ54" s="298"/>
      <c r="CK54" s="298"/>
      <c r="CL54" s="298"/>
      <c r="CM54" s="298"/>
      <c r="CN54" s="298"/>
      <c r="CO54" s="298"/>
      <c r="CP54" s="298"/>
      <c r="CQ54" s="298"/>
      <c r="CR54" s="298"/>
      <c r="CS54" s="298"/>
      <c r="CT54" s="298"/>
      <c r="CU54" s="298"/>
      <c r="CV54" s="298"/>
      <c r="CW54" s="298"/>
      <c r="CX54" s="298"/>
      <c r="CY54" s="298"/>
      <c r="CZ54" s="298"/>
      <c r="DA54" s="298"/>
      <c r="DB54" s="298"/>
      <c r="DC54" s="298"/>
      <c r="DD54" s="298"/>
      <c r="DE54" s="298"/>
      <c r="DF54" s="298"/>
      <c r="DG54" s="298"/>
    </row>
    <row r="55" spans="1:111" s="316" customFormat="1" ht="15.75" customHeight="1">
      <c r="A55" s="314" t="s">
        <v>606</v>
      </c>
      <c r="B55" s="315">
        <v>3371752</v>
      </c>
      <c r="C55" s="315">
        <v>39892684.287</v>
      </c>
      <c r="D55" s="315">
        <v>1913676</v>
      </c>
      <c r="E55" s="315">
        <v>20928343.712000001</v>
      </c>
      <c r="F55" s="315">
        <v>821364</v>
      </c>
      <c r="G55" s="315">
        <v>7567825.2690000003</v>
      </c>
      <c r="H55" s="315">
        <v>370347</v>
      </c>
      <c r="I55" s="315">
        <v>5570783.2970000003</v>
      </c>
      <c r="J55" s="315">
        <v>157150</v>
      </c>
      <c r="K55" s="315">
        <v>2759974.6310000001</v>
      </c>
      <c r="L55" s="315">
        <v>56773</v>
      </c>
      <c r="M55" s="315">
        <v>950165.23400000005</v>
      </c>
      <c r="N55" s="315">
        <v>266441</v>
      </c>
      <c r="O55" s="315">
        <v>5039011.9289999995</v>
      </c>
      <c r="P55" s="315">
        <v>0</v>
      </c>
      <c r="Q55" s="315">
        <v>0</v>
      </c>
      <c r="R55" s="315">
        <v>0</v>
      </c>
      <c r="S55" s="315">
        <v>0</v>
      </c>
      <c r="T55" s="298"/>
      <c r="U55" s="298"/>
      <c r="V55" s="298"/>
      <c r="W55" s="298"/>
      <c r="X55" s="298"/>
      <c r="Y55" s="298"/>
      <c r="Z55" s="298"/>
      <c r="AA55" s="298"/>
      <c r="AB55" s="298"/>
      <c r="AC55" s="298"/>
      <c r="AD55" s="298"/>
      <c r="AE55" s="298"/>
      <c r="AF55" s="298"/>
      <c r="AG55" s="298"/>
      <c r="AH55" s="298"/>
      <c r="AI55" s="298"/>
      <c r="AJ55" s="298"/>
      <c r="AK55" s="298"/>
      <c r="AL55" s="298"/>
      <c r="AM55" s="298"/>
      <c r="AN55" s="298"/>
      <c r="AO55" s="298"/>
      <c r="AP55" s="298"/>
      <c r="AQ55" s="298"/>
      <c r="AR55" s="298"/>
      <c r="AS55" s="298"/>
      <c r="AT55" s="298"/>
      <c r="AU55" s="298"/>
      <c r="AV55" s="298"/>
      <c r="AW55" s="298"/>
      <c r="AX55" s="298"/>
      <c r="AY55" s="298"/>
      <c r="AZ55" s="298"/>
      <c r="BA55" s="298"/>
      <c r="BB55" s="298"/>
      <c r="BC55" s="298"/>
      <c r="BD55" s="298"/>
      <c r="BE55" s="298"/>
      <c r="BF55" s="298"/>
      <c r="BG55" s="298"/>
      <c r="BH55" s="298"/>
      <c r="BI55" s="298"/>
      <c r="BJ55" s="298"/>
      <c r="BK55" s="298"/>
      <c r="BL55" s="298"/>
      <c r="BM55" s="298"/>
      <c r="BN55" s="298"/>
      <c r="BO55" s="298"/>
      <c r="BP55" s="298"/>
      <c r="BQ55" s="298"/>
      <c r="BR55" s="298"/>
      <c r="BS55" s="298"/>
      <c r="BT55" s="298"/>
      <c r="BU55" s="298"/>
      <c r="BV55" s="298"/>
      <c r="BW55" s="298"/>
      <c r="BX55" s="298"/>
      <c r="BY55" s="298"/>
      <c r="BZ55" s="298"/>
      <c r="CA55" s="298"/>
      <c r="CB55" s="298"/>
      <c r="CC55" s="298"/>
      <c r="CD55" s="298"/>
      <c r="CE55" s="298"/>
      <c r="CF55" s="298"/>
      <c r="CG55" s="298"/>
      <c r="CH55" s="298"/>
      <c r="CI55" s="298"/>
      <c r="CJ55" s="298"/>
      <c r="CK55" s="298"/>
      <c r="CL55" s="298"/>
      <c r="CM55" s="298"/>
      <c r="CN55" s="298"/>
      <c r="CO55" s="298"/>
      <c r="CP55" s="298"/>
      <c r="CQ55" s="298"/>
      <c r="CR55" s="298"/>
      <c r="CS55" s="298"/>
      <c r="CT55" s="298"/>
      <c r="CU55" s="298"/>
      <c r="CV55" s="298"/>
      <c r="CW55" s="298"/>
      <c r="CX55" s="298"/>
      <c r="CY55" s="298"/>
      <c r="CZ55" s="298"/>
      <c r="DA55" s="298"/>
      <c r="DB55" s="298"/>
      <c r="DC55" s="298"/>
      <c r="DD55" s="298"/>
      <c r="DE55" s="298"/>
      <c r="DF55" s="298"/>
      <c r="DG55" s="298"/>
    </row>
    <row r="56" spans="1:111" s="316" customFormat="1" ht="15.75" customHeight="1">
      <c r="A56" s="314" t="s">
        <v>607</v>
      </c>
      <c r="B56" s="315">
        <v>5083218</v>
      </c>
      <c r="C56" s="315">
        <v>60874309.303000003</v>
      </c>
      <c r="D56" s="315">
        <v>3067560</v>
      </c>
      <c r="E56" s="315">
        <v>34306613.932999998</v>
      </c>
      <c r="F56" s="315">
        <v>1157750</v>
      </c>
      <c r="G56" s="315">
        <v>12197078.166999999</v>
      </c>
      <c r="H56" s="315">
        <v>554966</v>
      </c>
      <c r="I56" s="315">
        <v>8912310.2740000002</v>
      </c>
      <c r="J56" s="315">
        <v>232703</v>
      </c>
      <c r="K56" s="315">
        <v>4191878.75</v>
      </c>
      <c r="L56" s="315">
        <v>87197</v>
      </c>
      <c r="M56" s="315">
        <v>1555297.7320000001</v>
      </c>
      <c r="N56" s="315">
        <v>352909</v>
      </c>
      <c r="O56" s="315">
        <v>7464747.7980000004</v>
      </c>
      <c r="P56" s="315">
        <v>0</v>
      </c>
      <c r="Q56" s="315">
        <v>0</v>
      </c>
      <c r="R56" s="315">
        <v>0</v>
      </c>
      <c r="S56" s="315">
        <v>0</v>
      </c>
      <c r="T56" s="298"/>
      <c r="U56" s="298"/>
      <c r="V56" s="298"/>
      <c r="W56" s="298"/>
      <c r="X56" s="298"/>
      <c r="Y56" s="298"/>
      <c r="Z56" s="298"/>
      <c r="AA56" s="298"/>
      <c r="AB56" s="298"/>
      <c r="AC56" s="298"/>
      <c r="AD56" s="298"/>
      <c r="AE56" s="298"/>
      <c r="AF56" s="298"/>
      <c r="AG56" s="298"/>
      <c r="AH56" s="298"/>
      <c r="AI56" s="298"/>
      <c r="AJ56" s="298"/>
      <c r="AK56" s="298"/>
      <c r="AL56" s="298"/>
      <c r="AM56" s="298"/>
      <c r="AN56" s="298"/>
      <c r="AO56" s="298"/>
      <c r="AP56" s="298"/>
      <c r="AQ56" s="298"/>
      <c r="AR56" s="298"/>
      <c r="AS56" s="298"/>
      <c r="AT56" s="298"/>
      <c r="AU56" s="298"/>
      <c r="AV56" s="298"/>
      <c r="AW56" s="298"/>
      <c r="AX56" s="298"/>
      <c r="AY56" s="298"/>
      <c r="AZ56" s="298"/>
      <c r="BA56" s="298"/>
      <c r="BB56" s="298"/>
      <c r="BC56" s="298"/>
      <c r="BD56" s="298"/>
      <c r="BE56" s="298"/>
      <c r="BF56" s="298"/>
      <c r="BG56" s="298"/>
      <c r="BH56" s="298"/>
      <c r="BI56" s="298"/>
      <c r="BJ56" s="298"/>
      <c r="BK56" s="298"/>
      <c r="BL56" s="298"/>
      <c r="BM56" s="298"/>
      <c r="BN56" s="298"/>
      <c r="BO56" s="298"/>
      <c r="BP56" s="298"/>
      <c r="BQ56" s="298"/>
      <c r="BR56" s="298"/>
      <c r="BS56" s="298"/>
      <c r="BT56" s="298"/>
      <c r="BU56" s="298"/>
      <c r="BV56" s="298"/>
      <c r="BW56" s="298"/>
      <c r="BX56" s="298"/>
      <c r="BY56" s="298"/>
      <c r="BZ56" s="298"/>
      <c r="CA56" s="298"/>
      <c r="CB56" s="298"/>
      <c r="CC56" s="298"/>
      <c r="CD56" s="298"/>
      <c r="CE56" s="298"/>
      <c r="CF56" s="298"/>
      <c r="CG56" s="298"/>
      <c r="CH56" s="298"/>
      <c r="CI56" s="298"/>
      <c r="CJ56" s="298"/>
      <c r="CK56" s="298"/>
      <c r="CL56" s="298"/>
      <c r="CM56" s="298"/>
      <c r="CN56" s="298"/>
      <c r="CO56" s="298"/>
      <c r="CP56" s="298"/>
      <c r="CQ56" s="298"/>
      <c r="CR56" s="298"/>
      <c r="CS56" s="298"/>
      <c r="CT56" s="298"/>
      <c r="CU56" s="298"/>
      <c r="CV56" s="298"/>
      <c r="CW56" s="298"/>
      <c r="CX56" s="298"/>
      <c r="CY56" s="298"/>
      <c r="CZ56" s="298"/>
      <c r="DA56" s="298"/>
      <c r="DB56" s="298"/>
      <c r="DC56" s="298"/>
      <c r="DD56" s="298"/>
      <c r="DE56" s="298"/>
      <c r="DF56" s="298"/>
      <c r="DG56" s="298"/>
    </row>
    <row r="57" spans="1:111" s="316" customFormat="1" ht="15.75" customHeight="1">
      <c r="A57" s="317" t="s">
        <v>608</v>
      </c>
      <c r="B57" s="318">
        <v>4132814</v>
      </c>
      <c r="C57" s="318">
        <v>53682840.800999999</v>
      </c>
      <c r="D57" s="318">
        <v>2209581</v>
      </c>
      <c r="E57" s="318">
        <v>28226872.662999999</v>
      </c>
      <c r="F57" s="318">
        <v>1161684</v>
      </c>
      <c r="G57" s="318">
        <v>12482437.773</v>
      </c>
      <c r="H57" s="318">
        <v>334786</v>
      </c>
      <c r="I57" s="318">
        <v>5767418.7529999996</v>
      </c>
      <c r="J57" s="318">
        <v>197247</v>
      </c>
      <c r="K57" s="318">
        <v>4252651.477</v>
      </c>
      <c r="L57" s="318">
        <v>54583</v>
      </c>
      <c r="M57" s="318">
        <v>1053467.6769999999</v>
      </c>
      <c r="N57" s="318">
        <v>277116</v>
      </c>
      <c r="O57" s="318">
        <v>6632881.2429999998</v>
      </c>
      <c r="P57" s="318">
        <v>0</v>
      </c>
      <c r="Q57" s="318">
        <v>0</v>
      </c>
      <c r="R57" s="318">
        <v>0</v>
      </c>
      <c r="S57" s="318">
        <v>0</v>
      </c>
      <c r="T57" s="298"/>
      <c r="U57" s="298"/>
      <c r="V57" s="298"/>
      <c r="W57" s="298"/>
      <c r="X57" s="298"/>
      <c r="Y57" s="298"/>
      <c r="Z57" s="298"/>
      <c r="AA57" s="298"/>
      <c r="AB57" s="298"/>
      <c r="AC57" s="298"/>
      <c r="AD57" s="298"/>
      <c r="AE57" s="298"/>
      <c r="AF57" s="298"/>
      <c r="AG57" s="298"/>
      <c r="AH57" s="298"/>
      <c r="AI57" s="298"/>
      <c r="AJ57" s="298"/>
      <c r="AK57" s="298"/>
      <c r="AL57" s="298"/>
      <c r="AM57" s="298"/>
      <c r="AN57" s="298"/>
      <c r="AO57" s="298"/>
      <c r="AP57" s="298"/>
      <c r="AQ57" s="298"/>
      <c r="AR57" s="298"/>
      <c r="AS57" s="298"/>
      <c r="AT57" s="298"/>
      <c r="AU57" s="298"/>
      <c r="AV57" s="298"/>
      <c r="AW57" s="298"/>
      <c r="AX57" s="298"/>
      <c r="AY57" s="298"/>
      <c r="AZ57" s="298"/>
      <c r="BA57" s="298"/>
      <c r="BB57" s="298"/>
      <c r="BC57" s="298"/>
      <c r="BD57" s="298"/>
      <c r="BE57" s="298"/>
      <c r="BF57" s="298"/>
      <c r="BG57" s="298"/>
      <c r="BH57" s="298"/>
      <c r="BI57" s="298"/>
      <c r="BJ57" s="298"/>
      <c r="BK57" s="298"/>
      <c r="BL57" s="298"/>
      <c r="BM57" s="298"/>
      <c r="BN57" s="298"/>
      <c r="BO57" s="298"/>
      <c r="BP57" s="298"/>
      <c r="BQ57" s="298"/>
      <c r="BR57" s="298"/>
      <c r="BS57" s="298"/>
      <c r="BT57" s="298"/>
      <c r="BU57" s="298"/>
      <c r="BV57" s="298"/>
      <c r="BW57" s="298"/>
      <c r="BX57" s="298"/>
      <c r="BY57" s="298"/>
      <c r="BZ57" s="298"/>
      <c r="CA57" s="298"/>
      <c r="CB57" s="298"/>
      <c r="CC57" s="298"/>
      <c r="CD57" s="298"/>
      <c r="CE57" s="298"/>
      <c r="CF57" s="298"/>
      <c r="CG57" s="298"/>
      <c r="CH57" s="298"/>
      <c r="CI57" s="298"/>
      <c r="CJ57" s="298"/>
      <c r="CK57" s="298"/>
      <c r="CL57" s="298"/>
      <c r="CM57" s="298"/>
      <c r="CN57" s="298"/>
      <c r="CO57" s="298"/>
      <c r="CP57" s="298"/>
      <c r="CQ57" s="298"/>
      <c r="CR57" s="298"/>
      <c r="CS57" s="298"/>
      <c r="CT57" s="298"/>
      <c r="CU57" s="298"/>
      <c r="CV57" s="298"/>
      <c r="CW57" s="298"/>
      <c r="CX57" s="298"/>
      <c r="CY57" s="298"/>
      <c r="CZ57" s="298"/>
      <c r="DA57" s="298"/>
      <c r="DB57" s="298"/>
      <c r="DC57" s="298"/>
      <c r="DD57" s="298"/>
      <c r="DE57" s="298"/>
      <c r="DF57" s="298"/>
      <c r="DG57" s="298"/>
    </row>
  </sheetData>
  <customSheetViews>
    <customSheetView guid="{6F28069D-A7F4-41D2-AA1B-4487F97E36F1}" scale="70" showPageBreaks="1" printArea="1" showRuler="0">
      <selection activeCell="B4" sqref="B4:K5"/>
      <pageMargins left="0.39370078740157483" right="0.39370078740157483" top="0.39370078740157483" bottom="0.39370078740157483" header="0.19685039370078741" footer="0.51181102362204722"/>
      <printOptions horizontalCentered="1" verticalCentered="1"/>
      <pageSetup paperSize="8" scale="90" orientation="landscape" horizontalDpi="4294967292" r:id="rId1"/>
      <headerFooter alignWithMargins="0"/>
    </customSheetView>
  </customSheetViews>
  <mergeCells count="13">
    <mergeCell ref="P3:S4"/>
    <mergeCell ref="N5:O5"/>
    <mergeCell ref="P5:Q5"/>
    <mergeCell ref="R5:S5"/>
    <mergeCell ref="B3:O3"/>
    <mergeCell ref="D4:E5"/>
    <mergeCell ref="A3:A6"/>
    <mergeCell ref="B4:C5"/>
    <mergeCell ref="L4:O4"/>
    <mergeCell ref="L5:M5"/>
    <mergeCell ref="F4:G5"/>
    <mergeCell ref="H4:I5"/>
    <mergeCell ref="J4:K5"/>
  </mergeCells>
  <phoneticPr fontId="2"/>
  <printOptions horizontalCentered="1"/>
  <pageMargins left="0.39370078740157483" right="0.39370078740157483" top="0.59055118110236227" bottom="0.39370078740157483" header="0.19685039370078741" footer="0.51181102362204722"/>
  <pageSetup paperSize="9" scale="60" orientation="landscape" horizontalDpi="4294967292" r:id="rId2"/>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81"/>
  <dimension ref="A1:BR70"/>
  <sheetViews>
    <sheetView zoomScale="85" zoomScaleNormal="85" workbookViewId="0">
      <pane xSplit="1" ySplit="9" topLeftCell="B10" activePane="bottomRight" state="frozen"/>
      <selection pane="topRight"/>
      <selection pane="bottomLeft"/>
      <selection pane="bottomRight"/>
    </sheetView>
  </sheetViews>
  <sheetFormatPr defaultRowHeight="13.5"/>
  <cols>
    <col min="1" max="1" width="16.375" style="6" customWidth="1"/>
    <col min="2" max="3" width="16.625" style="5" customWidth="1"/>
    <col min="4" max="4" width="13.125" style="5" customWidth="1"/>
    <col min="5" max="5" width="13.125" style="5" bestFit="1" customWidth="1"/>
    <col min="6" max="7" width="15.5" style="5" bestFit="1" customWidth="1"/>
    <col min="8" max="8" width="10.875" style="5" bestFit="1" customWidth="1"/>
    <col min="9" max="10" width="13.125" style="5" bestFit="1" customWidth="1"/>
    <col min="11" max="11" width="16.625" style="5" bestFit="1" customWidth="1"/>
    <col min="12" max="14" width="13.125" style="5" bestFit="1" customWidth="1"/>
    <col min="15" max="15" width="15.5" style="5" customWidth="1"/>
    <col min="16" max="18" width="13.125" style="5" bestFit="1" customWidth="1"/>
    <col min="19" max="19" width="16.75" style="5" bestFit="1" customWidth="1"/>
    <col min="20" max="20" width="13.125" style="5" bestFit="1" customWidth="1"/>
    <col min="21" max="21" width="14.375" style="5" bestFit="1" customWidth="1"/>
    <col min="22" max="22" width="13.125" style="5" bestFit="1" customWidth="1"/>
    <col min="23" max="23" width="16.625" style="5" bestFit="1" customWidth="1"/>
    <col min="24" max="24" width="17" style="5" customWidth="1"/>
    <col min="25" max="27" width="18" style="5" customWidth="1"/>
    <col min="28" max="28" width="17" style="5" customWidth="1"/>
    <col min="29" max="31" width="18.125" style="5" customWidth="1"/>
    <col min="32" max="16384" width="9" style="5"/>
  </cols>
  <sheetData>
    <row r="1" spans="1:31" ht="28.5" customHeight="1">
      <c r="B1" s="3" t="s">
        <v>350</v>
      </c>
      <c r="C1" s="3"/>
      <c r="D1" s="3"/>
      <c r="E1" s="3"/>
      <c r="F1" s="3"/>
      <c r="G1" s="3"/>
      <c r="H1" s="3"/>
      <c r="I1" s="3"/>
      <c r="J1" s="3"/>
      <c r="K1" s="268"/>
      <c r="L1" s="3" t="s">
        <v>351</v>
      </c>
      <c r="M1" s="3"/>
      <c r="N1" s="3"/>
      <c r="O1" s="3"/>
      <c r="P1" s="3"/>
      <c r="Q1" s="3"/>
      <c r="R1" s="3"/>
      <c r="S1" s="3"/>
      <c r="T1" s="3"/>
      <c r="U1" s="3"/>
      <c r="V1" s="3"/>
      <c r="W1" s="268"/>
      <c r="X1" s="3" t="s">
        <v>351</v>
      </c>
      <c r="Y1" s="3"/>
      <c r="Z1" s="3"/>
      <c r="AA1" s="3"/>
      <c r="AB1" s="3"/>
      <c r="AC1" s="3"/>
      <c r="AD1" s="3"/>
      <c r="AE1" s="268"/>
    </row>
    <row r="2" spans="1:31" ht="14.25" customHeight="1">
      <c r="A2" s="273"/>
      <c r="K2" s="8" t="s">
        <v>704</v>
      </c>
      <c r="W2" s="8" t="s">
        <v>704</v>
      </c>
      <c r="AE2" s="8" t="s">
        <v>704</v>
      </c>
    </row>
    <row r="3" spans="1:31">
      <c r="A3" s="612" t="s">
        <v>561</v>
      </c>
      <c r="B3" s="554" t="s">
        <v>521</v>
      </c>
      <c r="C3" s="554"/>
      <c r="D3" s="555" t="s">
        <v>544</v>
      </c>
      <c r="E3" s="587"/>
      <c r="F3" s="587"/>
      <c r="G3" s="587"/>
      <c r="H3" s="587"/>
      <c r="I3" s="587"/>
      <c r="J3" s="587"/>
      <c r="K3" s="556"/>
      <c r="L3" s="555" t="s">
        <v>544</v>
      </c>
      <c r="M3" s="587"/>
      <c r="N3" s="587"/>
      <c r="O3" s="587"/>
      <c r="P3" s="554" t="s">
        <v>557</v>
      </c>
      <c r="Q3" s="554"/>
      <c r="R3" s="554"/>
      <c r="S3" s="554"/>
      <c r="T3" s="554" t="s">
        <v>463</v>
      </c>
      <c r="U3" s="554"/>
      <c r="V3" s="554"/>
      <c r="W3" s="554"/>
      <c r="X3" s="554" t="s">
        <v>230</v>
      </c>
      <c r="Y3" s="554"/>
      <c r="Z3" s="554"/>
      <c r="AA3" s="554"/>
      <c r="AB3" s="554" t="s">
        <v>553</v>
      </c>
      <c r="AC3" s="554"/>
      <c r="AD3" s="554"/>
      <c r="AE3" s="554"/>
    </row>
    <row r="4" spans="1:31">
      <c r="A4" s="613"/>
      <c r="B4" s="554"/>
      <c r="C4" s="554"/>
      <c r="D4" s="554" t="s">
        <v>528</v>
      </c>
      <c r="E4" s="554"/>
      <c r="F4" s="554"/>
      <c r="G4" s="554"/>
      <c r="H4" s="554" t="s">
        <v>549</v>
      </c>
      <c r="I4" s="554"/>
      <c r="J4" s="554"/>
      <c r="K4" s="554"/>
      <c r="L4" s="554" t="s">
        <v>550</v>
      </c>
      <c r="M4" s="554"/>
      <c r="N4" s="554"/>
      <c r="O4" s="554"/>
      <c r="P4" s="554"/>
      <c r="Q4" s="554"/>
      <c r="R4" s="554"/>
      <c r="S4" s="554"/>
      <c r="T4" s="554"/>
      <c r="U4" s="554"/>
      <c r="V4" s="554"/>
      <c r="W4" s="554"/>
      <c r="X4" s="554"/>
      <c r="Y4" s="554"/>
      <c r="Z4" s="554"/>
      <c r="AA4" s="554"/>
      <c r="AB4" s="554"/>
      <c r="AC4" s="554"/>
      <c r="AD4" s="554"/>
      <c r="AE4" s="554"/>
    </row>
    <row r="5" spans="1:31">
      <c r="A5" s="558"/>
      <c r="B5" s="11" t="s">
        <v>522</v>
      </c>
      <c r="C5" s="13" t="s">
        <v>523</v>
      </c>
      <c r="D5" s="11" t="s">
        <v>522</v>
      </c>
      <c r="E5" s="99" t="s">
        <v>545</v>
      </c>
      <c r="F5" s="11" t="s">
        <v>546</v>
      </c>
      <c r="G5" s="12" t="s">
        <v>523</v>
      </c>
      <c r="H5" s="11" t="s">
        <v>522</v>
      </c>
      <c r="I5" s="13" t="s">
        <v>545</v>
      </c>
      <c r="J5" s="11" t="s">
        <v>546</v>
      </c>
      <c r="K5" s="11" t="s">
        <v>523</v>
      </c>
      <c r="L5" s="11" t="s">
        <v>522</v>
      </c>
      <c r="M5" s="13" t="s">
        <v>545</v>
      </c>
      <c r="N5" s="11" t="s">
        <v>546</v>
      </c>
      <c r="O5" s="13" t="s">
        <v>523</v>
      </c>
      <c r="P5" s="11" t="s">
        <v>522</v>
      </c>
      <c r="Q5" s="13" t="s">
        <v>545</v>
      </c>
      <c r="R5" s="11" t="s">
        <v>546</v>
      </c>
      <c r="S5" s="13" t="s">
        <v>523</v>
      </c>
      <c r="T5" s="11" t="s">
        <v>522</v>
      </c>
      <c r="U5" s="39" t="s">
        <v>551</v>
      </c>
      <c r="V5" s="11" t="s">
        <v>546</v>
      </c>
      <c r="W5" s="11" t="s">
        <v>523</v>
      </c>
      <c r="X5" s="11" t="s">
        <v>522</v>
      </c>
      <c r="Y5" s="13" t="s">
        <v>203</v>
      </c>
      <c r="Z5" s="11" t="s">
        <v>552</v>
      </c>
      <c r="AA5" s="13" t="s">
        <v>523</v>
      </c>
      <c r="AB5" s="11" t="s">
        <v>522</v>
      </c>
      <c r="AC5" s="13" t="s">
        <v>545</v>
      </c>
      <c r="AD5" s="11" t="s">
        <v>555</v>
      </c>
      <c r="AE5" s="11" t="s">
        <v>523</v>
      </c>
    </row>
    <row r="6" spans="1:31">
      <c r="A6" s="23"/>
      <c r="B6" s="275" t="s">
        <v>524</v>
      </c>
      <c r="C6" s="15" t="s">
        <v>526</v>
      </c>
      <c r="D6" s="14" t="s">
        <v>524</v>
      </c>
      <c r="E6" s="15" t="s">
        <v>547</v>
      </c>
      <c r="F6" s="16" t="s">
        <v>625</v>
      </c>
      <c r="G6" s="15" t="s">
        <v>526</v>
      </c>
      <c r="H6" s="14" t="s">
        <v>524</v>
      </c>
      <c r="I6" s="15" t="s">
        <v>547</v>
      </c>
      <c r="J6" s="14" t="s">
        <v>625</v>
      </c>
      <c r="K6" s="14" t="s">
        <v>526</v>
      </c>
      <c r="L6" s="14" t="s">
        <v>524</v>
      </c>
      <c r="M6" s="15" t="s">
        <v>547</v>
      </c>
      <c r="N6" s="14" t="s">
        <v>625</v>
      </c>
      <c r="O6" s="15" t="s">
        <v>526</v>
      </c>
      <c r="P6" s="14" t="s">
        <v>524</v>
      </c>
      <c r="Q6" s="15" t="s">
        <v>547</v>
      </c>
      <c r="R6" s="14" t="s">
        <v>625</v>
      </c>
      <c r="S6" s="15" t="s">
        <v>526</v>
      </c>
      <c r="T6" s="14" t="s">
        <v>524</v>
      </c>
      <c r="U6" s="15" t="s">
        <v>559</v>
      </c>
      <c r="V6" s="14" t="s">
        <v>625</v>
      </c>
      <c r="W6" s="14" t="s">
        <v>526</v>
      </c>
      <c r="X6" s="14" t="s">
        <v>524</v>
      </c>
      <c r="Y6" s="15" t="s">
        <v>211</v>
      </c>
      <c r="Z6" s="14" t="s">
        <v>526</v>
      </c>
      <c r="AA6" s="15" t="s">
        <v>526</v>
      </c>
      <c r="AB6" s="14" t="s">
        <v>524</v>
      </c>
      <c r="AC6" s="15" t="s">
        <v>547</v>
      </c>
      <c r="AD6" s="14" t="s">
        <v>526</v>
      </c>
      <c r="AE6" s="14" t="s">
        <v>526</v>
      </c>
    </row>
    <row r="7" spans="1:31" s="19" customFormat="1" ht="18.95" customHeight="1">
      <c r="A7" s="152" t="s">
        <v>705</v>
      </c>
      <c r="B7" s="290">
        <v>1125852881</v>
      </c>
      <c r="C7" s="178">
        <v>12544512967.245001</v>
      </c>
      <c r="D7" s="179">
        <v>600348030</v>
      </c>
      <c r="E7" s="178">
        <v>979527180</v>
      </c>
      <c r="F7" s="178">
        <v>1228172085.777</v>
      </c>
      <c r="G7" s="178">
        <v>8851747017.8460007</v>
      </c>
      <c r="H7" s="179">
        <v>10159641</v>
      </c>
      <c r="I7" s="178">
        <v>116276203</v>
      </c>
      <c r="J7" s="179">
        <v>519036989.38099998</v>
      </c>
      <c r="K7" s="178">
        <v>4085945481.2740002</v>
      </c>
      <c r="L7" s="179">
        <v>590188389</v>
      </c>
      <c r="M7" s="178">
        <v>863250977</v>
      </c>
      <c r="N7" s="179">
        <v>709135096.39600003</v>
      </c>
      <c r="O7" s="178">
        <v>4765801536.5719995</v>
      </c>
      <c r="P7" s="179">
        <v>145710389</v>
      </c>
      <c r="Q7" s="178">
        <v>241699326</v>
      </c>
      <c r="R7" s="179">
        <v>170790413.60600001</v>
      </c>
      <c r="S7" s="178">
        <v>1163593543.9460001</v>
      </c>
      <c r="T7" s="179">
        <v>378216889</v>
      </c>
      <c r="U7" s="178">
        <v>469916808</v>
      </c>
      <c r="V7" s="179">
        <v>358197045.91799998</v>
      </c>
      <c r="W7" s="178">
        <v>2343644304.7719998</v>
      </c>
      <c r="X7" s="179">
        <v>8371321</v>
      </c>
      <c r="Y7" s="178">
        <v>257918606</v>
      </c>
      <c r="Z7" s="179">
        <v>171500570.02399999</v>
      </c>
      <c r="AA7" s="178">
        <v>104537856.06999999</v>
      </c>
      <c r="AB7" s="179">
        <v>1577573</v>
      </c>
      <c r="AC7" s="178">
        <v>10130223</v>
      </c>
      <c r="AD7" s="179">
        <v>113728105.11300001</v>
      </c>
      <c r="AE7" s="178">
        <v>80990244.611000001</v>
      </c>
    </row>
    <row r="8" spans="1:31" s="19" customFormat="1" ht="18.95" customHeight="1">
      <c r="A8" s="152" t="s">
        <v>706</v>
      </c>
      <c r="B8" s="290">
        <v>1149541498</v>
      </c>
      <c r="C8" s="178">
        <v>12974177266.135</v>
      </c>
      <c r="D8" s="179">
        <v>608524609</v>
      </c>
      <c r="E8" s="178">
        <v>983960709</v>
      </c>
      <c r="F8" s="178">
        <v>1272367306.438</v>
      </c>
      <c r="G8" s="178">
        <v>9112849706.8339996</v>
      </c>
      <c r="H8" s="179">
        <v>10248876</v>
      </c>
      <c r="I8" s="178">
        <v>116515463</v>
      </c>
      <c r="J8" s="179">
        <v>534857019.61799997</v>
      </c>
      <c r="K8" s="178">
        <v>4191819635.7820001</v>
      </c>
      <c r="L8" s="179">
        <v>598275733</v>
      </c>
      <c r="M8" s="178">
        <v>867445246</v>
      </c>
      <c r="N8" s="179">
        <v>737510286.82000005</v>
      </c>
      <c r="O8" s="178">
        <v>4921030071.052</v>
      </c>
      <c r="P8" s="179">
        <v>152703420</v>
      </c>
      <c r="Q8" s="178">
        <v>246710020</v>
      </c>
      <c r="R8" s="179">
        <v>177604317.86199999</v>
      </c>
      <c r="S8" s="178">
        <v>1201465756.9000001</v>
      </c>
      <c r="T8" s="179">
        <v>386500622</v>
      </c>
      <c r="U8" s="178">
        <v>476285130</v>
      </c>
      <c r="V8" s="179">
        <v>378223652.58600003</v>
      </c>
      <c r="W8" s="178">
        <v>2461121474.6230001</v>
      </c>
      <c r="X8" s="179">
        <v>8365700</v>
      </c>
      <c r="Y8" s="178">
        <v>256394725</v>
      </c>
      <c r="Z8" s="179">
        <v>170585435.683</v>
      </c>
      <c r="AA8" s="178">
        <v>103845574.428</v>
      </c>
      <c r="AB8" s="179">
        <v>1812847</v>
      </c>
      <c r="AC8" s="178">
        <v>11775147</v>
      </c>
      <c r="AD8" s="179">
        <v>132879065.295</v>
      </c>
      <c r="AE8" s="178">
        <v>94894753.349999994</v>
      </c>
    </row>
    <row r="9" spans="1:31" s="19" customFormat="1" ht="18.95" customHeight="1">
      <c r="A9" s="157" t="s">
        <v>707</v>
      </c>
      <c r="B9" s="182">
        <v>1029528639</v>
      </c>
      <c r="C9" s="181">
        <v>12578526740.424</v>
      </c>
      <c r="D9" s="182">
        <v>540196580</v>
      </c>
      <c r="E9" s="181">
        <v>866465464</v>
      </c>
      <c r="F9" s="181">
        <v>1222121144.24</v>
      </c>
      <c r="G9" s="181">
        <v>8743570705.5200005</v>
      </c>
      <c r="H9" s="182">
        <v>10170046</v>
      </c>
      <c r="I9" s="181">
        <v>109134466</v>
      </c>
      <c r="J9" s="182">
        <v>518461367.43900001</v>
      </c>
      <c r="K9" s="181">
        <v>4053271682.1149998</v>
      </c>
      <c r="L9" s="182">
        <v>530026534</v>
      </c>
      <c r="M9" s="181">
        <v>757330998</v>
      </c>
      <c r="N9" s="182">
        <v>703659776.801</v>
      </c>
      <c r="O9" s="181">
        <v>4690299023.4049997</v>
      </c>
      <c r="P9" s="182">
        <v>145635492</v>
      </c>
      <c r="Q9" s="181">
        <v>235690595</v>
      </c>
      <c r="R9" s="182">
        <v>180547211.97</v>
      </c>
      <c r="S9" s="181">
        <v>1220290295.2019999</v>
      </c>
      <c r="T9" s="182">
        <v>341556875</v>
      </c>
      <c r="U9" s="181">
        <v>409728671</v>
      </c>
      <c r="V9" s="182">
        <v>368823735.227</v>
      </c>
      <c r="W9" s="181">
        <v>2399563984.8200002</v>
      </c>
      <c r="X9" s="182">
        <v>7616771</v>
      </c>
      <c r="Y9" s="181">
        <v>242396351</v>
      </c>
      <c r="Z9" s="182">
        <v>161306391.08500001</v>
      </c>
      <c r="AA9" s="181">
        <v>99042598.996000007</v>
      </c>
      <c r="AB9" s="182">
        <v>2139692</v>
      </c>
      <c r="AC9" s="181">
        <v>14370970</v>
      </c>
      <c r="AD9" s="182">
        <v>162004006.64199999</v>
      </c>
      <c r="AE9" s="181">
        <v>116059155.88600001</v>
      </c>
    </row>
    <row r="10" spans="1:31" s="102" customFormat="1">
      <c r="A10" s="111" t="s">
        <v>562</v>
      </c>
      <c r="B10" s="291">
        <v>41739265</v>
      </c>
      <c r="C10" s="292">
        <v>626245676.10599995</v>
      </c>
      <c r="D10" s="291">
        <v>21899942</v>
      </c>
      <c r="E10" s="292">
        <v>36687072</v>
      </c>
      <c r="F10" s="291">
        <v>60762175.120999999</v>
      </c>
      <c r="G10" s="292">
        <v>442037609.44099998</v>
      </c>
      <c r="H10" s="291">
        <v>566803</v>
      </c>
      <c r="I10" s="292">
        <v>6587780</v>
      </c>
      <c r="J10" s="292">
        <v>29035269.112</v>
      </c>
      <c r="K10" s="292">
        <v>231118287.03600001</v>
      </c>
      <c r="L10" s="292">
        <v>21333139</v>
      </c>
      <c r="M10" s="292">
        <v>30099292</v>
      </c>
      <c r="N10" s="292">
        <v>31726906.009</v>
      </c>
      <c r="O10" s="292">
        <v>210919322.405</v>
      </c>
      <c r="P10" s="292">
        <v>5194399</v>
      </c>
      <c r="Q10" s="292">
        <v>9402186</v>
      </c>
      <c r="R10" s="292">
        <v>7611006.483</v>
      </c>
      <c r="S10" s="292">
        <v>52156655.765000001</v>
      </c>
      <c r="T10" s="292">
        <v>14566301</v>
      </c>
      <c r="U10" s="292">
        <v>17232474</v>
      </c>
      <c r="V10" s="292">
        <v>18090764.736000001</v>
      </c>
      <c r="W10" s="292">
        <v>120580132.28200001</v>
      </c>
      <c r="X10" s="292">
        <v>430780</v>
      </c>
      <c r="Y10" s="292">
        <v>14734736</v>
      </c>
      <c r="Z10" s="292">
        <v>9855817.8479999993</v>
      </c>
      <c r="AA10" s="292">
        <v>6799230.6169999996</v>
      </c>
      <c r="AB10" s="292">
        <v>78623</v>
      </c>
      <c r="AC10" s="292">
        <v>518246</v>
      </c>
      <c r="AD10" s="292">
        <v>5984623</v>
      </c>
      <c r="AE10" s="292">
        <v>4672048.0010000002</v>
      </c>
    </row>
    <row r="11" spans="1:31" s="102" customFormat="1">
      <c r="A11" s="111" t="s">
        <v>563</v>
      </c>
      <c r="B11" s="291">
        <v>10493092</v>
      </c>
      <c r="C11" s="292">
        <v>125792286.964</v>
      </c>
      <c r="D11" s="291">
        <v>5464757</v>
      </c>
      <c r="E11" s="292">
        <v>8915361</v>
      </c>
      <c r="F11" s="291">
        <v>11585889.729</v>
      </c>
      <c r="G11" s="292">
        <v>86351099.153999999</v>
      </c>
      <c r="H11" s="291">
        <v>95260</v>
      </c>
      <c r="I11" s="292">
        <v>1175151</v>
      </c>
      <c r="J11" s="292">
        <v>4969367.7740000002</v>
      </c>
      <c r="K11" s="292">
        <v>40615156.835000001</v>
      </c>
      <c r="L11" s="292">
        <v>5369497</v>
      </c>
      <c r="M11" s="292">
        <v>7740210</v>
      </c>
      <c r="N11" s="292">
        <v>6616521.9550000001</v>
      </c>
      <c r="O11" s="292">
        <v>45735942.318999998</v>
      </c>
      <c r="P11" s="292">
        <v>1165326</v>
      </c>
      <c r="Q11" s="292">
        <v>2016784</v>
      </c>
      <c r="R11" s="292">
        <v>1521125.6440000001</v>
      </c>
      <c r="S11" s="292">
        <v>10303077.022</v>
      </c>
      <c r="T11" s="292">
        <v>3850101</v>
      </c>
      <c r="U11" s="292">
        <v>4745573</v>
      </c>
      <c r="V11" s="292">
        <v>4063384.6490000002</v>
      </c>
      <c r="W11" s="292">
        <v>27286673.081</v>
      </c>
      <c r="X11" s="292">
        <v>78018</v>
      </c>
      <c r="Y11" s="292">
        <v>2649807</v>
      </c>
      <c r="Z11" s="292">
        <v>1775584.6159999999</v>
      </c>
      <c r="AA11" s="292">
        <v>1103116.25</v>
      </c>
      <c r="AB11" s="292">
        <v>12908</v>
      </c>
      <c r="AC11" s="292">
        <v>78531</v>
      </c>
      <c r="AD11" s="292">
        <v>920377.48</v>
      </c>
      <c r="AE11" s="292">
        <v>748321.45700000005</v>
      </c>
    </row>
    <row r="12" spans="1:31" s="102" customFormat="1">
      <c r="A12" s="111" t="s">
        <v>564</v>
      </c>
      <c r="B12" s="291">
        <v>8501697</v>
      </c>
      <c r="C12" s="292">
        <v>107901255.178</v>
      </c>
      <c r="D12" s="291">
        <v>4406675</v>
      </c>
      <c r="E12" s="292">
        <v>6833390</v>
      </c>
      <c r="F12" s="291">
        <v>9773667.3660000004</v>
      </c>
      <c r="G12" s="292">
        <v>74009923.792999998</v>
      </c>
      <c r="H12" s="291">
        <v>83252</v>
      </c>
      <c r="I12" s="292">
        <v>984275</v>
      </c>
      <c r="J12" s="292">
        <v>4231463.2879999997</v>
      </c>
      <c r="K12" s="292">
        <v>34696273.248000003</v>
      </c>
      <c r="L12" s="292">
        <v>4323423</v>
      </c>
      <c r="M12" s="292">
        <v>5849115</v>
      </c>
      <c r="N12" s="292">
        <v>5542204.0779999997</v>
      </c>
      <c r="O12" s="292">
        <v>39313650.545000002</v>
      </c>
      <c r="P12" s="292">
        <v>1094260</v>
      </c>
      <c r="Q12" s="292">
        <v>1807871</v>
      </c>
      <c r="R12" s="292">
        <v>1405908.6939999999</v>
      </c>
      <c r="S12" s="292">
        <v>10036545.705</v>
      </c>
      <c r="T12" s="292">
        <v>2990889</v>
      </c>
      <c r="U12" s="292">
        <v>3485486</v>
      </c>
      <c r="V12" s="292">
        <v>3289565.0269999998</v>
      </c>
      <c r="W12" s="292">
        <v>22488604.949999999</v>
      </c>
      <c r="X12" s="292">
        <v>69063</v>
      </c>
      <c r="Y12" s="292">
        <v>2292140</v>
      </c>
      <c r="Z12" s="292">
        <v>1527618.1780000001</v>
      </c>
      <c r="AA12" s="292">
        <v>817747.48800000001</v>
      </c>
      <c r="AB12" s="292">
        <v>9873</v>
      </c>
      <c r="AC12" s="292">
        <v>59060</v>
      </c>
      <c r="AD12" s="292">
        <v>738319.54500000004</v>
      </c>
      <c r="AE12" s="292">
        <v>548433.24199999997</v>
      </c>
    </row>
    <row r="13" spans="1:31" s="102" customFormat="1">
      <c r="A13" s="111" t="s">
        <v>565</v>
      </c>
      <c r="B13" s="291">
        <v>17738001</v>
      </c>
      <c r="C13" s="292">
        <v>227131035.64700001</v>
      </c>
      <c r="D13" s="291">
        <v>9176224</v>
      </c>
      <c r="E13" s="292">
        <v>13847215</v>
      </c>
      <c r="F13" s="291">
        <v>20925628.986000001</v>
      </c>
      <c r="G13" s="292">
        <v>157973458.89199999</v>
      </c>
      <c r="H13" s="291">
        <v>168069</v>
      </c>
      <c r="I13" s="292">
        <v>1797731</v>
      </c>
      <c r="J13" s="292">
        <v>9208394.2119999994</v>
      </c>
      <c r="K13" s="292">
        <v>74945646.711999997</v>
      </c>
      <c r="L13" s="292">
        <v>9008155</v>
      </c>
      <c r="M13" s="292">
        <v>12049484</v>
      </c>
      <c r="N13" s="292">
        <v>11717234.774</v>
      </c>
      <c r="O13" s="292">
        <v>83027812.180000007</v>
      </c>
      <c r="P13" s="292">
        <v>2379140</v>
      </c>
      <c r="Q13" s="292">
        <v>3804239</v>
      </c>
      <c r="R13" s="292">
        <v>2818301.0929999999</v>
      </c>
      <c r="S13" s="292">
        <v>20221350.868000001</v>
      </c>
      <c r="T13" s="292">
        <v>6157970</v>
      </c>
      <c r="U13" s="292">
        <v>7203755</v>
      </c>
      <c r="V13" s="292">
        <v>6765575.4210000001</v>
      </c>
      <c r="W13" s="292">
        <v>46253055.681999996</v>
      </c>
      <c r="X13" s="292">
        <v>137398</v>
      </c>
      <c r="Y13" s="292">
        <v>4061568</v>
      </c>
      <c r="Z13" s="292">
        <v>2713684.926</v>
      </c>
      <c r="AA13" s="292">
        <v>1466491.8060000001</v>
      </c>
      <c r="AB13" s="292">
        <v>24667</v>
      </c>
      <c r="AC13" s="292">
        <v>157836</v>
      </c>
      <c r="AD13" s="292">
        <v>1723773.45</v>
      </c>
      <c r="AE13" s="292">
        <v>1216678.399</v>
      </c>
    </row>
    <row r="14" spans="1:31" s="102" customFormat="1">
      <c r="A14" s="111" t="s">
        <v>566</v>
      </c>
      <c r="B14" s="291">
        <v>8233439</v>
      </c>
      <c r="C14" s="292">
        <v>94878383.848000005</v>
      </c>
      <c r="D14" s="291">
        <v>4261903</v>
      </c>
      <c r="E14" s="292">
        <v>6691430</v>
      </c>
      <c r="F14" s="291">
        <v>9219388.216</v>
      </c>
      <c r="G14" s="292">
        <v>63588602.218999997</v>
      </c>
      <c r="H14" s="291">
        <v>81687</v>
      </c>
      <c r="I14" s="292">
        <v>1003187</v>
      </c>
      <c r="J14" s="292">
        <v>4205963.13</v>
      </c>
      <c r="K14" s="292">
        <v>31264026.215999998</v>
      </c>
      <c r="L14" s="292">
        <v>4180216</v>
      </c>
      <c r="M14" s="292">
        <v>5688243</v>
      </c>
      <c r="N14" s="292">
        <v>5013425.0860000001</v>
      </c>
      <c r="O14" s="292">
        <v>32324576.002999999</v>
      </c>
      <c r="P14" s="292">
        <v>1004890</v>
      </c>
      <c r="Q14" s="292">
        <v>1627504</v>
      </c>
      <c r="R14" s="292">
        <v>1323297.889</v>
      </c>
      <c r="S14" s="292">
        <v>8793534.6640000008</v>
      </c>
      <c r="T14" s="292">
        <v>2961245</v>
      </c>
      <c r="U14" s="292">
        <v>3492430</v>
      </c>
      <c r="V14" s="292">
        <v>3423930.7409999999</v>
      </c>
      <c r="W14" s="292">
        <v>21468419.381999999</v>
      </c>
      <c r="X14" s="292">
        <v>59745</v>
      </c>
      <c r="Y14" s="292">
        <v>2026610</v>
      </c>
      <c r="Z14" s="292">
        <v>1341000.7320000001</v>
      </c>
      <c r="AA14" s="292">
        <v>766511.40700000001</v>
      </c>
      <c r="AB14" s="292">
        <v>5401</v>
      </c>
      <c r="AC14" s="292">
        <v>32428</v>
      </c>
      <c r="AD14" s="292">
        <v>345029.25</v>
      </c>
      <c r="AE14" s="292">
        <v>261316.17600000001</v>
      </c>
    </row>
    <row r="15" spans="1:31" s="102" customFormat="1">
      <c r="A15" s="111" t="s">
        <v>567</v>
      </c>
      <c r="B15" s="291">
        <v>7983626</v>
      </c>
      <c r="C15" s="292">
        <v>94219345.841999993</v>
      </c>
      <c r="D15" s="291">
        <v>4244497</v>
      </c>
      <c r="E15" s="292">
        <v>6456384</v>
      </c>
      <c r="F15" s="291">
        <v>8564836.7780000009</v>
      </c>
      <c r="G15" s="292">
        <v>65325409.116999999</v>
      </c>
      <c r="H15" s="291">
        <v>73504</v>
      </c>
      <c r="I15" s="292">
        <v>804307</v>
      </c>
      <c r="J15" s="292">
        <v>3664593.8220000002</v>
      </c>
      <c r="K15" s="292">
        <v>30271510.565000001</v>
      </c>
      <c r="L15" s="292">
        <v>4170993</v>
      </c>
      <c r="M15" s="292">
        <v>5652077</v>
      </c>
      <c r="N15" s="292">
        <v>4900242.9560000002</v>
      </c>
      <c r="O15" s="292">
        <v>35053898.552000001</v>
      </c>
      <c r="P15" s="292">
        <v>1084347</v>
      </c>
      <c r="Q15" s="292">
        <v>1636380</v>
      </c>
      <c r="R15" s="292">
        <v>1238516.9990000001</v>
      </c>
      <c r="S15" s="292">
        <v>8842406.7180000003</v>
      </c>
      <c r="T15" s="292">
        <v>2646608</v>
      </c>
      <c r="U15" s="292">
        <v>3082438</v>
      </c>
      <c r="V15" s="292">
        <v>2824108.264</v>
      </c>
      <c r="W15" s="292">
        <v>19033390.25</v>
      </c>
      <c r="X15" s="292">
        <v>60211</v>
      </c>
      <c r="Y15" s="292">
        <v>1840003</v>
      </c>
      <c r="Z15" s="292">
        <v>1230647.723</v>
      </c>
      <c r="AA15" s="292">
        <v>616024.23699999996</v>
      </c>
      <c r="AB15" s="292">
        <v>8174</v>
      </c>
      <c r="AC15" s="292">
        <v>49854</v>
      </c>
      <c r="AD15" s="292">
        <v>597079.29</v>
      </c>
      <c r="AE15" s="292">
        <v>402115.52</v>
      </c>
    </row>
    <row r="16" spans="1:31" s="102" customFormat="1">
      <c r="A16" s="170" t="s">
        <v>568</v>
      </c>
      <c r="B16" s="293">
        <v>13755153</v>
      </c>
      <c r="C16" s="294">
        <v>164970090.958</v>
      </c>
      <c r="D16" s="293">
        <v>7316207</v>
      </c>
      <c r="E16" s="294">
        <v>11039790</v>
      </c>
      <c r="F16" s="293">
        <v>15210424.24</v>
      </c>
      <c r="G16" s="294">
        <v>114488138.193</v>
      </c>
      <c r="H16" s="293">
        <v>130377</v>
      </c>
      <c r="I16" s="294">
        <v>1396980</v>
      </c>
      <c r="J16" s="294">
        <v>6268300.1739999996</v>
      </c>
      <c r="K16" s="294">
        <v>51428661.707000002</v>
      </c>
      <c r="L16" s="294">
        <v>7185830</v>
      </c>
      <c r="M16" s="294">
        <v>9642810</v>
      </c>
      <c r="N16" s="294">
        <v>8942124.0659999996</v>
      </c>
      <c r="O16" s="294">
        <v>63059476.486000001</v>
      </c>
      <c r="P16" s="294">
        <v>1834660</v>
      </c>
      <c r="Q16" s="294">
        <v>3057963</v>
      </c>
      <c r="R16" s="294">
        <v>2193147.2340000002</v>
      </c>
      <c r="S16" s="294">
        <v>15531989.369999999</v>
      </c>
      <c r="T16" s="294">
        <v>4589840</v>
      </c>
      <c r="U16" s="294">
        <v>5355134</v>
      </c>
      <c r="V16" s="294">
        <v>4850280.3619999997</v>
      </c>
      <c r="W16" s="294">
        <v>33235714.550000001</v>
      </c>
      <c r="X16" s="294">
        <v>105081</v>
      </c>
      <c r="Y16" s="294">
        <v>3206483</v>
      </c>
      <c r="Z16" s="294">
        <v>2129187.8650000002</v>
      </c>
      <c r="AA16" s="294">
        <v>1156949.83</v>
      </c>
      <c r="AB16" s="294">
        <v>14446</v>
      </c>
      <c r="AC16" s="294">
        <v>70700</v>
      </c>
      <c r="AD16" s="294">
        <v>808679.57499999995</v>
      </c>
      <c r="AE16" s="294">
        <v>557299.01500000001</v>
      </c>
    </row>
    <row r="17" spans="1:31" s="102" customFormat="1">
      <c r="A17" s="111" t="s">
        <v>569</v>
      </c>
      <c r="B17" s="291">
        <v>22291620</v>
      </c>
      <c r="C17" s="292">
        <v>241730939.16999999</v>
      </c>
      <c r="D17" s="291">
        <v>11430290</v>
      </c>
      <c r="E17" s="292">
        <v>17669440</v>
      </c>
      <c r="F17" s="291">
        <v>24005281.833999999</v>
      </c>
      <c r="G17" s="292">
        <v>161447453.76100001</v>
      </c>
      <c r="H17" s="291">
        <v>223352</v>
      </c>
      <c r="I17" s="292">
        <v>2267851</v>
      </c>
      <c r="J17" s="292">
        <v>9997584.2870000005</v>
      </c>
      <c r="K17" s="292">
        <v>72699776.717999995</v>
      </c>
      <c r="L17" s="292">
        <v>11206938</v>
      </c>
      <c r="M17" s="292">
        <v>15401589</v>
      </c>
      <c r="N17" s="292">
        <v>14007697.547</v>
      </c>
      <c r="O17" s="292">
        <v>88747677.042999998</v>
      </c>
      <c r="P17" s="292">
        <v>3257559</v>
      </c>
      <c r="Q17" s="292">
        <v>5230772</v>
      </c>
      <c r="R17" s="292">
        <v>3799982.9810000001</v>
      </c>
      <c r="S17" s="292">
        <v>24335085.647999998</v>
      </c>
      <c r="T17" s="292">
        <v>7578779</v>
      </c>
      <c r="U17" s="292">
        <v>8921002</v>
      </c>
      <c r="V17" s="292">
        <v>8403983.1649999991</v>
      </c>
      <c r="W17" s="292">
        <v>52871993.566</v>
      </c>
      <c r="X17" s="292">
        <v>140183</v>
      </c>
      <c r="Y17" s="292">
        <v>4496549</v>
      </c>
      <c r="Z17" s="292">
        <v>2981928.4750000001</v>
      </c>
      <c r="AA17" s="292">
        <v>1852962.122</v>
      </c>
      <c r="AB17" s="292">
        <v>24992</v>
      </c>
      <c r="AC17" s="292">
        <v>157127</v>
      </c>
      <c r="AD17" s="292">
        <v>1900545.28</v>
      </c>
      <c r="AE17" s="292">
        <v>1223444.0730000001</v>
      </c>
    </row>
    <row r="18" spans="1:31" s="102" customFormat="1">
      <c r="A18" s="111" t="s">
        <v>570</v>
      </c>
      <c r="B18" s="291">
        <v>16574414</v>
      </c>
      <c r="C18" s="292">
        <v>188504334.21700001</v>
      </c>
      <c r="D18" s="291">
        <v>8970516</v>
      </c>
      <c r="E18" s="292">
        <v>14175855</v>
      </c>
      <c r="F18" s="291">
        <v>19594504.895</v>
      </c>
      <c r="G18" s="292">
        <v>136008330.866</v>
      </c>
      <c r="H18" s="291">
        <v>154156</v>
      </c>
      <c r="I18" s="292">
        <v>1683835</v>
      </c>
      <c r="J18" s="292">
        <v>7878036.7120000003</v>
      </c>
      <c r="K18" s="292">
        <v>60076960.886</v>
      </c>
      <c r="L18" s="292">
        <v>8816360</v>
      </c>
      <c r="M18" s="292">
        <v>12492020</v>
      </c>
      <c r="N18" s="292">
        <v>11716468.183</v>
      </c>
      <c r="O18" s="292">
        <v>75931369.980000004</v>
      </c>
      <c r="P18" s="292">
        <v>2315817</v>
      </c>
      <c r="Q18" s="292">
        <v>3763920</v>
      </c>
      <c r="R18" s="292">
        <v>2533272.8620000002</v>
      </c>
      <c r="S18" s="292">
        <v>16819635.206</v>
      </c>
      <c r="T18" s="292">
        <v>5266455</v>
      </c>
      <c r="U18" s="292">
        <v>6364650</v>
      </c>
      <c r="V18" s="292">
        <v>5175485.96</v>
      </c>
      <c r="W18" s="292">
        <v>33138681.065000001</v>
      </c>
      <c r="X18" s="292">
        <v>111719</v>
      </c>
      <c r="Y18" s="292">
        <v>3680342</v>
      </c>
      <c r="Z18" s="292">
        <v>2440328.7609999999</v>
      </c>
      <c r="AA18" s="292">
        <v>1412640.997</v>
      </c>
      <c r="AB18" s="292">
        <v>21626</v>
      </c>
      <c r="AC18" s="292">
        <v>140800</v>
      </c>
      <c r="AD18" s="292">
        <v>1702299.77</v>
      </c>
      <c r="AE18" s="292">
        <v>1125046.0830000001</v>
      </c>
    </row>
    <row r="19" spans="1:31" s="102" customFormat="1">
      <c r="A19" s="111" t="s">
        <v>571</v>
      </c>
      <c r="B19" s="291">
        <v>12945558</v>
      </c>
      <c r="C19" s="292">
        <v>170271636.271</v>
      </c>
      <c r="D19" s="291">
        <v>7253380</v>
      </c>
      <c r="E19" s="292">
        <v>11335109</v>
      </c>
      <c r="F19" s="291">
        <v>16012928.586999999</v>
      </c>
      <c r="G19" s="292">
        <v>123102773.664</v>
      </c>
      <c r="H19" s="291">
        <v>127230</v>
      </c>
      <c r="I19" s="292">
        <v>1376524</v>
      </c>
      <c r="J19" s="292">
        <v>6753279.5690000001</v>
      </c>
      <c r="K19" s="292">
        <v>55805451.843999997</v>
      </c>
      <c r="L19" s="292">
        <v>7126150</v>
      </c>
      <c r="M19" s="292">
        <v>9958585</v>
      </c>
      <c r="N19" s="292">
        <v>9259649.0179999992</v>
      </c>
      <c r="O19" s="292">
        <v>67297321.819999993</v>
      </c>
      <c r="P19" s="292">
        <v>1904887</v>
      </c>
      <c r="Q19" s="292">
        <v>3218746</v>
      </c>
      <c r="R19" s="292">
        <v>2180562.7799999998</v>
      </c>
      <c r="S19" s="292">
        <v>15574100.514</v>
      </c>
      <c r="T19" s="292">
        <v>3770255</v>
      </c>
      <c r="U19" s="292">
        <v>4500915</v>
      </c>
      <c r="V19" s="292">
        <v>4241936.557</v>
      </c>
      <c r="W19" s="292">
        <v>29162356.706</v>
      </c>
      <c r="X19" s="292">
        <v>105291</v>
      </c>
      <c r="Y19" s="292">
        <v>3201569</v>
      </c>
      <c r="Z19" s="292">
        <v>2131366.9959999998</v>
      </c>
      <c r="AA19" s="292">
        <v>1138849.193</v>
      </c>
      <c r="AB19" s="292">
        <v>17036</v>
      </c>
      <c r="AC19" s="292">
        <v>137041</v>
      </c>
      <c r="AD19" s="292">
        <v>1682382.3</v>
      </c>
      <c r="AE19" s="292">
        <v>1293556.1939999999</v>
      </c>
    </row>
    <row r="20" spans="1:31" s="102" customFormat="1">
      <c r="A20" s="111" t="s">
        <v>572</v>
      </c>
      <c r="B20" s="291">
        <v>56828319</v>
      </c>
      <c r="C20" s="292">
        <v>595353003.301</v>
      </c>
      <c r="D20" s="291">
        <v>28766526</v>
      </c>
      <c r="E20" s="292">
        <v>44724990</v>
      </c>
      <c r="F20" s="291">
        <v>55901089.130000003</v>
      </c>
      <c r="G20" s="292">
        <v>398572361.81199998</v>
      </c>
      <c r="H20" s="291">
        <v>429297</v>
      </c>
      <c r="I20" s="292">
        <v>4560326</v>
      </c>
      <c r="J20" s="292">
        <v>21853185.798</v>
      </c>
      <c r="K20" s="292">
        <v>173096452.66800001</v>
      </c>
      <c r="L20" s="292">
        <v>28337229</v>
      </c>
      <c r="M20" s="292">
        <v>40164664</v>
      </c>
      <c r="N20" s="292">
        <v>34047903.332000002</v>
      </c>
      <c r="O20" s="292">
        <v>225475909.14399999</v>
      </c>
      <c r="P20" s="292">
        <v>8560928</v>
      </c>
      <c r="Q20" s="292">
        <v>13687592</v>
      </c>
      <c r="R20" s="292">
        <v>9613919.8149999995</v>
      </c>
      <c r="S20" s="292">
        <v>63391441.921999998</v>
      </c>
      <c r="T20" s="292">
        <v>19398649</v>
      </c>
      <c r="U20" s="292">
        <v>22997858</v>
      </c>
      <c r="V20" s="292">
        <v>19215084.897</v>
      </c>
      <c r="W20" s="292">
        <v>123591815.539</v>
      </c>
      <c r="X20" s="292">
        <v>323148</v>
      </c>
      <c r="Y20" s="292">
        <v>10230687</v>
      </c>
      <c r="Z20" s="292">
        <v>6767884.4740000004</v>
      </c>
      <c r="AA20" s="292">
        <v>4071019.4679999999</v>
      </c>
      <c r="AB20" s="292">
        <v>102216</v>
      </c>
      <c r="AC20" s="292">
        <v>702795</v>
      </c>
      <c r="AD20" s="292">
        <v>8024111.9400000004</v>
      </c>
      <c r="AE20" s="292">
        <v>5726364.5599999996</v>
      </c>
    </row>
    <row r="21" spans="1:31" s="102" customFormat="1">
      <c r="A21" s="170" t="s">
        <v>573</v>
      </c>
      <c r="B21" s="293">
        <v>48547798</v>
      </c>
      <c r="C21" s="294">
        <v>551696174.06700003</v>
      </c>
      <c r="D21" s="293">
        <v>24529525</v>
      </c>
      <c r="E21" s="294">
        <v>38385650</v>
      </c>
      <c r="F21" s="293">
        <v>53849407.765000001</v>
      </c>
      <c r="G21" s="294">
        <v>375125251.32300001</v>
      </c>
      <c r="H21" s="293">
        <v>451354</v>
      </c>
      <c r="I21" s="294">
        <v>4716882</v>
      </c>
      <c r="J21" s="294">
        <v>22741604.704</v>
      </c>
      <c r="K21" s="294">
        <v>174008683.96399999</v>
      </c>
      <c r="L21" s="294">
        <v>24078171</v>
      </c>
      <c r="M21" s="294">
        <v>33668768</v>
      </c>
      <c r="N21" s="294">
        <v>31107803.061000001</v>
      </c>
      <c r="O21" s="294">
        <v>201116567.359</v>
      </c>
      <c r="P21" s="294">
        <v>7462179</v>
      </c>
      <c r="Q21" s="294">
        <v>11771244</v>
      </c>
      <c r="R21" s="294">
        <v>8862463.2929999996</v>
      </c>
      <c r="S21" s="294">
        <v>58173756.373000003</v>
      </c>
      <c r="T21" s="294">
        <v>16481579</v>
      </c>
      <c r="U21" s="294">
        <v>19227256</v>
      </c>
      <c r="V21" s="294">
        <v>17354651.587000001</v>
      </c>
      <c r="W21" s="294">
        <v>110522842.61</v>
      </c>
      <c r="X21" s="294">
        <v>344079</v>
      </c>
      <c r="Y21" s="294">
        <v>10496907</v>
      </c>
      <c r="Z21" s="294">
        <v>6943661.9230000004</v>
      </c>
      <c r="AA21" s="294">
        <v>4302150.1660000002</v>
      </c>
      <c r="AB21" s="294">
        <v>74515</v>
      </c>
      <c r="AC21" s="294">
        <v>484738</v>
      </c>
      <c r="AD21" s="294">
        <v>5418649.9400000004</v>
      </c>
      <c r="AE21" s="294">
        <v>3572173.5950000002</v>
      </c>
    </row>
    <row r="22" spans="1:31" s="102" customFormat="1">
      <c r="A22" s="111" t="s">
        <v>574</v>
      </c>
      <c r="B22" s="291">
        <v>136431968</v>
      </c>
      <c r="C22" s="292">
        <v>1623610732.2409999</v>
      </c>
      <c r="D22" s="291">
        <v>70498763</v>
      </c>
      <c r="E22" s="292">
        <v>110189924</v>
      </c>
      <c r="F22" s="291">
        <v>162514019.699</v>
      </c>
      <c r="G22" s="292">
        <v>1123619956.9030001</v>
      </c>
      <c r="H22" s="291">
        <v>1215103</v>
      </c>
      <c r="I22" s="292">
        <v>11834026</v>
      </c>
      <c r="J22" s="292">
        <v>63579921.248000003</v>
      </c>
      <c r="K22" s="292">
        <v>485242903.759</v>
      </c>
      <c r="L22" s="292">
        <v>69283660</v>
      </c>
      <c r="M22" s="292">
        <v>98355898</v>
      </c>
      <c r="N22" s="292">
        <v>98934098.451000005</v>
      </c>
      <c r="O22" s="292">
        <v>638377053.14400005</v>
      </c>
      <c r="P22" s="292">
        <v>18942364</v>
      </c>
      <c r="Q22" s="292">
        <v>30504939</v>
      </c>
      <c r="R22" s="292">
        <v>22922249.300999999</v>
      </c>
      <c r="S22" s="292">
        <v>153699456.07300001</v>
      </c>
      <c r="T22" s="292">
        <v>46630765</v>
      </c>
      <c r="U22" s="292">
        <v>55655549</v>
      </c>
      <c r="V22" s="292">
        <v>50188676.089000002</v>
      </c>
      <c r="W22" s="292">
        <v>318853188.18099999</v>
      </c>
      <c r="X22" s="292">
        <v>844642</v>
      </c>
      <c r="Y22" s="292">
        <v>25463637</v>
      </c>
      <c r="Z22" s="292">
        <v>16915647.056000002</v>
      </c>
      <c r="AA22" s="292">
        <v>10752285.283</v>
      </c>
      <c r="AB22" s="292">
        <v>360076</v>
      </c>
      <c r="AC22" s="292">
        <v>2216616</v>
      </c>
      <c r="AD22" s="292">
        <v>24791669.295000002</v>
      </c>
      <c r="AE22" s="292">
        <v>16685845.801000001</v>
      </c>
    </row>
    <row r="23" spans="1:31" s="102" customFormat="1">
      <c r="A23" s="111" t="s">
        <v>575</v>
      </c>
      <c r="B23" s="291">
        <v>79234244</v>
      </c>
      <c r="C23" s="292">
        <v>864356624.44500005</v>
      </c>
      <c r="D23" s="291">
        <v>39960780</v>
      </c>
      <c r="E23" s="292">
        <v>62253158</v>
      </c>
      <c r="F23" s="291">
        <v>81989186.115999997</v>
      </c>
      <c r="G23" s="292">
        <v>571426247.04100001</v>
      </c>
      <c r="H23" s="291">
        <v>659857</v>
      </c>
      <c r="I23" s="292">
        <v>6480565</v>
      </c>
      <c r="J23" s="292">
        <v>33199230.857000001</v>
      </c>
      <c r="K23" s="292">
        <v>253302475.25400001</v>
      </c>
      <c r="L23" s="292">
        <v>39300923</v>
      </c>
      <c r="M23" s="292">
        <v>55772593</v>
      </c>
      <c r="N23" s="292">
        <v>48789955.259000003</v>
      </c>
      <c r="O23" s="292">
        <v>318123771.787</v>
      </c>
      <c r="P23" s="292">
        <v>10668173</v>
      </c>
      <c r="Q23" s="292">
        <v>17352761</v>
      </c>
      <c r="R23" s="292">
        <v>13634460.583000001</v>
      </c>
      <c r="S23" s="292">
        <v>91196355.013999999</v>
      </c>
      <c r="T23" s="292">
        <v>28458534</v>
      </c>
      <c r="U23" s="292">
        <v>33645746</v>
      </c>
      <c r="V23" s="292">
        <v>29218341.158</v>
      </c>
      <c r="W23" s="292">
        <v>188812299.25999999</v>
      </c>
      <c r="X23" s="292">
        <v>456181</v>
      </c>
      <c r="Y23" s="292">
        <v>13648840</v>
      </c>
      <c r="Z23" s="292">
        <v>9055457.1370000001</v>
      </c>
      <c r="AA23" s="292">
        <v>5566286.8930000002</v>
      </c>
      <c r="AB23" s="292">
        <v>146757</v>
      </c>
      <c r="AC23" s="292">
        <v>946721</v>
      </c>
      <c r="AD23" s="292">
        <v>10998745.445</v>
      </c>
      <c r="AE23" s="292">
        <v>7355436.2369999997</v>
      </c>
    </row>
    <row r="24" spans="1:31" s="102" customFormat="1">
      <c r="A24" s="111" t="s">
        <v>576</v>
      </c>
      <c r="B24" s="291">
        <v>18476292</v>
      </c>
      <c r="C24" s="292">
        <v>190526872.74000001</v>
      </c>
      <c r="D24" s="291">
        <v>9491849</v>
      </c>
      <c r="E24" s="292">
        <v>14307256</v>
      </c>
      <c r="F24" s="291">
        <v>19764976.355999999</v>
      </c>
      <c r="G24" s="292">
        <v>129655076.193</v>
      </c>
      <c r="H24" s="291">
        <v>160247</v>
      </c>
      <c r="I24" s="292">
        <v>1715030</v>
      </c>
      <c r="J24" s="292">
        <v>8096274.0489999996</v>
      </c>
      <c r="K24" s="292">
        <v>59095574.313000001</v>
      </c>
      <c r="L24" s="292">
        <v>9331602</v>
      </c>
      <c r="M24" s="292">
        <v>12592226</v>
      </c>
      <c r="N24" s="292">
        <v>11668702.307</v>
      </c>
      <c r="O24" s="292">
        <v>70559501.879999995</v>
      </c>
      <c r="P24" s="292">
        <v>2452864</v>
      </c>
      <c r="Q24" s="292">
        <v>3833175</v>
      </c>
      <c r="R24" s="292">
        <v>2941725.213</v>
      </c>
      <c r="S24" s="292">
        <v>18984527.225000001</v>
      </c>
      <c r="T24" s="292">
        <v>6507767</v>
      </c>
      <c r="U24" s="292">
        <v>7678326</v>
      </c>
      <c r="V24" s="292">
        <v>6467888.2850000001</v>
      </c>
      <c r="W24" s="292">
        <v>39742652.876999997</v>
      </c>
      <c r="X24" s="292">
        <v>113621</v>
      </c>
      <c r="Y24" s="292">
        <v>3480101</v>
      </c>
      <c r="Z24" s="292">
        <v>2307682.3050000002</v>
      </c>
      <c r="AA24" s="292">
        <v>1186586.1000000001</v>
      </c>
      <c r="AB24" s="292">
        <v>23812</v>
      </c>
      <c r="AC24" s="292">
        <v>129629</v>
      </c>
      <c r="AD24" s="292">
        <v>1501172.62</v>
      </c>
      <c r="AE24" s="292">
        <v>958030.34499999997</v>
      </c>
    </row>
    <row r="25" spans="1:31" s="102" customFormat="1">
      <c r="A25" s="111" t="s">
        <v>577</v>
      </c>
      <c r="B25" s="291">
        <v>7962389</v>
      </c>
      <c r="C25" s="292">
        <v>89475108.188999996</v>
      </c>
      <c r="D25" s="291">
        <v>4417593</v>
      </c>
      <c r="E25" s="292">
        <v>6690974</v>
      </c>
      <c r="F25" s="291">
        <v>9573423.8690000009</v>
      </c>
      <c r="G25" s="292">
        <v>64310512.693999998</v>
      </c>
      <c r="H25" s="291">
        <v>81332</v>
      </c>
      <c r="I25" s="292">
        <v>844010</v>
      </c>
      <c r="J25" s="292">
        <v>4160451.4160000002</v>
      </c>
      <c r="K25" s="292">
        <v>30108668.852000002</v>
      </c>
      <c r="L25" s="292">
        <v>4336261</v>
      </c>
      <c r="M25" s="292">
        <v>5846964</v>
      </c>
      <c r="N25" s="292">
        <v>5412972.4529999997</v>
      </c>
      <c r="O25" s="292">
        <v>34201843.842</v>
      </c>
      <c r="P25" s="292">
        <v>1230196</v>
      </c>
      <c r="Q25" s="292">
        <v>1858955</v>
      </c>
      <c r="R25" s="292">
        <v>1339062.5419999999</v>
      </c>
      <c r="S25" s="292">
        <v>8703114.7699999996</v>
      </c>
      <c r="T25" s="292">
        <v>2306159</v>
      </c>
      <c r="U25" s="292">
        <v>2681278</v>
      </c>
      <c r="V25" s="292">
        <v>2537857.6639999999</v>
      </c>
      <c r="W25" s="292">
        <v>15653914.607999999</v>
      </c>
      <c r="X25" s="292">
        <v>56309</v>
      </c>
      <c r="Y25" s="292">
        <v>1558147</v>
      </c>
      <c r="Z25" s="292">
        <v>1038636.564</v>
      </c>
      <c r="AA25" s="292">
        <v>489460.51</v>
      </c>
      <c r="AB25" s="292">
        <v>8441</v>
      </c>
      <c r="AC25" s="292">
        <v>46465</v>
      </c>
      <c r="AD25" s="292">
        <v>570932.75</v>
      </c>
      <c r="AE25" s="292">
        <v>318105.60700000002</v>
      </c>
    </row>
    <row r="26" spans="1:31" s="102" customFormat="1">
      <c r="A26" s="170" t="s">
        <v>578</v>
      </c>
      <c r="B26" s="293">
        <v>8681964</v>
      </c>
      <c r="C26" s="294">
        <v>106549367.86300001</v>
      </c>
      <c r="D26" s="293">
        <v>4864249</v>
      </c>
      <c r="E26" s="294">
        <v>7734776</v>
      </c>
      <c r="F26" s="293">
        <v>11230320.734999999</v>
      </c>
      <c r="G26" s="294">
        <v>76536922.127000004</v>
      </c>
      <c r="H26" s="293">
        <v>99326</v>
      </c>
      <c r="I26" s="294">
        <v>1071785</v>
      </c>
      <c r="J26" s="294">
        <v>4858924.9840000002</v>
      </c>
      <c r="K26" s="294">
        <v>36256946.042000003</v>
      </c>
      <c r="L26" s="294">
        <v>4764923</v>
      </c>
      <c r="M26" s="294">
        <v>6662991</v>
      </c>
      <c r="N26" s="294">
        <v>6371395.7510000002</v>
      </c>
      <c r="O26" s="294">
        <v>40279976.085000001</v>
      </c>
      <c r="P26" s="294">
        <v>1182641</v>
      </c>
      <c r="Q26" s="294">
        <v>1889717</v>
      </c>
      <c r="R26" s="294">
        <v>1394667.253</v>
      </c>
      <c r="S26" s="294">
        <v>9117877.3599999994</v>
      </c>
      <c r="T26" s="294">
        <v>2618355</v>
      </c>
      <c r="U26" s="294">
        <v>3080240</v>
      </c>
      <c r="V26" s="294">
        <v>3129681.61</v>
      </c>
      <c r="W26" s="294">
        <v>19388991.092999998</v>
      </c>
      <c r="X26" s="294">
        <v>69049</v>
      </c>
      <c r="Y26" s="294">
        <v>2194122</v>
      </c>
      <c r="Z26" s="294">
        <v>1459601.852</v>
      </c>
      <c r="AA26" s="294">
        <v>731502.35699999996</v>
      </c>
      <c r="AB26" s="294">
        <v>16719</v>
      </c>
      <c r="AC26" s="294">
        <v>103901</v>
      </c>
      <c r="AD26" s="294">
        <v>1238430.8899999999</v>
      </c>
      <c r="AE26" s="294">
        <v>774074.92599999998</v>
      </c>
    </row>
    <row r="27" spans="1:31" s="102" customFormat="1">
      <c r="A27" s="111" t="s">
        <v>579</v>
      </c>
      <c r="B27" s="291">
        <v>5747549</v>
      </c>
      <c r="C27" s="292">
        <v>70313375.552000001</v>
      </c>
      <c r="D27" s="291">
        <v>3382029</v>
      </c>
      <c r="E27" s="292">
        <v>5288246</v>
      </c>
      <c r="F27" s="291">
        <v>7390557.2690000003</v>
      </c>
      <c r="G27" s="292">
        <v>52243054.255999997</v>
      </c>
      <c r="H27" s="291">
        <v>59562</v>
      </c>
      <c r="I27" s="292">
        <v>653154</v>
      </c>
      <c r="J27" s="292">
        <v>3139906.2990000001</v>
      </c>
      <c r="K27" s="292">
        <v>24295280.473999999</v>
      </c>
      <c r="L27" s="292">
        <v>3322467</v>
      </c>
      <c r="M27" s="292">
        <v>4635092</v>
      </c>
      <c r="N27" s="292">
        <v>4250650.97</v>
      </c>
      <c r="O27" s="292">
        <v>27947773.782000002</v>
      </c>
      <c r="P27" s="292">
        <v>808355</v>
      </c>
      <c r="Q27" s="292">
        <v>1281331</v>
      </c>
      <c r="R27" s="292">
        <v>955892.93299999996</v>
      </c>
      <c r="S27" s="292">
        <v>6238449.3130000001</v>
      </c>
      <c r="T27" s="292">
        <v>1542159</v>
      </c>
      <c r="U27" s="292">
        <v>1845328</v>
      </c>
      <c r="V27" s="292">
        <v>1734313.27</v>
      </c>
      <c r="W27" s="292">
        <v>10832871.171</v>
      </c>
      <c r="X27" s="292">
        <v>51503</v>
      </c>
      <c r="Y27" s="292">
        <v>1471919</v>
      </c>
      <c r="Z27" s="292">
        <v>970363.61</v>
      </c>
      <c r="AA27" s="292">
        <v>446893.19300000003</v>
      </c>
      <c r="AB27" s="292">
        <v>15006</v>
      </c>
      <c r="AC27" s="292">
        <v>81202</v>
      </c>
      <c r="AD27" s="292">
        <v>931564.82</v>
      </c>
      <c r="AE27" s="292">
        <v>552107.61899999995</v>
      </c>
    </row>
    <row r="28" spans="1:31" s="102" customFormat="1">
      <c r="A28" s="111" t="s">
        <v>580</v>
      </c>
      <c r="B28" s="291">
        <v>6750667</v>
      </c>
      <c r="C28" s="292">
        <v>69496118.191</v>
      </c>
      <c r="D28" s="291">
        <v>3506873</v>
      </c>
      <c r="E28" s="292">
        <v>5459395</v>
      </c>
      <c r="F28" s="291">
        <v>6840387.943</v>
      </c>
      <c r="G28" s="292">
        <v>47796318.207999997</v>
      </c>
      <c r="H28" s="291">
        <v>61416</v>
      </c>
      <c r="I28" s="292">
        <v>647201</v>
      </c>
      <c r="J28" s="292">
        <v>2854579.0610000002</v>
      </c>
      <c r="K28" s="292">
        <v>21748210.449999999</v>
      </c>
      <c r="L28" s="292">
        <v>3445457</v>
      </c>
      <c r="M28" s="292">
        <v>4812194</v>
      </c>
      <c r="N28" s="292">
        <v>3985808.8820000002</v>
      </c>
      <c r="O28" s="292">
        <v>26048107.758000001</v>
      </c>
      <c r="P28" s="292">
        <v>944203</v>
      </c>
      <c r="Q28" s="292">
        <v>1503197</v>
      </c>
      <c r="R28" s="292">
        <v>1080642.594</v>
      </c>
      <c r="S28" s="292">
        <v>7076559.9119999995</v>
      </c>
      <c r="T28" s="292">
        <v>2291311</v>
      </c>
      <c r="U28" s="292">
        <v>2701513</v>
      </c>
      <c r="V28" s="292">
        <v>2174448.4780000001</v>
      </c>
      <c r="W28" s="292">
        <v>13787000.17</v>
      </c>
      <c r="X28" s="292">
        <v>42932</v>
      </c>
      <c r="Y28" s="292">
        <v>1373144</v>
      </c>
      <c r="Z28" s="292">
        <v>910074.56499999994</v>
      </c>
      <c r="AA28" s="292">
        <v>491127.46100000001</v>
      </c>
      <c r="AB28" s="292">
        <v>8280</v>
      </c>
      <c r="AC28" s="292">
        <v>41862</v>
      </c>
      <c r="AD28" s="292">
        <v>507365.7</v>
      </c>
      <c r="AE28" s="292">
        <v>345112.44</v>
      </c>
    </row>
    <row r="29" spans="1:31" s="102" customFormat="1">
      <c r="A29" s="111" t="s">
        <v>581</v>
      </c>
      <c r="B29" s="291">
        <v>14918406</v>
      </c>
      <c r="C29" s="292">
        <v>168938761.76499999</v>
      </c>
      <c r="D29" s="291">
        <v>7968724</v>
      </c>
      <c r="E29" s="292">
        <v>11937009</v>
      </c>
      <c r="F29" s="291">
        <v>17060524.252</v>
      </c>
      <c r="G29" s="292">
        <v>117333846.04000001</v>
      </c>
      <c r="H29" s="291">
        <v>141752</v>
      </c>
      <c r="I29" s="292">
        <v>1440941</v>
      </c>
      <c r="J29" s="292">
        <v>7658379.0659999996</v>
      </c>
      <c r="K29" s="292">
        <v>55757806.156000003</v>
      </c>
      <c r="L29" s="292">
        <v>7826972</v>
      </c>
      <c r="M29" s="292">
        <v>10496068</v>
      </c>
      <c r="N29" s="292">
        <v>9402145.1860000007</v>
      </c>
      <c r="O29" s="292">
        <v>61576039.884000003</v>
      </c>
      <c r="P29" s="292">
        <v>2182671</v>
      </c>
      <c r="Q29" s="292">
        <v>3366147</v>
      </c>
      <c r="R29" s="292">
        <v>2473189.3539999998</v>
      </c>
      <c r="S29" s="292">
        <v>16235218.259</v>
      </c>
      <c r="T29" s="292">
        <v>4750934</v>
      </c>
      <c r="U29" s="292">
        <v>5483616</v>
      </c>
      <c r="V29" s="292">
        <v>5465649.4649999999</v>
      </c>
      <c r="W29" s="292">
        <v>33817579.568999998</v>
      </c>
      <c r="X29" s="292">
        <v>108831</v>
      </c>
      <c r="Y29" s="292">
        <v>3080895</v>
      </c>
      <c r="Z29" s="292">
        <v>2046566.4339999999</v>
      </c>
      <c r="AA29" s="292">
        <v>964848.68</v>
      </c>
      <c r="AB29" s="292">
        <v>16077</v>
      </c>
      <c r="AC29" s="292">
        <v>80417</v>
      </c>
      <c r="AD29" s="292">
        <v>964364.95</v>
      </c>
      <c r="AE29" s="292">
        <v>587269.21699999995</v>
      </c>
    </row>
    <row r="30" spans="1:31" s="102" customFormat="1">
      <c r="A30" s="111" t="s">
        <v>582</v>
      </c>
      <c r="B30" s="291">
        <v>13845483</v>
      </c>
      <c r="C30" s="292">
        <v>162662945.59200001</v>
      </c>
      <c r="D30" s="291">
        <v>7295441</v>
      </c>
      <c r="E30" s="292">
        <v>11400070</v>
      </c>
      <c r="F30" s="291">
        <v>14882541.687999999</v>
      </c>
      <c r="G30" s="292">
        <v>111535740.889</v>
      </c>
      <c r="H30" s="291">
        <v>118813</v>
      </c>
      <c r="I30" s="292">
        <v>1098081</v>
      </c>
      <c r="J30" s="292">
        <v>5781354.7419999996</v>
      </c>
      <c r="K30" s="292">
        <v>46511237.647</v>
      </c>
      <c r="L30" s="292">
        <v>7176628</v>
      </c>
      <c r="M30" s="292">
        <v>10301989</v>
      </c>
      <c r="N30" s="292">
        <v>9101186.9460000005</v>
      </c>
      <c r="O30" s="292">
        <v>65024503.241999999</v>
      </c>
      <c r="P30" s="292">
        <v>2289498</v>
      </c>
      <c r="Q30" s="292">
        <v>3443258</v>
      </c>
      <c r="R30" s="292">
        <v>2645469.4840000002</v>
      </c>
      <c r="S30" s="292">
        <v>18889647.811999999</v>
      </c>
      <c r="T30" s="292">
        <v>4243240</v>
      </c>
      <c r="U30" s="292">
        <v>5055444</v>
      </c>
      <c r="V30" s="292">
        <v>4471652.0209999997</v>
      </c>
      <c r="W30" s="292">
        <v>30332146.149</v>
      </c>
      <c r="X30" s="292">
        <v>91848</v>
      </c>
      <c r="Y30" s="292">
        <v>2464999</v>
      </c>
      <c r="Z30" s="292">
        <v>1636964.3</v>
      </c>
      <c r="AA30" s="292">
        <v>774140.95200000005</v>
      </c>
      <c r="AB30" s="292">
        <v>17304</v>
      </c>
      <c r="AC30" s="292">
        <v>127935</v>
      </c>
      <c r="AD30" s="292">
        <v>1536508.79</v>
      </c>
      <c r="AE30" s="292">
        <v>1131269.79</v>
      </c>
    </row>
    <row r="31" spans="1:31" s="102" customFormat="1">
      <c r="A31" s="170" t="s">
        <v>583</v>
      </c>
      <c r="B31" s="293">
        <v>26077815</v>
      </c>
      <c r="C31" s="294">
        <v>318891868.46200001</v>
      </c>
      <c r="D31" s="293">
        <v>13731688</v>
      </c>
      <c r="E31" s="294">
        <v>21221806</v>
      </c>
      <c r="F31" s="293">
        <v>30342169.272</v>
      </c>
      <c r="G31" s="294">
        <v>225929097.35299999</v>
      </c>
      <c r="H31" s="293">
        <v>237229</v>
      </c>
      <c r="I31" s="294">
        <v>2379323</v>
      </c>
      <c r="J31" s="294">
        <v>12229267.228</v>
      </c>
      <c r="K31" s="294">
        <v>98104748.518999994</v>
      </c>
      <c r="L31" s="294">
        <v>13494459</v>
      </c>
      <c r="M31" s="294">
        <v>18842483</v>
      </c>
      <c r="N31" s="294">
        <v>18112902.044</v>
      </c>
      <c r="O31" s="294">
        <v>127824348.83400001</v>
      </c>
      <c r="P31" s="294">
        <v>3614857</v>
      </c>
      <c r="Q31" s="294">
        <v>5799001</v>
      </c>
      <c r="R31" s="294">
        <v>4187771.2549999999</v>
      </c>
      <c r="S31" s="294">
        <v>29721957.515000001</v>
      </c>
      <c r="T31" s="294">
        <v>8703564</v>
      </c>
      <c r="U31" s="294">
        <v>10213884</v>
      </c>
      <c r="V31" s="294">
        <v>8891115.2520000003</v>
      </c>
      <c r="W31" s="294">
        <v>60049271.688000001</v>
      </c>
      <c r="X31" s="294">
        <v>183266</v>
      </c>
      <c r="Y31" s="294">
        <v>5327336</v>
      </c>
      <c r="Z31" s="294">
        <v>3530131.838</v>
      </c>
      <c r="AA31" s="294">
        <v>1864797.4779999999</v>
      </c>
      <c r="AB31" s="294">
        <v>27706</v>
      </c>
      <c r="AC31" s="294">
        <v>168530</v>
      </c>
      <c r="AD31" s="294">
        <v>1951475.5249999999</v>
      </c>
      <c r="AE31" s="294">
        <v>1326744.4280000001</v>
      </c>
    </row>
    <row r="32" spans="1:31" s="102" customFormat="1">
      <c r="A32" s="111" t="s">
        <v>584</v>
      </c>
      <c r="B32" s="291">
        <v>56549865</v>
      </c>
      <c r="C32" s="292">
        <v>702002134.65799999</v>
      </c>
      <c r="D32" s="291">
        <v>30424072</v>
      </c>
      <c r="E32" s="292">
        <v>48047934</v>
      </c>
      <c r="F32" s="291">
        <v>65584655.509000003</v>
      </c>
      <c r="G32" s="292">
        <v>487964579.92900002</v>
      </c>
      <c r="H32" s="291">
        <v>498074</v>
      </c>
      <c r="I32" s="292">
        <v>4788137</v>
      </c>
      <c r="J32" s="292">
        <v>25115343.484000001</v>
      </c>
      <c r="K32" s="292">
        <v>202090871.98699999</v>
      </c>
      <c r="L32" s="292">
        <v>29925998</v>
      </c>
      <c r="M32" s="292">
        <v>43259797</v>
      </c>
      <c r="N32" s="292">
        <v>40469312.024999999</v>
      </c>
      <c r="O32" s="292">
        <v>285873707.94199997</v>
      </c>
      <c r="P32" s="292">
        <v>9119910</v>
      </c>
      <c r="Q32" s="292">
        <v>13929748</v>
      </c>
      <c r="R32" s="292">
        <v>11272512.653999999</v>
      </c>
      <c r="S32" s="292">
        <v>80610756.804000005</v>
      </c>
      <c r="T32" s="292">
        <v>16910292</v>
      </c>
      <c r="U32" s="292">
        <v>20627206</v>
      </c>
      <c r="V32" s="292">
        <v>18307178.932999998</v>
      </c>
      <c r="W32" s="292">
        <v>123003731.176</v>
      </c>
      <c r="X32" s="292">
        <v>394404</v>
      </c>
      <c r="Y32" s="292">
        <v>10804476</v>
      </c>
      <c r="Z32" s="292">
        <v>7134989.6579999998</v>
      </c>
      <c r="AA32" s="292">
        <v>3963819.2620000001</v>
      </c>
      <c r="AB32" s="292">
        <v>95591</v>
      </c>
      <c r="AC32" s="292">
        <v>705253</v>
      </c>
      <c r="AD32" s="292">
        <v>8532536.8499999996</v>
      </c>
      <c r="AE32" s="292">
        <v>6459247.4869999997</v>
      </c>
    </row>
    <row r="33" spans="1:31" s="102" customFormat="1">
      <c r="A33" s="111" t="s">
        <v>585</v>
      </c>
      <c r="B33" s="291">
        <v>13498917</v>
      </c>
      <c r="C33" s="292">
        <v>148550734.10299999</v>
      </c>
      <c r="D33" s="291">
        <v>7250069</v>
      </c>
      <c r="E33" s="292">
        <v>11290230</v>
      </c>
      <c r="F33" s="291">
        <v>14041526.694</v>
      </c>
      <c r="G33" s="292">
        <v>102518913.67900001</v>
      </c>
      <c r="H33" s="291">
        <v>113757</v>
      </c>
      <c r="I33" s="292">
        <v>1237129</v>
      </c>
      <c r="J33" s="292">
        <v>5710665.2120000003</v>
      </c>
      <c r="K33" s="292">
        <v>45063414.943999998</v>
      </c>
      <c r="L33" s="292">
        <v>7136312</v>
      </c>
      <c r="M33" s="292">
        <v>10053101</v>
      </c>
      <c r="N33" s="292">
        <v>8330861.4819999998</v>
      </c>
      <c r="O33" s="292">
        <v>57455498.734999999</v>
      </c>
      <c r="P33" s="292">
        <v>1943076</v>
      </c>
      <c r="Q33" s="292">
        <v>2919107</v>
      </c>
      <c r="R33" s="292">
        <v>2197802.88</v>
      </c>
      <c r="S33" s="292">
        <v>15234824.324999999</v>
      </c>
      <c r="T33" s="292">
        <v>4282425</v>
      </c>
      <c r="U33" s="292">
        <v>5112804</v>
      </c>
      <c r="V33" s="292">
        <v>4401225.46</v>
      </c>
      <c r="W33" s="292">
        <v>28702569.267000001</v>
      </c>
      <c r="X33" s="292">
        <v>89941</v>
      </c>
      <c r="Y33" s="292">
        <v>2813637</v>
      </c>
      <c r="Z33" s="292">
        <v>1870637.719</v>
      </c>
      <c r="AA33" s="292">
        <v>1056659.4950000001</v>
      </c>
      <c r="AB33" s="292">
        <v>23347</v>
      </c>
      <c r="AC33" s="292">
        <v>136196</v>
      </c>
      <c r="AD33" s="292">
        <v>1539322.51</v>
      </c>
      <c r="AE33" s="292">
        <v>1037767.3370000001</v>
      </c>
    </row>
    <row r="34" spans="1:31" s="102" customFormat="1">
      <c r="A34" s="111" t="s">
        <v>586</v>
      </c>
      <c r="B34" s="291">
        <v>9651972</v>
      </c>
      <c r="C34" s="292">
        <v>117076916.242</v>
      </c>
      <c r="D34" s="291">
        <v>5060690</v>
      </c>
      <c r="E34" s="292">
        <v>7653622</v>
      </c>
      <c r="F34" s="291">
        <v>10645072.181</v>
      </c>
      <c r="G34" s="292">
        <v>79603397.218999997</v>
      </c>
      <c r="H34" s="291">
        <v>88872</v>
      </c>
      <c r="I34" s="292">
        <v>870793</v>
      </c>
      <c r="J34" s="292">
        <v>4626297.5420000004</v>
      </c>
      <c r="K34" s="292">
        <v>36994847.880000003</v>
      </c>
      <c r="L34" s="292">
        <v>4971818</v>
      </c>
      <c r="M34" s="292">
        <v>6782829</v>
      </c>
      <c r="N34" s="292">
        <v>6018774.6390000004</v>
      </c>
      <c r="O34" s="292">
        <v>42608549.339000002</v>
      </c>
      <c r="P34" s="292">
        <v>1416605</v>
      </c>
      <c r="Q34" s="292">
        <v>2217659</v>
      </c>
      <c r="R34" s="292">
        <v>1624665.507</v>
      </c>
      <c r="S34" s="292">
        <v>11574157.664999999</v>
      </c>
      <c r="T34" s="292">
        <v>3154245</v>
      </c>
      <c r="U34" s="292">
        <v>3665481</v>
      </c>
      <c r="V34" s="292">
        <v>3693993.1669999999</v>
      </c>
      <c r="W34" s="292">
        <v>24382267.350000001</v>
      </c>
      <c r="X34" s="292">
        <v>72031</v>
      </c>
      <c r="Y34" s="292">
        <v>1918601</v>
      </c>
      <c r="Z34" s="292">
        <v>1269168.642</v>
      </c>
      <c r="AA34" s="292">
        <v>633410.67700000003</v>
      </c>
      <c r="AB34" s="292">
        <v>20432</v>
      </c>
      <c r="AC34" s="292">
        <v>114734</v>
      </c>
      <c r="AD34" s="292">
        <v>1338469.29</v>
      </c>
      <c r="AE34" s="292">
        <v>883683.33100000001</v>
      </c>
    </row>
    <row r="35" spans="1:31" s="102" customFormat="1">
      <c r="A35" s="111" t="s">
        <v>587</v>
      </c>
      <c r="B35" s="291">
        <v>16442914</v>
      </c>
      <c r="C35" s="292">
        <v>252453111.86399999</v>
      </c>
      <c r="D35" s="291">
        <v>9159496</v>
      </c>
      <c r="E35" s="292">
        <v>15020364</v>
      </c>
      <c r="F35" s="291">
        <v>23445318.190000001</v>
      </c>
      <c r="G35" s="292">
        <v>179534603.935</v>
      </c>
      <c r="H35" s="291">
        <v>195168</v>
      </c>
      <c r="I35" s="292">
        <v>2002994</v>
      </c>
      <c r="J35" s="292">
        <v>10473769.484999999</v>
      </c>
      <c r="K35" s="292">
        <v>85854036.175999999</v>
      </c>
      <c r="L35" s="292">
        <v>8964328</v>
      </c>
      <c r="M35" s="292">
        <v>13017370</v>
      </c>
      <c r="N35" s="292">
        <v>12971548.705</v>
      </c>
      <c r="O35" s="292">
        <v>93680567.759000003</v>
      </c>
      <c r="P35" s="292">
        <v>2445223</v>
      </c>
      <c r="Q35" s="292">
        <v>3950399</v>
      </c>
      <c r="R35" s="292">
        <v>3178263.3050000002</v>
      </c>
      <c r="S35" s="292">
        <v>22645645.050999999</v>
      </c>
      <c r="T35" s="292">
        <v>4788356</v>
      </c>
      <c r="U35" s="292">
        <v>5746037</v>
      </c>
      <c r="V35" s="292">
        <v>6606047.9759999998</v>
      </c>
      <c r="W35" s="292">
        <v>45456344.476999998</v>
      </c>
      <c r="X35" s="292">
        <v>148681</v>
      </c>
      <c r="Y35" s="292">
        <v>4637369</v>
      </c>
      <c r="Z35" s="292">
        <v>3078824.7110000001</v>
      </c>
      <c r="AA35" s="292">
        <v>1937707.885</v>
      </c>
      <c r="AB35" s="292">
        <v>49839</v>
      </c>
      <c r="AC35" s="292">
        <v>334271</v>
      </c>
      <c r="AD35" s="292">
        <v>3653960.5449999999</v>
      </c>
      <c r="AE35" s="292">
        <v>2878810.5159999998</v>
      </c>
    </row>
    <row r="36" spans="1:31" s="102" customFormat="1">
      <c r="A36" s="170" t="s">
        <v>588</v>
      </c>
      <c r="B36" s="293">
        <v>79163878</v>
      </c>
      <c r="C36" s="294">
        <v>1086610624.2839999</v>
      </c>
      <c r="D36" s="293">
        <v>42128955</v>
      </c>
      <c r="E36" s="294">
        <v>71468114</v>
      </c>
      <c r="F36" s="293">
        <v>105864194.73800001</v>
      </c>
      <c r="G36" s="294">
        <v>753121680.903</v>
      </c>
      <c r="H36" s="293">
        <v>884474</v>
      </c>
      <c r="I36" s="294">
        <v>9535148</v>
      </c>
      <c r="J36" s="294">
        <v>46071602.968999997</v>
      </c>
      <c r="K36" s="294">
        <v>357721061.67400002</v>
      </c>
      <c r="L36" s="294">
        <v>41244481</v>
      </c>
      <c r="M36" s="294">
        <v>61932966</v>
      </c>
      <c r="N36" s="294">
        <v>59792591.769000001</v>
      </c>
      <c r="O36" s="294">
        <v>395400619.22899997</v>
      </c>
      <c r="P36" s="294">
        <v>12046457</v>
      </c>
      <c r="Q36" s="294">
        <v>19875263</v>
      </c>
      <c r="R36" s="294">
        <v>16848833.824000001</v>
      </c>
      <c r="S36" s="294">
        <v>111706723.855</v>
      </c>
      <c r="T36" s="294">
        <v>24664857</v>
      </c>
      <c r="U36" s="294">
        <v>30451641</v>
      </c>
      <c r="V36" s="294">
        <v>28966870.316</v>
      </c>
      <c r="W36" s="294">
        <v>190742122.829</v>
      </c>
      <c r="X36" s="294">
        <v>664212</v>
      </c>
      <c r="Y36" s="294">
        <v>21515655</v>
      </c>
      <c r="Z36" s="294">
        <v>14410177.040999999</v>
      </c>
      <c r="AA36" s="294">
        <v>10054551.620999999</v>
      </c>
      <c r="AB36" s="294">
        <v>323609</v>
      </c>
      <c r="AC36" s="294">
        <v>2520092</v>
      </c>
      <c r="AD36" s="294">
        <v>26512192.870000001</v>
      </c>
      <c r="AE36" s="294">
        <v>20985545.076000001</v>
      </c>
    </row>
    <row r="37" spans="1:31" s="102" customFormat="1">
      <c r="A37" s="111" t="s">
        <v>589</v>
      </c>
      <c r="B37" s="291">
        <v>46792070</v>
      </c>
      <c r="C37" s="292">
        <v>549049404.40999997</v>
      </c>
      <c r="D37" s="291">
        <v>24596024</v>
      </c>
      <c r="E37" s="292">
        <v>39573121</v>
      </c>
      <c r="F37" s="291">
        <v>53144226.164999999</v>
      </c>
      <c r="G37" s="292">
        <v>375413556.745</v>
      </c>
      <c r="H37" s="291">
        <v>429260</v>
      </c>
      <c r="I37" s="292">
        <v>4446391</v>
      </c>
      <c r="J37" s="292">
        <v>22147546.914000001</v>
      </c>
      <c r="K37" s="292">
        <v>170429756.41100001</v>
      </c>
      <c r="L37" s="292">
        <v>24166764</v>
      </c>
      <c r="M37" s="292">
        <v>35126730</v>
      </c>
      <c r="N37" s="292">
        <v>30996679.250999998</v>
      </c>
      <c r="O37" s="292">
        <v>204983800.33399999</v>
      </c>
      <c r="P37" s="292">
        <v>6768472</v>
      </c>
      <c r="Q37" s="292">
        <v>10563968</v>
      </c>
      <c r="R37" s="292">
        <v>8590479.7799999993</v>
      </c>
      <c r="S37" s="292">
        <v>56857202.806000002</v>
      </c>
      <c r="T37" s="292">
        <v>15336017</v>
      </c>
      <c r="U37" s="292">
        <v>18625302</v>
      </c>
      <c r="V37" s="292">
        <v>16653502.805</v>
      </c>
      <c r="W37" s="292">
        <v>107496429.52</v>
      </c>
      <c r="X37" s="292">
        <v>309463</v>
      </c>
      <c r="Y37" s="292">
        <v>9623604</v>
      </c>
      <c r="Z37" s="292">
        <v>6413069.7450000001</v>
      </c>
      <c r="AA37" s="292">
        <v>3976772.0959999999</v>
      </c>
      <c r="AB37" s="292">
        <v>91557</v>
      </c>
      <c r="AC37" s="292">
        <v>644121</v>
      </c>
      <c r="AD37" s="292">
        <v>7094280.165</v>
      </c>
      <c r="AE37" s="292">
        <v>5305443.2429999998</v>
      </c>
    </row>
    <row r="38" spans="1:31" s="102" customFormat="1">
      <c r="A38" s="111" t="s">
        <v>590</v>
      </c>
      <c r="B38" s="291">
        <v>9147255</v>
      </c>
      <c r="C38" s="292">
        <v>121926094.05</v>
      </c>
      <c r="D38" s="291">
        <v>5050878</v>
      </c>
      <c r="E38" s="292">
        <v>8033860</v>
      </c>
      <c r="F38" s="291">
        <v>12609871.466</v>
      </c>
      <c r="G38" s="292">
        <v>91637124.159999996</v>
      </c>
      <c r="H38" s="291">
        <v>93205</v>
      </c>
      <c r="I38" s="292">
        <v>1022962</v>
      </c>
      <c r="J38" s="292">
        <v>4955891.68</v>
      </c>
      <c r="K38" s="292">
        <v>39767859.813000001</v>
      </c>
      <c r="L38" s="292">
        <v>4957673</v>
      </c>
      <c r="M38" s="292">
        <v>7010898</v>
      </c>
      <c r="N38" s="292">
        <v>7653979.7860000003</v>
      </c>
      <c r="O38" s="292">
        <v>51869264.347000003</v>
      </c>
      <c r="P38" s="292">
        <v>1299878</v>
      </c>
      <c r="Q38" s="292">
        <v>2060802</v>
      </c>
      <c r="R38" s="292">
        <v>1523178.4790000001</v>
      </c>
      <c r="S38" s="292">
        <v>10656669.700999999</v>
      </c>
      <c r="T38" s="292">
        <v>2769212</v>
      </c>
      <c r="U38" s="292">
        <v>3340836</v>
      </c>
      <c r="V38" s="292">
        <v>2562321.8429999999</v>
      </c>
      <c r="W38" s="292">
        <v>17459198.416000001</v>
      </c>
      <c r="X38" s="292">
        <v>74965</v>
      </c>
      <c r="Y38" s="292">
        <v>2339073</v>
      </c>
      <c r="Z38" s="292">
        <v>1555335.885</v>
      </c>
      <c r="AA38" s="292">
        <v>899560.09</v>
      </c>
      <c r="AB38" s="292">
        <v>27287</v>
      </c>
      <c r="AC38" s="292">
        <v>176171</v>
      </c>
      <c r="AD38" s="292">
        <v>1890286.37</v>
      </c>
      <c r="AE38" s="292">
        <v>1273541.683</v>
      </c>
    </row>
    <row r="39" spans="1:31" s="102" customFormat="1">
      <c r="A39" s="111" t="s">
        <v>591</v>
      </c>
      <c r="B39" s="291">
        <v>7230428</v>
      </c>
      <c r="C39" s="292">
        <v>87395459.781000003</v>
      </c>
      <c r="D39" s="291">
        <v>4187715</v>
      </c>
      <c r="E39" s="292">
        <v>6738147</v>
      </c>
      <c r="F39" s="291">
        <v>9033796.9879999999</v>
      </c>
      <c r="G39" s="292">
        <v>63033527.215999998</v>
      </c>
      <c r="H39" s="291">
        <v>70293</v>
      </c>
      <c r="I39" s="292">
        <v>782620</v>
      </c>
      <c r="J39" s="292">
        <v>3605088.841</v>
      </c>
      <c r="K39" s="292">
        <v>27928147.452</v>
      </c>
      <c r="L39" s="292">
        <v>4117422</v>
      </c>
      <c r="M39" s="292">
        <v>5955527</v>
      </c>
      <c r="N39" s="292">
        <v>5428708.1469999999</v>
      </c>
      <c r="O39" s="292">
        <v>35105379.763999999</v>
      </c>
      <c r="P39" s="292">
        <v>1002581</v>
      </c>
      <c r="Q39" s="292">
        <v>1620085</v>
      </c>
      <c r="R39" s="292">
        <v>1231050.148</v>
      </c>
      <c r="S39" s="292">
        <v>8059754.7819999997</v>
      </c>
      <c r="T39" s="292">
        <v>2025235</v>
      </c>
      <c r="U39" s="292">
        <v>2452035</v>
      </c>
      <c r="V39" s="292">
        <v>2295150.4959999998</v>
      </c>
      <c r="W39" s="292">
        <v>14658370.186000001</v>
      </c>
      <c r="X39" s="292">
        <v>51895</v>
      </c>
      <c r="Y39" s="292">
        <v>1648303</v>
      </c>
      <c r="Z39" s="292">
        <v>1101109.175</v>
      </c>
      <c r="AA39" s="292">
        <v>680838.25899999996</v>
      </c>
      <c r="AB39" s="292">
        <v>14897</v>
      </c>
      <c r="AC39" s="292">
        <v>124180</v>
      </c>
      <c r="AD39" s="292">
        <v>1406462.57</v>
      </c>
      <c r="AE39" s="292">
        <v>962969.33799999999</v>
      </c>
    </row>
    <row r="40" spans="1:31" s="102" customFormat="1">
      <c r="A40" s="111" t="s">
        <v>592</v>
      </c>
      <c r="B40" s="291">
        <v>4872394</v>
      </c>
      <c r="C40" s="292">
        <v>56144009.597999997</v>
      </c>
      <c r="D40" s="291">
        <v>2616811</v>
      </c>
      <c r="E40" s="292">
        <v>4135208</v>
      </c>
      <c r="F40" s="291">
        <v>5870504.9809999997</v>
      </c>
      <c r="G40" s="292">
        <v>40003584.693000004</v>
      </c>
      <c r="H40" s="291">
        <v>52624</v>
      </c>
      <c r="I40" s="292">
        <v>544376</v>
      </c>
      <c r="J40" s="292">
        <v>2639056.9750000001</v>
      </c>
      <c r="K40" s="292">
        <v>20181647.989999998</v>
      </c>
      <c r="L40" s="292">
        <v>2564187</v>
      </c>
      <c r="M40" s="292">
        <v>3590832</v>
      </c>
      <c r="N40" s="292">
        <v>3231448.0060000001</v>
      </c>
      <c r="O40" s="292">
        <v>19821936.703000002</v>
      </c>
      <c r="P40" s="292">
        <v>663170</v>
      </c>
      <c r="Q40" s="292">
        <v>1033703</v>
      </c>
      <c r="R40" s="292">
        <v>774563.24399999995</v>
      </c>
      <c r="S40" s="292">
        <v>4972228.8590000002</v>
      </c>
      <c r="T40" s="292">
        <v>1586176</v>
      </c>
      <c r="U40" s="292">
        <v>1933221</v>
      </c>
      <c r="V40" s="292">
        <v>1698508.189</v>
      </c>
      <c r="W40" s="292">
        <v>10482224.425000001</v>
      </c>
      <c r="X40" s="292">
        <v>36170</v>
      </c>
      <c r="Y40" s="292">
        <v>1063770</v>
      </c>
      <c r="Z40" s="292">
        <v>707544.451</v>
      </c>
      <c r="AA40" s="292">
        <v>366700.989</v>
      </c>
      <c r="AB40" s="292">
        <v>6237</v>
      </c>
      <c r="AC40" s="292">
        <v>42668</v>
      </c>
      <c r="AD40" s="292">
        <v>496804.07500000001</v>
      </c>
      <c r="AE40" s="292">
        <v>319270.63199999998</v>
      </c>
    </row>
    <row r="41" spans="1:31" s="102" customFormat="1">
      <c r="A41" s="170" t="s">
        <v>593</v>
      </c>
      <c r="B41" s="293">
        <v>5030111</v>
      </c>
      <c r="C41" s="294">
        <v>61099870.509000003</v>
      </c>
      <c r="D41" s="293">
        <v>2647552</v>
      </c>
      <c r="E41" s="294">
        <v>4146655</v>
      </c>
      <c r="F41" s="293">
        <v>5633822.8370000003</v>
      </c>
      <c r="G41" s="294">
        <v>42108415.126999997</v>
      </c>
      <c r="H41" s="293">
        <v>47566</v>
      </c>
      <c r="I41" s="294">
        <v>540034</v>
      </c>
      <c r="J41" s="294">
        <v>2525593.61</v>
      </c>
      <c r="K41" s="294">
        <v>20364709.223000001</v>
      </c>
      <c r="L41" s="294">
        <v>2599986</v>
      </c>
      <c r="M41" s="294">
        <v>3606621</v>
      </c>
      <c r="N41" s="294">
        <v>3108229.227</v>
      </c>
      <c r="O41" s="294">
        <v>21743705.903999999</v>
      </c>
      <c r="P41" s="294">
        <v>613756</v>
      </c>
      <c r="Q41" s="294">
        <v>948509</v>
      </c>
      <c r="R41" s="294">
        <v>744993.81799999997</v>
      </c>
      <c r="S41" s="294">
        <v>5338288.1619999995</v>
      </c>
      <c r="T41" s="294">
        <v>1761486</v>
      </c>
      <c r="U41" s="294">
        <v>2112175</v>
      </c>
      <c r="V41" s="294">
        <v>1962444.074</v>
      </c>
      <c r="W41" s="294">
        <v>12912629.376</v>
      </c>
      <c r="X41" s="294">
        <v>40299</v>
      </c>
      <c r="Y41" s="294">
        <v>1218308</v>
      </c>
      <c r="Z41" s="294">
        <v>811066.65500000003</v>
      </c>
      <c r="AA41" s="294">
        <v>408528.41600000003</v>
      </c>
      <c r="AB41" s="294">
        <v>7317</v>
      </c>
      <c r="AC41" s="294">
        <v>42858</v>
      </c>
      <c r="AD41" s="294">
        <v>476601.54</v>
      </c>
      <c r="AE41" s="294">
        <v>332009.42800000001</v>
      </c>
    </row>
    <row r="42" spans="1:31" s="102" customFormat="1">
      <c r="A42" s="111" t="s">
        <v>594</v>
      </c>
      <c r="B42" s="291">
        <v>16254775</v>
      </c>
      <c r="C42" s="292">
        <v>199440150.63999999</v>
      </c>
      <c r="D42" s="291">
        <v>8877407</v>
      </c>
      <c r="E42" s="292">
        <v>14212918</v>
      </c>
      <c r="F42" s="291">
        <v>21456074.116</v>
      </c>
      <c r="G42" s="292">
        <v>146418998.75600001</v>
      </c>
      <c r="H42" s="291">
        <v>166023</v>
      </c>
      <c r="I42" s="292">
        <v>1714884</v>
      </c>
      <c r="J42" s="292">
        <v>8930469.3790000007</v>
      </c>
      <c r="K42" s="292">
        <v>67586710.403999999</v>
      </c>
      <c r="L42" s="292">
        <v>8711384</v>
      </c>
      <c r="M42" s="292">
        <v>12498034</v>
      </c>
      <c r="N42" s="292">
        <v>12525604.737</v>
      </c>
      <c r="O42" s="292">
        <v>78832288.351999998</v>
      </c>
      <c r="P42" s="292">
        <v>2529415</v>
      </c>
      <c r="Q42" s="292">
        <v>3766891</v>
      </c>
      <c r="R42" s="292">
        <v>3179669.7110000001</v>
      </c>
      <c r="S42" s="292">
        <v>20617105.875</v>
      </c>
      <c r="T42" s="292">
        <v>4814799</v>
      </c>
      <c r="U42" s="292">
        <v>5955322</v>
      </c>
      <c r="V42" s="292">
        <v>4712803.0049999999</v>
      </c>
      <c r="W42" s="292">
        <v>29533700.149999999</v>
      </c>
      <c r="X42" s="292">
        <v>122018</v>
      </c>
      <c r="Y42" s="292">
        <v>3633336</v>
      </c>
      <c r="Z42" s="292">
        <v>2414765.122</v>
      </c>
      <c r="AA42" s="292">
        <v>1355980.04</v>
      </c>
      <c r="AB42" s="292">
        <v>33154</v>
      </c>
      <c r="AC42" s="292">
        <v>213319</v>
      </c>
      <c r="AD42" s="292">
        <v>2399038.7999999998</v>
      </c>
      <c r="AE42" s="292">
        <v>1514365.8189999999</v>
      </c>
    </row>
    <row r="43" spans="1:31" s="102" customFormat="1">
      <c r="A43" s="111" t="s">
        <v>595</v>
      </c>
      <c r="B43" s="291">
        <v>24484566</v>
      </c>
      <c r="C43" s="292">
        <v>285786653.54500002</v>
      </c>
      <c r="D43" s="291">
        <v>12768971</v>
      </c>
      <c r="E43" s="292">
        <v>21059978</v>
      </c>
      <c r="F43" s="291">
        <v>28058959.480999999</v>
      </c>
      <c r="G43" s="292">
        <v>196518275.18399999</v>
      </c>
      <c r="H43" s="291">
        <v>221996</v>
      </c>
      <c r="I43" s="292">
        <v>2541197</v>
      </c>
      <c r="J43" s="292">
        <v>11686828.334000001</v>
      </c>
      <c r="K43" s="292">
        <v>89816500.060000002</v>
      </c>
      <c r="L43" s="292">
        <v>12546975</v>
      </c>
      <c r="M43" s="292">
        <v>18518781</v>
      </c>
      <c r="N43" s="292">
        <v>16372131.147</v>
      </c>
      <c r="O43" s="292">
        <v>106701775.124</v>
      </c>
      <c r="P43" s="292">
        <v>3285874</v>
      </c>
      <c r="Q43" s="292">
        <v>5262641</v>
      </c>
      <c r="R43" s="292">
        <v>4158955.0189999999</v>
      </c>
      <c r="S43" s="292">
        <v>27749972.767999999</v>
      </c>
      <c r="T43" s="292">
        <v>8364083</v>
      </c>
      <c r="U43" s="292">
        <v>10224334</v>
      </c>
      <c r="V43" s="292">
        <v>9189644.4900000002</v>
      </c>
      <c r="W43" s="292">
        <v>56895272.049999997</v>
      </c>
      <c r="X43" s="292">
        <v>168068</v>
      </c>
      <c r="Y43" s="292">
        <v>5417975</v>
      </c>
      <c r="Z43" s="292">
        <v>3626441.7239999999</v>
      </c>
      <c r="AA43" s="292">
        <v>2122493.1230000001</v>
      </c>
      <c r="AB43" s="292">
        <v>65638</v>
      </c>
      <c r="AC43" s="292">
        <v>368611</v>
      </c>
      <c r="AD43" s="292">
        <v>4055647.56</v>
      </c>
      <c r="AE43" s="292">
        <v>2500640.42</v>
      </c>
    </row>
    <row r="44" spans="1:31" s="102" customFormat="1">
      <c r="A44" s="111" t="s">
        <v>596</v>
      </c>
      <c r="B44" s="291">
        <v>9636626</v>
      </c>
      <c r="C44" s="292">
        <v>120902815.22499999</v>
      </c>
      <c r="D44" s="291">
        <v>5055831</v>
      </c>
      <c r="E44" s="292">
        <v>8256820</v>
      </c>
      <c r="F44" s="291">
        <v>11046330.983999999</v>
      </c>
      <c r="G44" s="292">
        <v>83781959.113999993</v>
      </c>
      <c r="H44" s="291">
        <v>96799</v>
      </c>
      <c r="I44" s="292">
        <v>1187140</v>
      </c>
      <c r="J44" s="292">
        <v>5000339.3339999998</v>
      </c>
      <c r="K44" s="292">
        <v>40875347.788999997</v>
      </c>
      <c r="L44" s="292">
        <v>4959032</v>
      </c>
      <c r="M44" s="292">
        <v>7069680</v>
      </c>
      <c r="N44" s="292">
        <v>6045991.6500000004</v>
      </c>
      <c r="O44" s="292">
        <v>42906611.325000003</v>
      </c>
      <c r="P44" s="292">
        <v>1304957</v>
      </c>
      <c r="Q44" s="292">
        <v>2169123</v>
      </c>
      <c r="R44" s="292">
        <v>1617201.4240000001</v>
      </c>
      <c r="S44" s="292">
        <v>11582797.762</v>
      </c>
      <c r="T44" s="292">
        <v>3264808</v>
      </c>
      <c r="U44" s="292">
        <v>3939102</v>
      </c>
      <c r="V44" s="292">
        <v>3530580.477</v>
      </c>
      <c r="W44" s="292">
        <v>23835055.963</v>
      </c>
      <c r="X44" s="292">
        <v>79892</v>
      </c>
      <c r="Y44" s="292">
        <v>2799029</v>
      </c>
      <c r="Z44" s="292">
        <v>1869589.655</v>
      </c>
      <c r="AA44" s="292">
        <v>1102095.5930000001</v>
      </c>
      <c r="AB44" s="292">
        <v>11030</v>
      </c>
      <c r="AC44" s="292">
        <v>70882</v>
      </c>
      <c r="AD44" s="292">
        <v>828016.41500000004</v>
      </c>
      <c r="AE44" s="292">
        <v>600906.79299999995</v>
      </c>
    </row>
    <row r="45" spans="1:31" s="102" customFormat="1">
      <c r="A45" s="111" t="s">
        <v>597</v>
      </c>
      <c r="B45" s="291">
        <v>6166341</v>
      </c>
      <c r="C45" s="292">
        <v>78333196.910999998</v>
      </c>
      <c r="D45" s="291">
        <v>3421140</v>
      </c>
      <c r="E45" s="292">
        <v>5723554</v>
      </c>
      <c r="F45" s="291">
        <v>7875319.7630000003</v>
      </c>
      <c r="G45" s="292">
        <v>56557297.336999997</v>
      </c>
      <c r="H45" s="291">
        <v>68340</v>
      </c>
      <c r="I45" s="292">
        <v>881054</v>
      </c>
      <c r="J45" s="292">
        <v>3429769.2289999998</v>
      </c>
      <c r="K45" s="292">
        <v>27471718.655000001</v>
      </c>
      <c r="L45" s="292">
        <v>3352800</v>
      </c>
      <c r="M45" s="292">
        <v>4842500</v>
      </c>
      <c r="N45" s="292">
        <v>4445550.534</v>
      </c>
      <c r="O45" s="292">
        <v>29085578.682</v>
      </c>
      <c r="P45" s="292">
        <v>947310</v>
      </c>
      <c r="Q45" s="292">
        <v>1524734</v>
      </c>
      <c r="R45" s="292">
        <v>1186934.8500000001</v>
      </c>
      <c r="S45" s="292">
        <v>7484969.7470000004</v>
      </c>
      <c r="T45" s="292">
        <v>1787563</v>
      </c>
      <c r="U45" s="292">
        <v>2196121</v>
      </c>
      <c r="V45" s="292">
        <v>1990902.996</v>
      </c>
      <c r="W45" s="292">
        <v>12744524.85</v>
      </c>
      <c r="X45" s="292">
        <v>52905</v>
      </c>
      <c r="Y45" s="292">
        <v>2028753</v>
      </c>
      <c r="Z45" s="292">
        <v>1352286.3419999999</v>
      </c>
      <c r="AA45" s="292">
        <v>914770.33700000006</v>
      </c>
      <c r="AB45" s="292">
        <v>10328</v>
      </c>
      <c r="AC45" s="292">
        <v>78035</v>
      </c>
      <c r="AD45" s="292">
        <v>903161.72499999998</v>
      </c>
      <c r="AE45" s="292">
        <v>631634.64</v>
      </c>
    </row>
    <row r="46" spans="1:31" s="102" customFormat="1">
      <c r="A46" s="170" t="s">
        <v>598</v>
      </c>
      <c r="B46" s="293">
        <v>8837759</v>
      </c>
      <c r="C46" s="294">
        <v>99469280.316</v>
      </c>
      <c r="D46" s="293">
        <v>4742196</v>
      </c>
      <c r="E46" s="294">
        <v>7767876</v>
      </c>
      <c r="F46" s="293">
        <v>10212377.041999999</v>
      </c>
      <c r="G46" s="294">
        <v>68571112.162</v>
      </c>
      <c r="H46" s="293">
        <v>80793</v>
      </c>
      <c r="I46" s="294">
        <v>926159</v>
      </c>
      <c r="J46" s="294">
        <v>4291111.9529999997</v>
      </c>
      <c r="K46" s="294">
        <v>31154155.565000001</v>
      </c>
      <c r="L46" s="294">
        <v>4661403</v>
      </c>
      <c r="M46" s="294">
        <v>6841717</v>
      </c>
      <c r="N46" s="294">
        <v>5921265.0889999997</v>
      </c>
      <c r="O46" s="294">
        <v>37416956.597000003</v>
      </c>
      <c r="P46" s="294">
        <v>1303173</v>
      </c>
      <c r="Q46" s="294">
        <v>2017564</v>
      </c>
      <c r="R46" s="294">
        <v>1622236.504</v>
      </c>
      <c r="S46" s="294">
        <v>10368064.676000001</v>
      </c>
      <c r="T46" s="294">
        <v>2781700</v>
      </c>
      <c r="U46" s="294">
        <v>3367105</v>
      </c>
      <c r="V46" s="294">
        <v>3108043.8169999998</v>
      </c>
      <c r="W46" s="294">
        <v>19217889.991</v>
      </c>
      <c r="X46" s="294">
        <v>59015</v>
      </c>
      <c r="Y46" s="294">
        <v>1925117</v>
      </c>
      <c r="Z46" s="294">
        <v>1273192.5889999999</v>
      </c>
      <c r="AA46" s="294">
        <v>702796.69099999999</v>
      </c>
      <c r="AB46" s="294">
        <v>10690</v>
      </c>
      <c r="AC46" s="294">
        <v>80760</v>
      </c>
      <c r="AD46" s="294">
        <v>913266.01</v>
      </c>
      <c r="AE46" s="294">
        <v>609416.79599999997</v>
      </c>
    </row>
    <row r="47" spans="1:31" s="102" customFormat="1">
      <c r="A47" s="111" t="s">
        <v>599</v>
      </c>
      <c r="B47" s="291">
        <v>9042900</v>
      </c>
      <c r="C47" s="292">
        <v>127244554.978</v>
      </c>
      <c r="D47" s="291">
        <v>5040713</v>
      </c>
      <c r="E47" s="292">
        <v>8384538</v>
      </c>
      <c r="F47" s="291">
        <v>11959972.544</v>
      </c>
      <c r="G47" s="292">
        <v>91801711.365999997</v>
      </c>
      <c r="H47" s="291">
        <v>97586</v>
      </c>
      <c r="I47" s="292">
        <v>1145219</v>
      </c>
      <c r="J47" s="292">
        <v>5139909.34</v>
      </c>
      <c r="K47" s="292">
        <v>42574568.199000001</v>
      </c>
      <c r="L47" s="292">
        <v>4943127</v>
      </c>
      <c r="M47" s="292">
        <v>7239319</v>
      </c>
      <c r="N47" s="292">
        <v>6820063.2039999999</v>
      </c>
      <c r="O47" s="292">
        <v>49227143.167000003</v>
      </c>
      <c r="P47" s="292">
        <v>1308767</v>
      </c>
      <c r="Q47" s="292">
        <v>2144867</v>
      </c>
      <c r="R47" s="292">
        <v>1518658.1089999999</v>
      </c>
      <c r="S47" s="292">
        <v>10930483.944</v>
      </c>
      <c r="T47" s="292">
        <v>2672255</v>
      </c>
      <c r="U47" s="292">
        <v>3266403</v>
      </c>
      <c r="V47" s="292">
        <v>3242590.378</v>
      </c>
      <c r="W47" s="292">
        <v>22269904.471999999</v>
      </c>
      <c r="X47" s="292">
        <v>82418</v>
      </c>
      <c r="Y47" s="292">
        <v>2704189</v>
      </c>
      <c r="Z47" s="292">
        <v>1807603.781</v>
      </c>
      <c r="AA47" s="292">
        <v>1059340.067</v>
      </c>
      <c r="AB47" s="292">
        <v>21165</v>
      </c>
      <c r="AC47" s="292">
        <v>140541</v>
      </c>
      <c r="AD47" s="292">
        <v>1569047.35</v>
      </c>
      <c r="AE47" s="292">
        <v>1183115.129</v>
      </c>
    </row>
    <row r="48" spans="1:31" s="102" customFormat="1">
      <c r="A48" s="111" t="s">
        <v>600</v>
      </c>
      <c r="B48" s="291">
        <v>4766818</v>
      </c>
      <c r="C48" s="292">
        <v>73872072.568000004</v>
      </c>
      <c r="D48" s="291">
        <v>2583257</v>
      </c>
      <c r="E48" s="292">
        <v>4553080</v>
      </c>
      <c r="F48" s="291">
        <v>6832367.5820000004</v>
      </c>
      <c r="G48" s="292">
        <v>53098940.766999997</v>
      </c>
      <c r="H48" s="291">
        <v>66141</v>
      </c>
      <c r="I48" s="292">
        <v>896780</v>
      </c>
      <c r="J48" s="292">
        <v>3429073.4410000001</v>
      </c>
      <c r="K48" s="292">
        <v>28807126.155000001</v>
      </c>
      <c r="L48" s="292">
        <v>2517116</v>
      </c>
      <c r="M48" s="292">
        <v>3656300</v>
      </c>
      <c r="N48" s="292">
        <v>3403294.1409999998</v>
      </c>
      <c r="O48" s="292">
        <v>24291814.612</v>
      </c>
      <c r="P48" s="292">
        <v>626824</v>
      </c>
      <c r="Q48" s="292">
        <v>1028636</v>
      </c>
      <c r="R48" s="292">
        <v>773618.43900000001</v>
      </c>
      <c r="S48" s="292">
        <v>5505357.949</v>
      </c>
      <c r="T48" s="292">
        <v>1544641</v>
      </c>
      <c r="U48" s="292">
        <v>1855405</v>
      </c>
      <c r="V48" s="292">
        <v>1973200.5519999999</v>
      </c>
      <c r="W48" s="292">
        <v>13613974.006999999</v>
      </c>
      <c r="X48" s="292">
        <v>56002</v>
      </c>
      <c r="Y48" s="292">
        <v>2171743</v>
      </c>
      <c r="Z48" s="292">
        <v>1456546.027</v>
      </c>
      <c r="AA48" s="292">
        <v>1017930.6409999999</v>
      </c>
      <c r="AB48" s="292">
        <v>12096</v>
      </c>
      <c r="AC48" s="292">
        <v>72898</v>
      </c>
      <c r="AD48" s="292">
        <v>814209.77</v>
      </c>
      <c r="AE48" s="292">
        <v>635869.20400000003</v>
      </c>
    </row>
    <row r="49" spans="1:31" s="102" customFormat="1">
      <c r="A49" s="111" t="s">
        <v>601</v>
      </c>
      <c r="B49" s="291">
        <v>46268991</v>
      </c>
      <c r="C49" s="292">
        <v>604335498.09399998</v>
      </c>
      <c r="D49" s="291">
        <v>23696103</v>
      </c>
      <c r="E49" s="292">
        <v>41857366</v>
      </c>
      <c r="F49" s="291">
        <v>59502548.204000004</v>
      </c>
      <c r="G49" s="292">
        <v>426232387.52600002</v>
      </c>
      <c r="H49" s="291">
        <v>562237</v>
      </c>
      <c r="I49" s="292">
        <v>6552307</v>
      </c>
      <c r="J49" s="292">
        <v>28539336.653999999</v>
      </c>
      <c r="K49" s="292">
        <v>223371057.42699999</v>
      </c>
      <c r="L49" s="292">
        <v>23133866</v>
      </c>
      <c r="M49" s="292">
        <v>35305059</v>
      </c>
      <c r="N49" s="292">
        <v>30963211.550000001</v>
      </c>
      <c r="O49" s="292">
        <v>202861330.09900001</v>
      </c>
      <c r="P49" s="292">
        <v>6278527</v>
      </c>
      <c r="Q49" s="292">
        <v>11129283</v>
      </c>
      <c r="R49" s="292">
        <v>8420859.8770000003</v>
      </c>
      <c r="S49" s="292">
        <v>55864423.210000001</v>
      </c>
      <c r="T49" s="292">
        <v>16165311</v>
      </c>
      <c r="U49" s="292">
        <v>20360760</v>
      </c>
      <c r="V49" s="292">
        <v>16604089.302999999</v>
      </c>
      <c r="W49" s="292">
        <v>107890030.917</v>
      </c>
      <c r="X49" s="292">
        <v>408122</v>
      </c>
      <c r="Y49" s="292">
        <v>15104369</v>
      </c>
      <c r="Z49" s="292">
        <v>10144563.814999999</v>
      </c>
      <c r="AA49" s="292">
        <v>6889673.0659999996</v>
      </c>
      <c r="AB49" s="292">
        <v>129050</v>
      </c>
      <c r="AC49" s="292">
        <v>899446</v>
      </c>
      <c r="AD49" s="292">
        <v>10314292.586999999</v>
      </c>
      <c r="AE49" s="292">
        <v>7458983.375</v>
      </c>
    </row>
    <row r="50" spans="1:31" s="102" customFormat="1">
      <c r="A50" s="111" t="s">
        <v>602</v>
      </c>
      <c r="B50" s="291">
        <v>7619903</v>
      </c>
      <c r="C50" s="292">
        <v>84268388.842999995</v>
      </c>
      <c r="D50" s="291">
        <v>3862331</v>
      </c>
      <c r="E50" s="292">
        <v>6775313</v>
      </c>
      <c r="F50" s="291">
        <v>8326708.3119999999</v>
      </c>
      <c r="G50" s="292">
        <v>59161760.365000002</v>
      </c>
      <c r="H50" s="291">
        <v>76223</v>
      </c>
      <c r="I50" s="292">
        <v>955436</v>
      </c>
      <c r="J50" s="292">
        <v>3720663.878</v>
      </c>
      <c r="K50" s="292">
        <v>29352162.728999998</v>
      </c>
      <c r="L50" s="292">
        <v>3786108</v>
      </c>
      <c r="M50" s="292">
        <v>5819877</v>
      </c>
      <c r="N50" s="292">
        <v>4606044.4340000004</v>
      </c>
      <c r="O50" s="292">
        <v>29809597.636</v>
      </c>
      <c r="P50" s="292">
        <v>987203</v>
      </c>
      <c r="Q50" s="292">
        <v>1671171</v>
      </c>
      <c r="R50" s="292">
        <v>1164646.425</v>
      </c>
      <c r="S50" s="292">
        <v>7618415.1780000003</v>
      </c>
      <c r="T50" s="292">
        <v>2755299</v>
      </c>
      <c r="U50" s="292">
        <v>3485934</v>
      </c>
      <c r="V50" s="292">
        <v>2537571.8250000002</v>
      </c>
      <c r="W50" s="292">
        <v>15993839.903000001</v>
      </c>
      <c r="X50" s="292">
        <v>58876</v>
      </c>
      <c r="Y50" s="292">
        <v>2184312</v>
      </c>
      <c r="Z50" s="292">
        <v>1446129.733</v>
      </c>
      <c r="AA50" s="292">
        <v>795681.98199999996</v>
      </c>
      <c r="AB50" s="292">
        <v>15070</v>
      </c>
      <c r="AC50" s="292">
        <v>94910</v>
      </c>
      <c r="AD50" s="292">
        <v>1050901.46</v>
      </c>
      <c r="AE50" s="292">
        <v>698691.41500000004</v>
      </c>
    </row>
    <row r="51" spans="1:31" s="102" customFormat="1">
      <c r="A51" s="170" t="s">
        <v>603</v>
      </c>
      <c r="B51" s="293">
        <v>10644565</v>
      </c>
      <c r="C51" s="294">
        <v>136239342.553</v>
      </c>
      <c r="D51" s="293">
        <v>5534962</v>
      </c>
      <c r="E51" s="294">
        <v>9619783</v>
      </c>
      <c r="F51" s="293">
        <v>13067558.731000001</v>
      </c>
      <c r="G51" s="294">
        <v>95868363.136000007</v>
      </c>
      <c r="H51" s="293">
        <v>138820</v>
      </c>
      <c r="I51" s="294">
        <v>1664291</v>
      </c>
      <c r="J51" s="294">
        <v>6255964.7350000003</v>
      </c>
      <c r="K51" s="294">
        <v>50598968.436999999</v>
      </c>
      <c r="L51" s="294">
        <v>5396142</v>
      </c>
      <c r="M51" s="294">
        <v>7955492</v>
      </c>
      <c r="N51" s="294">
        <v>6811593.9960000003</v>
      </c>
      <c r="O51" s="294">
        <v>45269394.699000001</v>
      </c>
      <c r="P51" s="294">
        <v>1440886</v>
      </c>
      <c r="Q51" s="294">
        <v>2307398</v>
      </c>
      <c r="R51" s="294">
        <v>1774995.155</v>
      </c>
      <c r="S51" s="294">
        <v>12022887.298</v>
      </c>
      <c r="T51" s="294">
        <v>3650953</v>
      </c>
      <c r="U51" s="294">
        <v>4453666</v>
      </c>
      <c r="V51" s="294">
        <v>3894400.56</v>
      </c>
      <c r="W51" s="294">
        <v>25635924.131000001</v>
      </c>
      <c r="X51" s="294">
        <v>104253</v>
      </c>
      <c r="Y51" s="294">
        <v>3874458</v>
      </c>
      <c r="Z51" s="294">
        <v>2581457.878</v>
      </c>
      <c r="AA51" s="294">
        <v>1724721.517</v>
      </c>
      <c r="AB51" s="294">
        <v>17764</v>
      </c>
      <c r="AC51" s="294">
        <v>118457</v>
      </c>
      <c r="AD51" s="294">
        <v>1349174.845</v>
      </c>
      <c r="AE51" s="294">
        <v>987446.47100000002</v>
      </c>
    </row>
    <row r="52" spans="1:31" s="102" customFormat="1">
      <c r="A52" s="111" t="s">
        <v>604</v>
      </c>
      <c r="B52" s="291">
        <v>13795743</v>
      </c>
      <c r="C52" s="292">
        <v>177300998.65400001</v>
      </c>
      <c r="D52" s="291">
        <v>7522623</v>
      </c>
      <c r="E52" s="292">
        <v>12525405</v>
      </c>
      <c r="F52" s="291">
        <v>17424577.304000001</v>
      </c>
      <c r="G52" s="292">
        <v>129102973.38699999</v>
      </c>
      <c r="H52" s="291">
        <v>161095</v>
      </c>
      <c r="I52" s="292">
        <v>1997298</v>
      </c>
      <c r="J52" s="292">
        <v>8086397.1739999996</v>
      </c>
      <c r="K52" s="292">
        <v>65114285.193000004</v>
      </c>
      <c r="L52" s="292">
        <v>7361528</v>
      </c>
      <c r="M52" s="292">
        <v>10528107</v>
      </c>
      <c r="N52" s="292">
        <v>9338180.1300000008</v>
      </c>
      <c r="O52" s="292">
        <v>63988688.193999998</v>
      </c>
      <c r="P52" s="292">
        <v>1768841</v>
      </c>
      <c r="Q52" s="292">
        <v>3008006</v>
      </c>
      <c r="R52" s="292">
        <v>2182065.6009999998</v>
      </c>
      <c r="S52" s="292">
        <v>15122528.639</v>
      </c>
      <c r="T52" s="292">
        <v>4477534</v>
      </c>
      <c r="U52" s="292">
        <v>5437904</v>
      </c>
      <c r="V52" s="292">
        <v>4530134.08</v>
      </c>
      <c r="W52" s="292">
        <v>29609484.767999999</v>
      </c>
      <c r="X52" s="292">
        <v>137157</v>
      </c>
      <c r="Y52" s="292">
        <v>4782709</v>
      </c>
      <c r="Z52" s="292">
        <v>3169108.7629999998</v>
      </c>
      <c r="AA52" s="292">
        <v>1888688.5919999999</v>
      </c>
      <c r="AB52" s="292">
        <v>26745</v>
      </c>
      <c r="AC52" s="292">
        <v>193432</v>
      </c>
      <c r="AD52" s="292">
        <v>2231256.33</v>
      </c>
      <c r="AE52" s="292">
        <v>1577323.2679999999</v>
      </c>
    </row>
    <row r="53" spans="1:31" s="102" customFormat="1">
      <c r="A53" s="111" t="s">
        <v>605</v>
      </c>
      <c r="B53" s="291">
        <v>9236805</v>
      </c>
      <c r="C53" s="292">
        <v>120867616.851</v>
      </c>
      <c r="D53" s="291">
        <v>4986778</v>
      </c>
      <c r="E53" s="292">
        <v>8519192</v>
      </c>
      <c r="F53" s="291">
        <v>11896292.142999999</v>
      </c>
      <c r="G53" s="292">
        <v>87581363.614999995</v>
      </c>
      <c r="H53" s="291">
        <v>126891</v>
      </c>
      <c r="I53" s="292">
        <v>1424311</v>
      </c>
      <c r="J53" s="292">
        <v>5521175.4079999998</v>
      </c>
      <c r="K53" s="292">
        <v>44185011.766999997</v>
      </c>
      <c r="L53" s="292">
        <v>4859887</v>
      </c>
      <c r="M53" s="292">
        <v>7094881</v>
      </c>
      <c r="N53" s="292">
        <v>6375116.7350000003</v>
      </c>
      <c r="O53" s="292">
        <v>43396351.847999997</v>
      </c>
      <c r="P53" s="292">
        <v>1041946</v>
      </c>
      <c r="Q53" s="292">
        <v>1834378</v>
      </c>
      <c r="R53" s="292">
        <v>1353425.5049999999</v>
      </c>
      <c r="S53" s="292">
        <v>9124478.3929999992</v>
      </c>
      <c r="T53" s="292">
        <v>3191523</v>
      </c>
      <c r="U53" s="292">
        <v>3898485</v>
      </c>
      <c r="V53" s="292">
        <v>3315204.4759999998</v>
      </c>
      <c r="W53" s="292">
        <v>21780571.941</v>
      </c>
      <c r="X53" s="292">
        <v>94013</v>
      </c>
      <c r="Y53" s="292">
        <v>3264573</v>
      </c>
      <c r="Z53" s="292">
        <v>2159710.7310000001</v>
      </c>
      <c r="AA53" s="292">
        <v>1403708.4509999999</v>
      </c>
      <c r="AB53" s="292">
        <v>16558</v>
      </c>
      <c r="AC53" s="292">
        <v>115984</v>
      </c>
      <c r="AD53" s="292">
        <v>1324742.99</v>
      </c>
      <c r="AE53" s="292">
        <v>977494.451</v>
      </c>
    </row>
    <row r="54" spans="1:31" s="102" customFormat="1">
      <c r="A54" s="111" t="s">
        <v>606</v>
      </c>
      <c r="B54" s="291">
        <v>9198148</v>
      </c>
      <c r="C54" s="292">
        <v>106203583.987</v>
      </c>
      <c r="D54" s="291">
        <v>4818228</v>
      </c>
      <c r="E54" s="292">
        <v>8108292</v>
      </c>
      <c r="F54" s="291">
        <v>10742454.665999999</v>
      </c>
      <c r="G54" s="292">
        <v>74837218.454999998</v>
      </c>
      <c r="H54" s="291">
        <v>101694</v>
      </c>
      <c r="I54" s="292">
        <v>1162167</v>
      </c>
      <c r="J54" s="292">
        <v>4623518.926</v>
      </c>
      <c r="K54" s="292">
        <v>35741622.581</v>
      </c>
      <c r="L54" s="292">
        <v>4716534</v>
      </c>
      <c r="M54" s="292">
        <v>6946125</v>
      </c>
      <c r="N54" s="292">
        <v>6118935.7400000002</v>
      </c>
      <c r="O54" s="292">
        <v>39095595.873999998</v>
      </c>
      <c r="P54" s="292">
        <v>1104050</v>
      </c>
      <c r="Q54" s="292">
        <v>1920243</v>
      </c>
      <c r="R54" s="292">
        <v>1405413.574</v>
      </c>
      <c r="S54" s="292">
        <v>9212067.5380000006</v>
      </c>
      <c r="T54" s="292">
        <v>3253050</v>
      </c>
      <c r="U54" s="292">
        <v>3984660</v>
      </c>
      <c r="V54" s="292">
        <v>3156142.0800000001</v>
      </c>
      <c r="W54" s="292">
        <v>19865202.681000002</v>
      </c>
      <c r="X54" s="292">
        <v>76275</v>
      </c>
      <c r="Y54" s="292">
        <v>2595085</v>
      </c>
      <c r="Z54" s="292">
        <v>1719226.1740000001</v>
      </c>
      <c r="AA54" s="292">
        <v>1049184.007</v>
      </c>
      <c r="AB54" s="292">
        <v>22820</v>
      </c>
      <c r="AC54" s="292">
        <v>148350</v>
      </c>
      <c r="AD54" s="292">
        <v>1730132.46</v>
      </c>
      <c r="AE54" s="292">
        <v>1239911.3060000001</v>
      </c>
    </row>
    <row r="55" spans="1:31" s="102" customFormat="1">
      <c r="A55" s="111" t="s">
        <v>607</v>
      </c>
      <c r="B55" s="291">
        <v>11702977</v>
      </c>
      <c r="C55" s="292">
        <v>168196629.46399999</v>
      </c>
      <c r="D55" s="291">
        <v>6198941</v>
      </c>
      <c r="E55" s="292">
        <v>10898443</v>
      </c>
      <c r="F55" s="291">
        <v>15951049.357999999</v>
      </c>
      <c r="G55" s="292">
        <v>123917543.832</v>
      </c>
      <c r="H55" s="291">
        <v>161598</v>
      </c>
      <c r="I55" s="292">
        <v>2040843</v>
      </c>
      <c r="J55" s="292">
        <v>7869672.4340000004</v>
      </c>
      <c r="K55" s="292">
        <v>65188557.840000004</v>
      </c>
      <c r="L55" s="292">
        <v>6037343</v>
      </c>
      <c r="M55" s="292">
        <v>8857600</v>
      </c>
      <c r="N55" s="292">
        <v>8081376.9239999996</v>
      </c>
      <c r="O55" s="292">
        <v>58728985.991999999</v>
      </c>
      <c r="P55" s="292">
        <v>1561569</v>
      </c>
      <c r="Q55" s="292">
        <v>2767697</v>
      </c>
      <c r="R55" s="292">
        <v>1877915.2890000001</v>
      </c>
      <c r="S55" s="292">
        <v>13479824.921</v>
      </c>
      <c r="T55" s="292">
        <v>3918425</v>
      </c>
      <c r="U55" s="292">
        <v>4704051</v>
      </c>
      <c r="V55" s="292">
        <v>3919830.6549999998</v>
      </c>
      <c r="W55" s="292">
        <v>27094501.476</v>
      </c>
      <c r="X55" s="292">
        <v>133030</v>
      </c>
      <c r="Y55" s="292">
        <v>5073623</v>
      </c>
      <c r="Z55" s="292">
        <v>3370563.1260000002</v>
      </c>
      <c r="AA55" s="292">
        <v>2247525.7719999999</v>
      </c>
      <c r="AB55" s="292">
        <v>24042</v>
      </c>
      <c r="AC55" s="292">
        <v>165712</v>
      </c>
      <c r="AD55" s="292">
        <v>1924284.85</v>
      </c>
      <c r="AE55" s="292">
        <v>1457233.463</v>
      </c>
    </row>
    <row r="56" spans="1:31" s="102" customFormat="1">
      <c r="A56" s="170" t="s">
        <v>608</v>
      </c>
      <c r="B56" s="293">
        <v>9733159</v>
      </c>
      <c r="C56" s="294">
        <v>160241661.68700001</v>
      </c>
      <c r="D56" s="293">
        <v>5126406</v>
      </c>
      <c r="E56" s="294">
        <v>8851351</v>
      </c>
      <c r="F56" s="293">
        <v>14902234.414999999</v>
      </c>
      <c r="G56" s="294">
        <v>116764232.973</v>
      </c>
      <c r="H56" s="293">
        <v>151539</v>
      </c>
      <c r="I56" s="294">
        <v>1755851</v>
      </c>
      <c r="J56" s="294">
        <v>7700948.9759999998</v>
      </c>
      <c r="K56" s="294">
        <v>64586795.898999996</v>
      </c>
      <c r="L56" s="294">
        <v>4974867</v>
      </c>
      <c r="M56" s="294">
        <v>7095500</v>
      </c>
      <c r="N56" s="294">
        <v>7201285.4390000002</v>
      </c>
      <c r="O56" s="294">
        <v>52177437.074000001</v>
      </c>
      <c r="P56" s="294">
        <v>1252808</v>
      </c>
      <c r="Q56" s="294">
        <v>2161038</v>
      </c>
      <c r="R56" s="294">
        <v>1647636.57</v>
      </c>
      <c r="S56" s="294">
        <v>11907922.266000001</v>
      </c>
      <c r="T56" s="294">
        <v>3325171</v>
      </c>
      <c r="U56" s="294">
        <v>3882786</v>
      </c>
      <c r="V56" s="294">
        <v>3992978.6159999999</v>
      </c>
      <c r="W56" s="294">
        <v>27384626.068999998</v>
      </c>
      <c r="X56" s="294">
        <v>119768</v>
      </c>
      <c r="Y56" s="294">
        <v>4273743</v>
      </c>
      <c r="Z56" s="294">
        <v>2853443.7650000001</v>
      </c>
      <c r="AA56" s="294">
        <v>2017837.8389999999</v>
      </c>
      <c r="AB56" s="294">
        <v>28774</v>
      </c>
      <c r="AC56" s="294">
        <v>236655</v>
      </c>
      <c r="AD56" s="294">
        <v>2817815.1</v>
      </c>
      <c r="AE56" s="294">
        <v>2167042.54</v>
      </c>
    </row>
    <row r="57" spans="1:31" ht="18.95" customHeight="1">
      <c r="B57" s="5" t="s">
        <v>231</v>
      </c>
    </row>
    <row r="59" spans="1:31">
      <c r="B59" s="295"/>
    </row>
    <row r="60" spans="1:31" s="255" customFormat="1">
      <c r="A60" s="253"/>
    </row>
    <row r="61" spans="1:31" s="255" customFormat="1">
      <c r="A61" s="253"/>
    </row>
    <row r="62" spans="1:31" s="255" customFormat="1">
      <c r="A62" s="253"/>
    </row>
    <row r="63" spans="1:31" s="255" customFormat="1">
      <c r="A63" s="253"/>
    </row>
    <row r="64" spans="1:31" s="255" customFormat="1">
      <c r="A64" s="253"/>
    </row>
    <row r="65" spans="1:70" s="255" customFormat="1">
      <c r="A65" s="253"/>
      <c r="B65" s="179"/>
      <c r="C65" s="179"/>
      <c r="D65" s="179"/>
      <c r="E65" s="179"/>
      <c r="F65" s="179"/>
      <c r="G65" s="179"/>
      <c r="H65" s="179"/>
      <c r="I65" s="179"/>
      <c r="J65" s="179"/>
      <c r="K65" s="179"/>
      <c r="L65" s="179"/>
      <c r="M65" s="179"/>
      <c r="N65" s="179"/>
      <c r="O65" s="179"/>
      <c r="P65" s="179"/>
      <c r="Q65" s="179"/>
      <c r="R65" s="179"/>
      <c r="S65" s="179"/>
      <c r="T65" s="179"/>
      <c r="U65" s="179"/>
      <c r="V65" s="179"/>
      <c r="W65" s="179"/>
      <c r="X65" s="179"/>
      <c r="Y65" s="179"/>
      <c r="Z65" s="179"/>
      <c r="AA65" s="179"/>
      <c r="AB65" s="179"/>
      <c r="AC65" s="179"/>
      <c r="AD65" s="179"/>
      <c r="AE65" s="179"/>
      <c r="AF65" s="179"/>
      <c r="AG65" s="179"/>
      <c r="AH65" s="179"/>
      <c r="AI65" s="179"/>
      <c r="AJ65" s="179"/>
      <c r="AK65" s="179"/>
      <c r="AL65" s="179"/>
    </row>
    <row r="66" spans="1:70" s="255" customFormat="1">
      <c r="A66" s="253"/>
      <c r="B66" s="179"/>
      <c r="C66" s="179"/>
      <c r="D66" s="179"/>
      <c r="E66" s="179"/>
      <c r="F66" s="179"/>
      <c r="G66" s="179"/>
      <c r="H66" s="179"/>
      <c r="I66" s="179"/>
      <c r="J66" s="179"/>
      <c r="K66" s="179"/>
      <c r="L66" s="179"/>
      <c r="M66" s="179"/>
      <c r="N66" s="179"/>
      <c r="O66" s="179"/>
      <c r="P66" s="179"/>
      <c r="Q66" s="179"/>
      <c r="R66" s="179"/>
      <c r="S66" s="179"/>
      <c r="T66" s="179"/>
      <c r="U66" s="179"/>
      <c r="V66" s="179"/>
      <c r="W66" s="179"/>
      <c r="X66" s="179"/>
      <c r="Y66" s="179"/>
      <c r="Z66" s="179"/>
      <c r="AA66" s="179"/>
      <c r="AB66" s="179"/>
      <c r="AC66" s="179"/>
      <c r="AD66" s="179"/>
      <c r="AE66" s="179"/>
      <c r="AF66" s="179"/>
      <c r="AG66" s="179"/>
      <c r="AH66" s="179"/>
      <c r="AI66" s="179"/>
      <c r="AJ66" s="179"/>
      <c r="AK66" s="179"/>
      <c r="AL66" s="179"/>
    </row>
    <row r="67" spans="1:70" s="255" customFormat="1">
      <c r="A67" s="253"/>
    </row>
    <row r="68" spans="1:70" s="255" customFormat="1">
      <c r="A68" s="253"/>
      <c r="B68" s="179"/>
      <c r="C68" s="179"/>
      <c r="D68" s="179"/>
      <c r="E68" s="179"/>
      <c r="F68" s="179"/>
      <c r="G68" s="179"/>
      <c r="H68" s="179"/>
      <c r="I68" s="179"/>
      <c r="J68" s="179"/>
      <c r="K68" s="179"/>
      <c r="L68" s="179"/>
      <c r="M68" s="179"/>
      <c r="N68" s="179"/>
      <c r="O68" s="179"/>
      <c r="P68" s="179"/>
      <c r="Q68" s="179"/>
      <c r="R68" s="179"/>
      <c r="S68" s="179"/>
      <c r="T68" s="179"/>
      <c r="U68" s="179"/>
      <c r="V68" s="179"/>
      <c r="W68" s="179"/>
      <c r="X68" s="179"/>
      <c r="Y68" s="179"/>
      <c r="Z68" s="179"/>
      <c r="AA68" s="179"/>
      <c r="AB68" s="179"/>
      <c r="AC68" s="179"/>
      <c r="AD68" s="179"/>
      <c r="AE68" s="179"/>
      <c r="AF68" s="179"/>
      <c r="AG68" s="179"/>
      <c r="AH68" s="179"/>
      <c r="AI68" s="179"/>
      <c r="AJ68" s="179"/>
      <c r="AK68" s="179"/>
      <c r="AL68" s="179"/>
      <c r="AM68" s="179"/>
      <c r="AN68" s="179"/>
      <c r="AO68" s="179"/>
      <c r="AP68" s="179"/>
      <c r="AQ68" s="179"/>
      <c r="AR68" s="179"/>
      <c r="AS68" s="179"/>
      <c r="AT68" s="179"/>
      <c r="AU68" s="179"/>
      <c r="AV68" s="179"/>
      <c r="AW68" s="179"/>
      <c r="AX68" s="179"/>
      <c r="AY68" s="179"/>
      <c r="AZ68" s="179"/>
      <c r="BA68" s="179"/>
      <c r="BB68" s="179"/>
      <c r="BC68" s="179"/>
      <c r="BD68" s="179"/>
      <c r="BE68" s="179"/>
      <c r="BF68" s="179"/>
      <c r="BG68" s="179"/>
      <c r="BH68" s="179"/>
      <c r="BI68" s="179"/>
      <c r="BJ68" s="179"/>
      <c r="BK68" s="179"/>
      <c r="BL68" s="179"/>
      <c r="BM68" s="179"/>
      <c r="BN68" s="179"/>
      <c r="BO68" s="179"/>
      <c r="BP68" s="179"/>
      <c r="BQ68" s="179"/>
      <c r="BR68" s="179"/>
    </row>
    <row r="69" spans="1:70" s="255" customFormat="1">
      <c r="A69" s="253"/>
      <c r="B69" s="179"/>
      <c r="C69" s="179"/>
      <c r="D69" s="179"/>
      <c r="E69" s="179"/>
      <c r="F69" s="179"/>
      <c r="G69" s="179"/>
      <c r="H69" s="179"/>
      <c r="I69" s="179"/>
      <c r="J69" s="179"/>
      <c r="K69" s="179"/>
      <c r="L69" s="179"/>
      <c r="M69" s="179"/>
      <c r="N69" s="179"/>
      <c r="O69" s="179"/>
      <c r="P69" s="179"/>
      <c r="Q69" s="179"/>
      <c r="R69" s="179"/>
      <c r="S69" s="179"/>
      <c r="T69" s="179"/>
      <c r="U69" s="179"/>
      <c r="V69" s="179"/>
      <c r="W69" s="179"/>
      <c r="X69" s="179"/>
      <c r="Y69" s="179"/>
      <c r="Z69" s="179"/>
      <c r="AA69" s="179"/>
      <c r="AB69" s="179"/>
      <c r="AC69" s="179"/>
      <c r="AD69" s="179"/>
      <c r="AE69" s="179"/>
      <c r="AF69" s="179"/>
      <c r="AG69" s="179"/>
      <c r="AH69" s="179"/>
      <c r="AI69" s="179"/>
      <c r="AJ69" s="179"/>
      <c r="AK69" s="179"/>
      <c r="AL69" s="179"/>
      <c r="AM69" s="179"/>
      <c r="AN69" s="179"/>
      <c r="AO69" s="179"/>
      <c r="AP69" s="179"/>
      <c r="AQ69" s="179"/>
      <c r="AR69" s="179"/>
      <c r="AS69" s="179"/>
      <c r="AT69" s="179"/>
      <c r="AU69" s="179"/>
      <c r="AV69" s="179"/>
      <c r="AW69" s="179"/>
      <c r="AX69" s="179"/>
      <c r="AY69" s="179"/>
      <c r="AZ69" s="179"/>
      <c r="BA69" s="179"/>
      <c r="BB69" s="179"/>
      <c r="BC69" s="179"/>
      <c r="BD69" s="179"/>
      <c r="BE69" s="179"/>
      <c r="BF69" s="179"/>
      <c r="BG69" s="179"/>
      <c r="BH69" s="179"/>
      <c r="BI69" s="179"/>
      <c r="BJ69" s="179"/>
      <c r="BK69" s="179"/>
      <c r="BL69" s="179"/>
      <c r="BM69" s="179"/>
      <c r="BN69" s="179"/>
      <c r="BO69" s="179"/>
      <c r="BP69" s="179"/>
      <c r="BQ69" s="179"/>
      <c r="BR69" s="179"/>
    </row>
    <row r="70" spans="1:70" s="255" customFormat="1">
      <c r="A70" s="253"/>
      <c r="B70" s="179"/>
      <c r="C70" s="179"/>
      <c r="D70" s="179"/>
      <c r="E70" s="179"/>
      <c r="F70" s="179"/>
      <c r="G70" s="179"/>
      <c r="H70" s="179"/>
      <c r="I70" s="179"/>
      <c r="J70" s="179"/>
      <c r="K70" s="179"/>
      <c r="L70" s="179"/>
      <c r="M70" s="179"/>
      <c r="N70" s="179"/>
      <c r="O70" s="179"/>
      <c r="P70" s="179"/>
      <c r="Q70" s="179"/>
      <c r="R70" s="179"/>
      <c r="S70" s="179"/>
      <c r="T70" s="179"/>
      <c r="U70" s="179"/>
      <c r="V70" s="179"/>
      <c r="W70" s="179"/>
      <c r="X70" s="179"/>
      <c r="Y70" s="179"/>
      <c r="Z70" s="179"/>
      <c r="AA70" s="179"/>
      <c r="AB70" s="179"/>
      <c r="AC70" s="179"/>
      <c r="AD70" s="179"/>
      <c r="AE70" s="179"/>
    </row>
  </sheetData>
  <customSheetViews>
    <customSheetView guid="{6F28069D-A7F4-41D2-AA1B-4487F97E36F1}" showPageBreaks="1" printArea="1" showRuler="0">
      <pageMargins left="0.59055118110236227" right="0" top="0.78740157480314965" bottom="0.39370078740157483" header="0.51181102362204722" footer="0.51181102362204722"/>
      <pageSetup paperSize="8" orientation="landscape" horizontalDpi="4294967292" r:id="rId1"/>
      <headerFooter alignWithMargins="0"/>
    </customSheetView>
  </customSheetViews>
  <mergeCells count="11">
    <mergeCell ref="X3:AA4"/>
    <mergeCell ref="AB3:AE4"/>
    <mergeCell ref="T3:W4"/>
    <mergeCell ref="B3:C4"/>
    <mergeCell ref="A3:A5"/>
    <mergeCell ref="L4:O4"/>
    <mergeCell ref="P3:S4"/>
    <mergeCell ref="D4:G4"/>
    <mergeCell ref="H4:K4"/>
    <mergeCell ref="D3:K3"/>
    <mergeCell ref="L3:O3"/>
  </mergeCells>
  <phoneticPr fontId="2"/>
  <printOptions horizontalCentered="1" verticalCentered="1"/>
  <pageMargins left="0.59055118110236227" right="0" top="0.59055118110236227" bottom="0.39370078740157483" header="0.51181102362204722" footer="0.51181102362204722"/>
  <pageSetup paperSize="9" scale="71" orientation="landscape" horizontalDpi="4294967292" r:id="rId2"/>
  <headerFooter alignWithMargins="0"/>
  <colBreaks count="2" manualBreakCount="2">
    <brk id="11" max="56" man="1"/>
    <brk id="23" max="56"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811"/>
  <dimension ref="A1:AE57"/>
  <sheetViews>
    <sheetView zoomScale="85" zoomScaleNormal="85" workbookViewId="0">
      <pane xSplit="1" ySplit="9" topLeftCell="B10" activePane="bottomRight" state="frozen"/>
      <selection pane="topRight"/>
      <selection pane="bottomLeft"/>
      <selection pane="bottomRight"/>
    </sheetView>
  </sheetViews>
  <sheetFormatPr defaultRowHeight="13.5"/>
  <cols>
    <col min="1" max="1" width="16.375" style="6" customWidth="1"/>
    <col min="2" max="3" width="16.625" style="5" customWidth="1"/>
    <col min="4" max="6" width="13.125" style="5" bestFit="1" customWidth="1"/>
    <col min="7" max="7" width="15.5" style="5" bestFit="1" customWidth="1"/>
    <col min="8" max="8" width="10.875" style="5" bestFit="1" customWidth="1"/>
    <col min="9" max="9" width="12" style="5" bestFit="1" customWidth="1"/>
    <col min="10" max="10" width="13.125" style="5" bestFit="1" customWidth="1"/>
    <col min="11" max="11" width="16.625" style="5" bestFit="1" customWidth="1"/>
    <col min="12" max="14" width="13.125" style="5" bestFit="1" customWidth="1"/>
    <col min="15" max="15" width="15.5" style="5" customWidth="1"/>
    <col min="16" max="18" width="13.125" style="5" bestFit="1" customWidth="1"/>
    <col min="19" max="19" width="15.25" style="5" customWidth="1"/>
    <col min="20" max="20" width="13.125" style="5" bestFit="1" customWidth="1"/>
    <col min="21" max="21" width="14.375" style="5" bestFit="1" customWidth="1"/>
    <col min="22" max="22" width="13.125" style="5" bestFit="1" customWidth="1"/>
    <col min="23" max="23" width="16.625" style="5" bestFit="1" customWidth="1"/>
    <col min="24" max="24" width="16.25" style="5" customWidth="1"/>
    <col min="25" max="27" width="18.125" style="5" customWidth="1"/>
    <col min="28" max="28" width="16.125" style="5" customWidth="1"/>
    <col min="29" max="31" width="18.25" style="5" customWidth="1"/>
    <col min="32" max="16384" width="9" style="5"/>
  </cols>
  <sheetData>
    <row r="1" spans="1:31" ht="28.5" customHeight="1">
      <c r="B1" s="3" t="s">
        <v>352</v>
      </c>
      <c r="C1" s="3"/>
      <c r="D1" s="3"/>
      <c r="E1" s="3"/>
      <c r="F1" s="3"/>
      <c r="G1" s="3"/>
      <c r="H1" s="3"/>
      <c r="I1" s="3"/>
      <c r="J1" s="3"/>
      <c r="K1" s="268"/>
      <c r="L1" s="3" t="s">
        <v>353</v>
      </c>
      <c r="M1" s="3"/>
      <c r="N1" s="3"/>
      <c r="O1" s="3"/>
      <c r="P1" s="3"/>
      <c r="Q1" s="3"/>
      <c r="R1" s="3"/>
      <c r="S1" s="3"/>
      <c r="T1" s="3"/>
      <c r="U1" s="3"/>
      <c r="V1" s="3"/>
      <c r="W1" s="268"/>
      <c r="X1" s="3" t="s">
        <v>353</v>
      </c>
      <c r="Y1" s="3"/>
      <c r="Z1" s="3"/>
      <c r="AA1" s="3"/>
      <c r="AB1" s="3"/>
      <c r="AC1" s="3"/>
      <c r="AD1" s="3"/>
      <c r="AE1" s="268"/>
    </row>
    <row r="2" spans="1:31" ht="14.25" customHeight="1">
      <c r="A2" s="273"/>
      <c r="K2" s="8" t="s">
        <v>704</v>
      </c>
      <c r="W2" s="8" t="s">
        <v>704</v>
      </c>
      <c r="AE2" s="8" t="s">
        <v>704</v>
      </c>
    </row>
    <row r="3" spans="1:31">
      <c r="A3" s="612" t="s">
        <v>561</v>
      </c>
      <c r="B3" s="554" t="s">
        <v>521</v>
      </c>
      <c r="C3" s="554"/>
      <c r="D3" s="555" t="s">
        <v>544</v>
      </c>
      <c r="E3" s="587"/>
      <c r="F3" s="587"/>
      <c r="G3" s="587"/>
      <c r="H3" s="587"/>
      <c r="I3" s="587"/>
      <c r="J3" s="587"/>
      <c r="K3" s="556"/>
      <c r="L3" s="555" t="s">
        <v>544</v>
      </c>
      <c r="M3" s="587"/>
      <c r="N3" s="587"/>
      <c r="O3" s="587"/>
      <c r="P3" s="554" t="s">
        <v>557</v>
      </c>
      <c r="Q3" s="554"/>
      <c r="R3" s="554"/>
      <c r="S3" s="554"/>
      <c r="T3" s="554" t="s">
        <v>463</v>
      </c>
      <c r="U3" s="554"/>
      <c r="V3" s="554"/>
      <c r="W3" s="554"/>
      <c r="X3" s="554" t="s">
        <v>230</v>
      </c>
      <c r="Y3" s="554"/>
      <c r="Z3" s="554"/>
      <c r="AA3" s="554"/>
      <c r="AB3" s="554" t="s">
        <v>553</v>
      </c>
      <c r="AC3" s="554"/>
      <c r="AD3" s="554"/>
      <c r="AE3" s="554"/>
    </row>
    <row r="4" spans="1:31">
      <c r="A4" s="613"/>
      <c r="B4" s="554"/>
      <c r="C4" s="554"/>
      <c r="D4" s="554" t="s">
        <v>528</v>
      </c>
      <c r="E4" s="554"/>
      <c r="F4" s="554"/>
      <c r="G4" s="554"/>
      <c r="H4" s="554" t="s">
        <v>549</v>
      </c>
      <c r="I4" s="554"/>
      <c r="J4" s="554"/>
      <c r="K4" s="554"/>
      <c r="L4" s="554" t="s">
        <v>550</v>
      </c>
      <c r="M4" s="554"/>
      <c r="N4" s="554"/>
      <c r="O4" s="554"/>
      <c r="P4" s="554"/>
      <c r="Q4" s="554"/>
      <c r="R4" s="554"/>
      <c r="S4" s="554"/>
      <c r="T4" s="554"/>
      <c r="U4" s="554"/>
      <c r="V4" s="554"/>
      <c r="W4" s="554"/>
      <c r="X4" s="554"/>
      <c r="Y4" s="554"/>
      <c r="Z4" s="554"/>
      <c r="AA4" s="554"/>
      <c r="AB4" s="554"/>
      <c r="AC4" s="554"/>
      <c r="AD4" s="554"/>
      <c r="AE4" s="554"/>
    </row>
    <row r="5" spans="1:31">
      <c r="A5" s="558"/>
      <c r="B5" s="11" t="s">
        <v>522</v>
      </c>
      <c r="C5" s="13" t="s">
        <v>523</v>
      </c>
      <c r="D5" s="11" t="s">
        <v>522</v>
      </c>
      <c r="E5" s="99" t="s">
        <v>545</v>
      </c>
      <c r="F5" s="11" t="s">
        <v>546</v>
      </c>
      <c r="G5" s="12" t="s">
        <v>523</v>
      </c>
      <c r="H5" s="11" t="s">
        <v>522</v>
      </c>
      <c r="I5" s="13" t="s">
        <v>545</v>
      </c>
      <c r="J5" s="11" t="s">
        <v>546</v>
      </c>
      <c r="K5" s="11" t="s">
        <v>523</v>
      </c>
      <c r="L5" s="11" t="s">
        <v>522</v>
      </c>
      <c r="M5" s="13" t="s">
        <v>545</v>
      </c>
      <c r="N5" s="11" t="s">
        <v>546</v>
      </c>
      <c r="O5" s="13" t="s">
        <v>523</v>
      </c>
      <c r="P5" s="11" t="s">
        <v>522</v>
      </c>
      <c r="Q5" s="13" t="s">
        <v>545</v>
      </c>
      <c r="R5" s="11" t="s">
        <v>546</v>
      </c>
      <c r="S5" s="13" t="s">
        <v>523</v>
      </c>
      <c r="T5" s="11" t="s">
        <v>522</v>
      </c>
      <c r="U5" s="39" t="s">
        <v>551</v>
      </c>
      <c r="V5" s="11" t="s">
        <v>546</v>
      </c>
      <c r="W5" s="11" t="s">
        <v>523</v>
      </c>
      <c r="X5" s="11" t="s">
        <v>522</v>
      </c>
      <c r="Y5" s="13" t="s">
        <v>203</v>
      </c>
      <c r="Z5" s="11" t="s">
        <v>552</v>
      </c>
      <c r="AA5" s="13" t="s">
        <v>523</v>
      </c>
      <c r="AB5" s="11" t="s">
        <v>522</v>
      </c>
      <c r="AC5" s="13" t="s">
        <v>545</v>
      </c>
      <c r="AD5" s="11" t="s">
        <v>555</v>
      </c>
      <c r="AE5" s="11" t="s">
        <v>523</v>
      </c>
    </row>
    <row r="6" spans="1:31">
      <c r="A6" s="23"/>
      <c r="B6" s="275" t="s">
        <v>524</v>
      </c>
      <c r="C6" s="15" t="s">
        <v>526</v>
      </c>
      <c r="D6" s="14" t="s">
        <v>524</v>
      </c>
      <c r="E6" s="15" t="s">
        <v>547</v>
      </c>
      <c r="F6" s="16" t="s">
        <v>625</v>
      </c>
      <c r="G6" s="15" t="s">
        <v>526</v>
      </c>
      <c r="H6" s="14" t="s">
        <v>524</v>
      </c>
      <c r="I6" s="15" t="s">
        <v>547</v>
      </c>
      <c r="J6" s="14" t="s">
        <v>625</v>
      </c>
      <c r="K6" s="14" t="s">
        <v>526</v>
      </c>
      <c r="L6" s="14" t="s">
        <v>524</v>
      </c>
      <c r="M6" s="15" t="s">
        <v>547</v>
      </c>
      <c r="N6" s="14" t="s">
        <v>625</v>
      </c>
      <c r="O6" s="15" t="s">
        <v>526</v>
      </c>
      <c r="P6" s="14" t="s">
        <v>524</v>
      </c>
      <c r="Q6" s="15" t="s">
        <v>547</v>
      </c>
      <c r="R6" s="14" t="s">
        <v>625</v>
      </c>
      <c r="S6" s="15" t="s">
        <v>526</v>
      </c>
      <c r="T6" s="14" t="s">
        <v>524</v>
      </c>
      <c r="U6" s="15" t="s">
        <v>559</v>
      </c>
      <c r="V6" s="14" t="s">
        <v>625</v>
      </c>
      <c r="W6" s="14" t="s">
        <v>526</v>
      </c>
      <c r="X6" s="14" t="s">
        <v>524</v>
      </c>
      <c r="Y6" s="15" t="s">
        <v>211</v>
      </c>
      <c r="Z6" s="14" t="s">
        <v>526</v>
      </c>
      <c r="AA6" s="15" t="s">
        <v>526</v>
      </c>
      <c r="AB6" s="14" t="s">
        <v>524</v>
      </c>
      <c r="AC6" s="15" t="s">
        <v>547</v>
      </c>
      <c r="AD6" s="14" t="s">
        <v>526</v>
      </c>
      <c r="AE6" s="14" t="s">
        <v>526</v>
      </c>
    </row>
    <row r="7" spans="1:31" s="19" customFormat="1" ht="18.95" customHeight="1">
      <c r="A7" s="152" t="s">
        <v>705</v>
      </c>
      <c r="B7" s="290">
        <v>918410379</v>
      </c>
      <c r="C7" s="178">
        <v>9976789737.2320004</v>
      </c>
      <c r="D7" s="179">
        <v>490065072</v>
      </c>
      <c r="E7" s="178">
        <v>744745278</v>
      </c>
      <c r="F7" s="178">
        <v>878670372.18900001</v>
      </c>
      <c r="G7" s="178">
        <v>6989453213.283</v>
      </c>
      <c r="H7" s="179">
        <v>7004218</v>
      </c>
      <c r="I7" s="178">
        <v>64285344</v>
      </c>
      <c r="J7" s="179">
        <v>347954166.84399998</v>
      </c>
      <c r="K7" s="178">
        <v>3031150290.9910002</v>
      </c>
      <c r="L7" s="179">
        <v>483060854</v>
      </c>
      <c r="M7" s="178">
        <v>680459934</v>
      </c>
      <c r="N7" s="179">
        <v>530716205.34500003</v>
      </c>
      <c r="O7" s="178">
        <v>3958302922.2919998</v>
      </c>
      <c r="P7" s="179">
        <v>127131698</v>
      </c>
      <c r="Q7" s="178">
        <v>213061733</v>
      </c>
      <c r="R7" s="179">
        <v>149230203.27599999</v>
      </c>
      <c r="S7" s="178">
        <v>1059123587.184</v>
      </c>
      <c r="T7" s="179">
        <v>300679829</v>
      </c>
      <c r="U7" s="178">
        <v>364018651</v>
      </c>
      <c r="V7" s="179">
        <v>255335351.34299999</v>
      </c>
      <c r="W7" s="178">
        <v>1868461016.3900001</v>
      </c>
      <c r="X7" s="179">
        <v>6225275</v>
      </c>
      <c r="Y7" s="178">
        <v>145284497</v>
      </c>
      <c r="Z7" s="179">
        <v>95955383.106000006</v>
      </c>
      <c r="AA7" s="178">
        <v>31761209.436000001</v>
      </c>
      <c r="AB7" s="179">
        <v>533780</v>
      </c>
      <c r="AC7" s="178">
        <v>3239233</v>
      </c>
      <c r="AD7" s="179">
        <v>37997924.248000003</v>
      </c>
      <c r="AE7" s="178">
        <v>27990710.938999999</v>
      </c>
    </row>
    <row r="8" spans="1:31" s="19" customFormat="1" ht="18.95" customHeight="1">
      <c r="A8" s="152" t="s">
        <v>706</v>
      </c>
      <c r="B8" s="290">
        <v>927117258</v>
      </c>
      <c r="C8" s="178">
        <v>10325061372.506001</v>
      </c>
      <c r="D8" s="179">
        <v>490875020</v>
      </c>
      <c r="E8" s="178">
        <v>740166472</v>
      </c>
      <c r="F8" s="178">
        <v>902117841.12699997</v>
      </c>
      <c r="G8" s="178">
        <v>7200068496.6219997</v>
      </c>
      <c r="H8" s="179">
        <v>6995471</v>
      </c>
      <c r="I8" s="178">
        <v>63883083</v>
      </c>
      <c r="J8" s="179">
        <v>356502885.21100003</v>
      </c>
      <c r="K8" s="178">
        <v>3113086886.9229999</v>
      </c>
      <c r="L8" s="179">
        <v>483879549</v>
      </c>
      <c r="M8" s="178">
        <v>676283389</v>
      </c>
      <c r="N8" s="179">
        <v>545614955.91600001</v>
      </c>
      <c r="O8" s="178">
        <v>4086981609.6989999</v>
      </c>
      <c r="P8" s="179">
        <v>131660658</v>
      </c>
      <c r="Q8" s="178">
        <v>215357656</v>
      </c>
      <c r="R8" s="179">
        <v>153719262.81600001</v>
      </c>
      <c r="S8" s="178">
        <v>1091214180.1630001</v>
      </c>
      <c r="T8" s="179">
        <v>303974254</v>
      </c>
      <c r="U8" s="178">
        <v>364973686</v>
      </c>
      <c r="V8" s="179">
        <v>268416792.29300001</v>
      </c>
      <c r="W8" s="178">
        <v>1970441468.401</v>
      </c>
      <c r="X8" s="179">
        <v>6227502</v>
      </c>
      <c r="Y8" s="178">
        <v>144191549</v>
      </c>
      <c r="Z8" s="179">
        <v>95312083.231999993</v>
      </c>
      <c r="AA8" s="178">
        <v>31282242.177000001</v>
      </c>
      <c r="AB8" s="179">
        <v>607326</v>
      </c>
      <c r="AC8" s="178">
        <v>3689749</v>
      </c>
      <c r="AD8" s="179">
        <v>43477152.115000002</v>
      </c>
      <c r="AE8" s="178">
        <v>32054985.142999999</v>
      </c>
    </row>
    <row r="9" spans="1:31" s="19" customFormat="1" ht="18.95" customHeight="1">
      <c r="A9" s="157" t="s">
        <v>707</v>
      </c>
      <c r="B9" s="182">
        <v>831210565</v>
      </c>
      <c r="C9" s="181">
        <v>9976647346.9890003</v>
      </c>
      <c r="D9" s="182">
        <v>434915889</v>
      </c>
      <c r="E9" s="181">
        <v>651320821</v>
      </c>
      <c r="F9" s="181">
        <v>856991476.38100004</v>
      </c>
      <c r="G9" s="181">
        <v>6874257397.8529997</v>
      </c>
      <c r="H9" s="182">
        <v>6437324</v>
      </c>
      <c r="I9" s="181">
        <v>58218793</v>
      </c>
      <c r="J9" s="182">
        <v>340971360.17199999</v>
      </c>
      <c r="K9" s="181">
        <v>2996330702.6570001</v>
      </c>
      <c r="L9" s="182">
        <v>428478565</v>
      </c>
      <c r="M9" s="181">
        <v>593102028</v>
      </c>
      <c r="N9" s="182">
        <v>516020116.20899999</v>
      </c>
      <c r="O9" s="181">
        <v>3877926695.1960001</v>
      </c>
      <c r="P9" s="182">
        <v>125313417</v>
      </c>
      <c r="Q9" s="181">
        <v>205751144</v>
      </c>
      <c r="R9" s="182">
        <v>156559128.354</v>
      </c>
      <c r="S9" s="181">
        <v>1111285775.471</v>
      </c>
      <c r="T9" s="182">
        <v>270272666</v>
      </c>
      <c r="U9" s="181">
        <v>316785804</v>
      </c>
      <c r="V9" s="182">
        <v>261209420.37599999</v>
      </c>
      <c r="W9" s="181">
        <v>1923599859.391</v>
      </c>
      <c r="X9" s="182">
        <v>5555516</v>
      </c>
      <c r="Y9" s="181">
        <v>133651367</v>
      </c>
      <c r="Z9" s="182">
        <v>88367910.099999994</v>
      </c>
      <c r="AA9" s="181">
        <v>28982387.153000001</v>
      </c>
      <c r="AB9" s="182">
        <v>708593</v>
      </c>
      <c r="AC9" s="181">
        <v>4426753</v>
      </c>
      <c r="AD9" s="182">
        <v>52199041.975000001</v>
      </c>
      <c r="AE9" s="181">
        <v>38521927.120999999</v>
      </c>
    </row>
    <row r="10" spans="1:31" s="102" customFormat="1">
      <c r="A10" s="111" t="s">
        <v>562</v>
      </c>
      <c r="B10" s="291">
        <v>31103555</v>
      </c>
      <c r="C10" s="292">
        <v>441221523.991</v>
      </c>
      <c r="D10" s="291">
        <v>16171198</v>
      </c>
      <c r="E10" s="292">
        <v>24215983</v>
      </c>
      <c r="F10" s="291">
        <v>37716363.059</v>
      </c>
      <c r="G10" s="292">
        <v>307414044.58600003</v>
      </c>
      <c r="H10" s="291">
        <v>310333</v>
      </c>
      <c r="I10" s="292">
        <v>2865312</v>
      </c>
      <c r="J10" s="292">
        <v>16897840.217999998</v>
      </c>
      <c r="K10" s="292">
        <v>150212484.42699999</v>
      </c>
      <c r="L10" s="292">
        <v>15860865</v>
      </c>
      <c r="M10" s="292">
        <v>21350671</v>
      </c>
      <c r="N10" s="292">
        <v>20818522.840999998</v>
      </c>
      <c r="O10" s="292">
        <v>157201560.15900001</v>
      </c>
      <c r="P10" s="292">
        <v>4314895</v>
      </c>
      <c r="Q10" s="292">
        <v>7960714</v>
      </c>
      <c r="R10" s="292">
        <v>6397684.8530000001</v>
      </c>
      <c r="S10" s="292">
        <v>45475261.207999997</v>
      </c>
      <c r="T10" s="292">
        <v>10600989</v>
      </c>
      <c r="U10" s="292">
        <v>12183790</v>
      </c>
      <c r="V10" s="292">
        <v>11599665.964</v>
      </c>
      <c r="W10" s="292">
        <v>85973225.930000007</v>
      </c>
      <c r="X10" s="292">
        <v>282576</v>
      </c>
      <c r="Y10" s="292">
        <v>6607936</v>
      </c>
      <c r="Z10" s="292">
        <v>4379101.551</v>
      </c>
      <c r="AA10" s="292">
        <v>1438275.29</v>
      </c>
      <c r="AB10" s="292">
        <v>16473</v>
      </c>
      <c r="AC10" s="292">
        <v>102867</v>
      </c>
      <c r="AD10" s="292">
        <v>1253393.97</v>
      </c>
      <c r="AE10" s="292">
        <v>920716.97699999996</v>
      </c>
    </row>
    <row r="11" spans="1:31" s="102" customFormat="1">
      <c r="A11" s="111" t="s">
        <v>563</v>
      </c>
      <c r="B11" s="291">
        <v>8189042</v>
      </c>
      <c r="C11" s="292">
        <v>95643944.055000007</v>
      </c>
      <c r="D11" s="291">
        <v>4262025</v>
      </c>
      <c r="E11" s="292">
        <v>6432043</v>
      </c>
      <c r="F11" s="291">
        <v>7999888.7419999996</v>
      </c>
      <c r="G11" s="292">
        <v>65110765.75</v>
      </c>
      <c r="H11" s="291">
        <v>61169</v>
      </c>
      <c r="I11" s="292">
        <v>621122</v>
      </c>
      <c r="J11" s="292">
        <v>3250743.8489999999</v>
      </c>
      <c r="K11" s="292">
        <v>29050435.109999999</v>
      </c>
      <c r="L11" s="292">
        <v>4200856</v>
      </c>
      <c r="M11" s="292">
        <v>5810921</v>
      </c>
      <c r="N11" s="292">
        <v>4749144.8930000002</v>
      </c>
      <c r="O11" s="292">
        <v>36060330.640000001</v>
      </c>
      <c r="P11" s="292">
        <v>977440</v>
      </c>
      <c r="Q11" s="292">
        <v>1727229</v>
      </c>
      <c r="R11" s="292">
        <v>1303792.7379999999</v>
      </c>
      <c r="S11" s="292">
        <v>9256540.8929999992</v>
      </c>
      <c r="T11" s="292">
        <v>2946956</v>
      </c>
      <c r="U11" s="292">
        <v>3537172</v>
      </c>
      <c r="V11" s="292">
        <v>2822927.72</v>
      </c>
      <c r="W11" s="292">
        <v>20769703.690000001</v>
      </c>
      <c r="X11" s="292">
        <v>55100</v>
      </c>
      <c r="Y11" s="292">
        <v>1456233</v>
      </c>
      <c r="Z11" s="292">
        <v>970379.77899999998</v>
      </c>
      <c r="AA11" s="292">
        <v>326253.299</v>
      </c>
      <c r="AB11" s="292">
        <v>2621</v>
      </c>
      <c r="AC11" s="292">
        <v>18303</v>
      </c>
      <c r="AD11" s="292">
        <v>234480.79</v>
      </c>
      <c r="AE11" s="292">
        <v>180680.42300000001</v>
      </c>
    </row>
    <row r="12" spans="1:31" s="102" customFormat="1">
      <c r="A12" s="111" t="s">
        <v>564</v>
      </c>
      <c r="B12" s="291">
        <v>7941199</v>
      </c>
      <c r="C12" s="292">
        <v>94070579.906000003</v>
      </c>
      <c r="D12" s="291">
        <v>4091666</v>
      </c>
      <c r="E12" s="292">
        <v>6009948</v>
      </c>
      <c r="F12" s="291">
        <v>7877900.9009999996</v>
      </c>
      <c r="G12" s="292">
        <v>63969956.932999998</v>
      </c>
      <c r="H12" s="291">
        <v>63597</v>
      </c>
      <c r="I12" s="292">
        <v>645199</v>
      </c>
      <c r="J12" s="292">
        <v>3220730.0320000001</v>
      </c>
      <c r="K12" s="292">
        <v>28496123.638999999</v>
      </c>
      <c r="L12" s="292">
        <v>4028069</v>
      </c>
      <c r="M12" s="292">
        <v>5364749</v>
      </c>
      <c r="N12" s="292">
        <v>4657170.8689999999</v>
      </c>
      <c r="O12" s="292">
        <v>35473833.294</v>
      </c>
      <c r="P12" s="292">
        <v>1075420</v>
      </c>
      <c r="Q12" s="292">
        <v>1772231</v>
      </c>
      <c r="R12" s="292">
        <v>1373034.2039999999</v>
      </c>
      <c r="S12" s="292">
        <v>9729293.4670000002</v>
      </c>
      <c r="T12" s="292">
        <v>2770396</v>
      </c>
      <c r="U12" s="292">
        <v>3213728</v>
      </c>
      <c r="V12" s="292">
        <v>2701526.5860000001</v>
      </c>
      <c r="W12" s="292">
        <v>19809536.524</v>
      </c>
      <c r="X12" s="292">
        <v>56230</v>
      </c>
      <c r="Y12" s="292">
        <v>1551335</v>
      </c>
      <c r="Z12" s="292">
        <v>1031737.655</v>
      </c>
      <c r="AA12" s="292">
        <v>349615.94500000001</v>
      </c>
      <c r="AB12" s="292">
        <v>3717</v>
      </c>
      <c r="AC12" s="292">
        <v>23019</v>
      </c>
      <c r="AD12" s="292">
        <v>282272.26500000001</v>
      </c>
      <c r="AE12" s="292">
        <v>212177.03700000001</v>
      </c>
    </row>
    <row r="13" spans="1:31" s="102" customFormat="1">
      <c r="A13" s="111" t="s">
        <v>565</v>
      </c>
      <c r="B13" s="291">
        <v>16476962</v>
      </c>
      <c r="C13" s="292">
        <v>197568852.18000001</v>
      </c>
      <c r="D13" s="291">
        <v>8476010</v>
      </c>
      <c r="E13" s="292">
        <v>12149317</v>
      </c>
      <c r="F13" s="291">
        <v>16822654.589000002</v>
      </c>
      <c r="G13" s="292">
        <v>136811705.426</v>
      </c>
      <c r="H13" s="291">
        <v>126256</v>
      </c>
      <c r="I13" s="292">
        <v>1177795</v>
      </c>
      <c r="J13" s="292">
        <v>7053344.0499999998</v>
      </c>
      <c r="K13" s="292">
        <v>62844240.789999999</v>
      </c>
      <c r="L13" s="292">
        <v>8349754</v>
      </c>
      <c r="M13" s="292">
        <v>10971522</v>
      </c>
      <c r="N13" s="292">
        <v>9769310.5390000008</v>
      </c>
      <c r="O13" s="292">
        <v>73967464.636000007</v>
      </c>
      <c r="P13" s="292">
        <v>2322393</v>
      </c>
      <c r="Q13" s="292">
        <v>3701901</v>
      </c>
      <c r="R13" s="292">
        <v>2733475.41</v>
      </c>
      <c r="S13" s="292">
        <v>19436754.206</v>
      </c>
      <c r="T13" s="292">
        <v>5667429</v>
      </c>
      <c r="U13" s="292">
        <v>6562700</v>
      </c>
      <c r="V13" s="292">
        <v>5454199.4570000004</v>
      </c>
      <c r="W13" s="292">
        <v>40162070.623000003</v>
      </c>
      <c r="X13" s="292">
        <v>111704</v>
      </c>
      <c r="Y13" s="292">
        <v>2709964</v>
      </c>
      <c r="Z13" s="292">
        <v>1807105.9350000001</v>
      </c>
      <c r="AA13" s="292">
        <v>611228.39899999998</v>
      </c>
      <c r="AB13" s="292">
        <v>11130</v>
      </c>
      <c r="AC13" s="292">
        <v>66285</v>
      </c>
      <c r="AD13" s="292">
        <v>742849.39</v>
      </c>
      <c r="AE13" s="292">
        <v>547093.52599999995</v>
      </c>
    </row>
    <row r="14" spans="1:31" s="102" customFormat="1">
      <c r="A14" s="111" t="s">
        <v>566</v>
      </c>
      <c r="B14" s="291">
        <v>6540652</v>
      </c>
      <c r="C14" s="292">
        <v>78536660.579999998</v>
      </c>
      <c r="D14" s="291">
        <v>3385795</v>
      </c>
      <c r="E14" s="292">
        <v>4940342</v>
      </c>
      <c r="F14" s="291">
        <v>6442878.574</v>
      </c>
      <c r="G14" s="292">
        <v>52275438.827</v>
      </c>
      <c r="H14" s="291">
        <v>52562</v>
      </c>
      <c r="I14" s="292">
        <v>541951</v>
      </c>
      <c r="J14" s="292">
        <v>2755507.3590000002</v>
      </c>
      <c r="K14" s="292">
        <v>24602446.745000001</v>
      </c>
      <c r="L14" s="292">
        <v>3333233</v>
      </c>
      <c r="M14" s="292">
        <v>4398391</v>
      </c>
      <c r="N14" s="292">
        <v>3687371.2149999999</v>
      </c>
      <c r="O14" s="292">
        <v>27672992.081999999</v>
      </c>
      <c r="P14" s="292">
        <v>835979</v>
      </c>
      <c r="Q14" s="292">
        <v>1389631</v>
      </c>
      <c r="R14" s="292">
        <v>1136801.291</v>
      </c>
      <c r="S14" s="292">
        <v>8080606.023</v>
      </c>
      <c r="T14" s="292">
        <v>2316891</v>
      </c>
      <c r="U14" s="292">
        <v>2681085</v>
      </c>
      <c r="V14" s="292">
        <v>2399060.1189999999</v>
      </c>
      <c r="W14" s="292">
        <v>17808573.028999999</v>
      </c>
      <c r="X14" s="292">
        <v>46730</v>
      </c>
      <c r="Y14" s="292">
        <v>1260464</v>
      </c>
      <c r="Z14" s="292">
        <v>833584.98300000001</v>
      </c>
      <c r="AA14" s="292">
        <v>274176.17700000003</v>
      </c>
      <c r="AB14" s="292">
        <v>1987</v>
      </c>
      <c r="AC14" s="292">
        <v>11686</v>
      </c>
      <c r="AD14" s="292">
        <v>134038.20000000001</v>
      </c>
      <c r="AE14" s="292">
        <v>97866.524000000005</v>
      </c>
    </row>
    <row r="15" spans="1:31" s="102" customFormat="1">
      <c r="A15" s="111" t="s">
        <v>567</v>
      </c>
      <c r="B15" s="291">
        <v>7611273</v>
      </c>
      <c r="C15" s="292">
        <v>84732311.756999999</v>
      </c>
      <c r="D15" s="291">
        <v>4034021</v>
      </c>
      <c r="E15" s="292">
        <v>5867623</v>
      </c>
      <c r="F15" s="291">
        <v>7261490.75</v>
      </c>
      <c r="G15" s="292">
        <v>58272148.298</v>
      </c>
      <c r="H15" s="291">
        <v>57704</v>
      </c>
      <c r="I15" s="292">
        <v>573156</v>
      </c>
      <c r="J15" s="292">
        <v>2925920.3990000002</v>
      </c>
      <c r="K15" s="292">
        <v>25860549.848000001</v>
      </c>
      <c r="L15" s="292">
        <v>3976317</v>
      </c>
      <c r="M15" s="292">
        <v>5294467</v>
      </c>
      <c r="N15" s="292">
        <v>4335570.3509999998</v>
      </c>
      <c r="O15" s="292">
        <v>32411598.449999999</v>
      </c>
      <c r="P15" s="292">
        <v>1071467</v>
      </c>
      <c r="Q15" s="292">
        <v>1613992</v>
      </c>
      <c r="R15" s="292">
        <v>1219710.8230000001</v>
      </c>
      <c r="S15" s="292">
        <v>8670132.4849999994</v>
      </c>
      <c r="T15" s="292">
        <v>2501479</v>
      </c>
      <c r="U15" s="292">
        <v>2891461</v>
      </c>
      <c r="V15" s="292">
        <v>2334248.4139999999</v>
      </c>
      <c r="W15" s="292">
        <v>17263615.848999999</v>
      </c>
      <c r="X15" s="292">
        <v>51501</v>
      </c>
      <c r="Y15" s="292">
        <v>1338282</v>
      </c>
      <c r="Z15" s="292">
        <v>893040.897</v>
      </c>
      <c r="AA15" s="292">
        <v>298446.39299999998</v>
      </c>
      <c r="AB15" s="292">
        <v>4306</v>
      </c>
      <c r="AC15" s="292">
        <v>25637</v>
      </c>
      <c r="AD15" s="292">
        <v>308246.505</v>
      </c>
      <c r="AE15" s="292">
        <v>227968.73199999999</v>
      </c>
    </row>
    <row r="16" spans="1:31" s="102" customFormat="1">
      <c r="A16" s="170" t="s">
        <v>568</v>
      </c>
      <c r="B16" s="293">
        <v>12279209</v>
      </c>
      <c r="C16" s="294">
        <v>144440809.838</v>
      </c>
      <c r="D16" s="293">
        <v>6489245</v>
      </c>
      <c r="E16" s="294">
        <v>9353395</v>
      </c>
      <c r="F16" s="293">
        <v>12207739.014</v>
      </c>
      <c r="G16" s="294">
        <v>99425637.451000005</v>
      </c>
      <c r="H16" s="293">
        <v>96064</v>
      </c>
      <c r="I16" s="294">
        <v>913217</v>
      </c>
      <c r="J16" s="294">
        <v>4819252.5449999999</v>
      </c>
      <c r="K16" s="294">
        <v>42907275.358999997</v>
      </c>
      <c r="L16" s="294">
        <v>6393181</v>
      </c>
      <c r="M16" s="294">
        <v>8440178</v>
      </c>
      <c r="N16" s="294">
        <v>7388486.4689999996</v>
      </c>
      <c r="O16" s="294">
        <v>56518362.092</v>
      </c>
      <c r="P16" s="294">
        <v>1714553</v>
      </c>
      <c r="Q16" s="294">
        <v>2876805</v>
      </c>
      <c r="R16" s="294">
        <v>2061458.6839999999</v>
      </c>
      <c r="S16" s="294">
        <v>14910097.120999999</v>
      </c>
      <c r="T16" s="294">
        <v>4069608</v>
      </c>
      <c r="U16" s="294">
        <v>4706754</v>
      </c>
      <c r="V16" s="294">
        <v>3917532.858</v>
      </c>
      <c r="W16" s="294">
        <v>29386332.646000002</v>
      </c>
      <c r="X16" s="294">
        <v>83850</v>
      </c>
      <c r="Y16" s="294">
        <v>2098418</v>
      </c>
      <c r="Z16" s="294">
        <v>1390190.8540000001</v>
      </c>
      <c r="AA16" s="294">
        <v>461324.64399999997</v>
      </c>
      <c r="AB16" s="294">
        <v>5803</v>
      </c>
      <c r="AC16" s="294">
        <v>29882</v>
      </c>
      <c r="AD16" s="294">
        <v>350159.91</v>
      </c>
      <c r="AE16" s="294">
        <v>257417.976</v>
      </c>
    </row>
    <row r="17" spans="1:31" s="102" customFormat="1">
      <c r="A17" s="111" t="s">
        <v>569</v>
      </c>
      <c r="B17" s="291">
        <v>17365518</v>
      </c>
      <c r="C17" s="292">
        <v>197915565.94800001</v>
      </c>
      <c r="D17" s="291">
        <v>8937661</v>
      </c>
      <c r="E17" s="292">
        <v>12888472</v>
      </c>
      <c r="F17" s="291">
        <v>16421964.99</v>
      </c>
      <c r="G17" s="292">
        <v>130720371.719</v>
      </c>
      <c r="H17" s="291">
        <v>127396</v>
      </c>
      <c r="I17" s="292">
        <v>1102639</v>
      </c>
      <c r="J17" s="292">
        <v>6263893.6560000004</v>
      </c>
      <c r="K17" s="292">
        <v>54895123.300999999</v>
      </c>
      <c r="L17" s="292">
        <v>8810265</v>
      </c>
      <c r="M17" s="292">
        <v>11785833</v>
      </c>
      <c r="N17" s="292">
        <v>10158071.334000001</v>
      </c>
      <c r="O17" s="292">
        <v>75825248.417999998</v>
      </c>
      <c r="P17" s="292">
        <v>2666600</v>
      </c>
      <c r="Q17" s="292">
        <v>4384384</v>
      </c>
      <c r="R17" s="292">
        <v>3168312.8089999999</v>
      </c>
      <c r="S17" s="292">
        <v>22456222.447999999</v>
      </c>
      <c r="T17" s="292">
        <v>5751578</v>
      </c>
      <c r="U17" s="292">
        <v>6638540</v>
      </c>
      <c r="V17" s="292">
        <v>5933704.8959999997</v>
      </c>
      <c r="W17" s="292">
        <v>43705758.965000004</v>
      </c>
      <c r="X17" s="292">
        <v>105613</v>
      </c>
      <c r="Y17" s="292">
        <v>2442146</v>
      </c>
      <c r="Z17" s="292">
        <v>1602741.7290000001</v>
      </c>
      <c r="AA17" s="292">
        <v>517138.51299999998</v>
      </c>
      <c r="AB17" s="292">
        <v>9679</v>
      </c>
      <c r="AC17" s="292">
        <v>57477</v>
      </c>
      <c r="AD17" s="292">
        <v>706733.91500000004</v>
      </c>
      <c r="AE17" s="292">
        <v>516074.30300000001</v>
      </c>
    </row>
    <row r="18" spans="1:31" s="102" customFormat="1">
      <c r="A18" s="111" t="s">
        <v>570</v>
      </c>
      <c r="B18" s="291">
        <v>13124685</v>
      </c>
      <c r="C18" s="292">
        <v>158003956.449</v>
      </c>
      <c r="D18" s="291">
        <v>7076137</v>
      </c>
      <c r="E18" s="292">
        <v>10604580</v>
      </c>
      <c r="F18" s="291">
        <v>14074219.011</v>
      </c>
      <c r="G18" s="292">
        <v>113501261.76800001</v>
      </c>
      <c r="H18" s="291">
        <v>100753</v>
      </c>
      <c r="I18" s="292">
        <v>960358</v>
      </c>
      <c r="J18" s="292">
        <v>5439822.659</v>
      </c>
      <c r="K18" s="292">
        <v>48075137.998000003</v>
      </c>
      <c r="L18" s="292">
        <v>6975384</v>
      </c>
      <c r="M18" s="292">
        <v>9644222</v>
      </c>
      <c r="N18" s="292">
        <v>8634396.352</v>
      </c>
      <c r="O18" s="292">
        <v>65426123.770000003</v>
      </c>
      <c r="P18" s="292">
        <v>1935723</v>
      </c>
      <c r="Q18" s="292">
        <v>3233051</v>
      </c>
      <c r="R18" s="292">
        <v>2192851.5449999999</v>
      </c>
      <c r="S18" s="292">
        <v>15574239.027000001</v>
      </c>
      <c r="T18" s="292">
        <v>4104406</v>
      </c>
      <c r="U18" s="292">
        <v>4850850</v>
      </c>
      <c r="V18" s="292">
        <v>3829069.4649999999</v>
      </c>
      <c r="W18" s="292">
        <v>27988006.747000001</v>
      </c>
      <c r="X18" s="292">
        <v>86184</v>
      </c>
      <c r="Y18" s="292">
        <v>2189073</v>
      </c>
      <c r="Z18" s="292">
        <v>1446222.182</v>
      </c>
      <c r="AA18" s="292">
        <v>468967.2</v>
      </c>
      <c r="AB18" s="292">
        <v>8419</v>
      </c>
      <c r="AC18" s="292">
        <v>52592</v>
      </c>
      <c r="AD18" s="292">
        <v>639384.34</v>
      </c>
      <c r="AE18" s="292">
        <v>471481.70699999999</v>
      </c>
    </row>
    <row r="19" spans="1:31" s="102" customFormat="1">
      <c r="A19" s="111" t="s">
        <v>571</v>
      </c>
      <c r="B19" s="291">
        <v>12145306</v>
      </c>
      <c r="C19" s="292">
        <v>147946662.36300001</v>
      </c>
      <c r="D19" s="291">
        <v>6777670</v>
      </c>
      <c r="E19" s="292">
        <v>10105359</v>
      </c>
      <c r="F19" s="291">
        <v>13193330.5</v>
      </c>
      <c r="G19" s="292">
        <v>106345246.70299999</v>
      </c>
      <c r="H19" s="291">
        <v>94685</v>
      </c>
      <c r="I19" s="292">
        <v>908970</v>
      </c>
      <c r="J19" s="292">
        <v>5188084.8389999997</v>
      </c>
      <c r="K19" s="292">
        <v>46051533.167999998</v>
      </c>
      <c r="L19" s="292">
        <v>6682985</v>
      </c>
      <c r="M19" s="292">
        <v>9196389</v>
      </c>
      <c r="N19" s="292">
        <v>8005245.6610000003</v>
      </c>
      <c r="O19" s="292">
        <v>60293713.534999996</v>
      </c>
      <c r="P19" s="292">
        <v>1879030</v>
      </c>
      <c r="Q19" s="292">
        <v>3164836</v>
      </c>
      <c r="R19" s="292">
        <v>2138243.1239999998</v>
      </c>
      <c r="S19" s="292">
        <v>15170654.047</v>
      </c>
      <c r="T19" s="292">
        <v>3480827</v>
      </c>
      <c r="U19" s="292">
        <v>4108309</v>
      </c>
      <c r="V19" s="292">
        <v>3450214.9270000001</v>
      </c>
      <c r="W19" s="292">
        <v>25473707.868000001</v>
      </c>
      <c r="X19" s="292">
        <v>85471</v>
      </c>
      <c r="Y19" s="292">
        <v>2154985</v>
      </c>
      <c r="Z19" s="292">
        <v>1429612.7620000001</v>
      </c>
      <c r="AA19" s="292">
        <v>474798.43</v>
      </c>
      <c r="AB19" s="292">
        <v>7779</v>
      </c>
      <c r="AC19" s="292">
        <v>54605</v>
      </c>
      <c r="AD19" s="292">
        <v>654741.24</v>
      </c>
      <c r="AE19" s="292">
        <v>482255.315</v>
      </c>
    </row>
    <row r="20" spans="1:31" s="102" customFormat="1">
      <c r="A20" s="111" t="s">
        <v>572</v>
      </c>
      <c r="B20" s="291">
        <v>44079455</v>
      </c>
      <c r="C20" s="292">
        <v>473908284.77499998</v>
      </c>
      <c r="D20" s="291">
        <v>22257786</v>
      </c>
      <c r="E20" s="292">
        <v>33023598</v>
      </c>
      <c r="F20" s="291">
        <v>39451435.607000001</v>
      </c>
      <c r="G20" s="292">
        <v>313343246.10299999</v>
      </c>
      <c r="H20" s="291">
        <v>283959</v>
      </c>
      <c r="I20" s="292">
        <v>2540768</v>
      </c>
      <c r="J20" s="292">
        <v>14729164.604</v>
      </c>
      <c r="K20" s="292">
        <v>128600885.443</v>
      </c>
      <c r="L20" s="292">
        <v>21973827</v>
      </c>
      <c r="M20" s="292">
        <v>30482830</v>
      </c>
      <c r="N20" s="292">
        <v>24722271.002999999</v>
      </c>
      <c r="O20" s="292">
        <v>184742360.66</v>
      </c>
      <c r="P20" s="292">
        <v>6995009</v>
      </c>
      <c r="Q20" s="292">
        <v>11494913</v>
      </c>
      <c r="R20" s="292">
        <v>8062696.2050000001</v>
      </c>
      <c r="S20" s="292">
        <v>57072270.881999999</v>
      </c>
      <c r="T20" s="292">
        <v>14791304</v>
      </c>
      <c r="U20" s="292">
        <v>17188620</v>
      </c>
      <c r="V20" s="292">
        <v>13708697.247</v>
      </c>
      <c r="W20" s="292">
        <v>100365070.293</v>
      </c>
      <c r="X20" s="292">
        <v>237678</v>
      </c>
      <c r="Y20" s="292">
        <v>5745867</v>
      </c>
      <c r="Z20" s="292">
        <v>3772058.9670000002</v>
      </c>
      <c r="AA20" s="292">
        <v>1201684.2220000001</v>
      </c>
      <c r="AB20" s="292">
        <v>35356</v>
      </c>
      <c r="AC20" s="292">
        <v>218854</v>
      </c>
      <c r="AD20" s="292">
        <v>2611019.2200000002</v>
      </c>
      <c r="AE20" s="292">
        <v>1926013.2749999999</v>
      </c>
    </row>
    <row r="21" spans="1:31" s="102" customFormat="1">
      <c r="A21" s="170" t="s">
        <v>573</v>
      </c>
      <c r="B21" s="293">
        <v>37790161</v>
      </c>
      <c r="C21" s="294">
        <v>440409750.32800001</v>
      </c>
      <c r="D21" s="293">
        <v>19015304</v>
      </c>
      <c r="E21" s="294">
        <v>28136793</v>
      </c>
      <c r="F21" s="293">
        <v>37002905.193000004</v>
      </c>
      <c r="G21" s="294">
        <v>295531849.60699999</v>
      </c>
      <c r="H21" s="293">
        <v>279323</v>
      </c>
      <c r="I21" s="294">
        <v>2419968</v>
      </c>
      <c r="J21" s="294">
        <v>14655251.037</v>
      </c>
      <c r="K21" s="294">
        <v>128030518.15700001</v>
      </c>
      <c r="L21" s="294">
        <v>18735981</v>
      </c>
      <c r="M21" s="294">
        <v>25716825</v>
      </c>
      <c r="N21" s="294">
        <v>22347654.155999999</v>
      </c>
      <c r="O21" s="294">
        <v>167501331.44999999</v>
      </c>
      <c r="P21" s="294">
        <v>6143984</v>
      </c>
      <c r="Q21" s="294">
        <v>9969361</v>
      </c>
      <c r="R21" s="294">
        <v>7465740.2719999999</v>
      </c>
      <c r="S21" s="294">
        <v>52922279.733999997</v>
      </c>
      <c r="T21" s="294">
        <v>12603817</v>
      </c>
      <c r="U21" s="294">
        <v>14425562</v>
      </c>
      <c r="V21" s="294">
        <v>12232581.226</v>
      </c>
      <c r="W21" s="294">
        <v>89419667.574000001</v>
      </c>
      <c r="X21" s="294">
        <v>237939</v>
      </c>
      <c r="Y21" s="294">
        <v>5465323</v>
      </c>
      <c r="Z21" s="294">
        <v>3594399.807</v>
      </c>
      <c r="AA21" s="294">
        <v>1143567.071</v>
      </c>
      <c r="AB21" s="294">
        <v>27056</v>
      </c>
      <c r="AC21" s="294">
        <v>164257</v>
      </c>
      <c r="AD21" s="294">
        <v>1891301.73</v>
      </c>
      <c r="AE21" s="294">
        <v>1392386.3419999999</v>
      </c>
    </row>
    <row r="22" spans="1:31" s="102" customFormat="1">
      <c r="A22" s="111" t="s">
        <v>574</v>
      </c>
      <c r="B22" s="291">
        <v>105473555</v>
      </c>
      <c r="C22" s="292">
        <v>1266824096.651</v>
      </c>
      <c r="D22" s="291">
        <v>54263488</v>
      </c>
      <c r="E22" s="292">
        <v>79234719</v>
      </c>
      <c r="F22" s="291">
        <v>109568326.257</v>
      </c>
      <c r="G22" s="292">
        <v>870216575.55799997</v>
      </c>
      <c r="H22" s="291">
        <v>716844</v>
      </c>
      <c r="I22" s="292">
        <v>5855030</v>
      </c>
      <c r="J22" s="292">
        <v>40510780.033</v>
      </c>
      <c r="K22" s="292">
        <v>351632839.37800002</v>
      </c>
      <c r="L22" s="292">
        <v>53546644</v>
      </c>
      <c r="M22" s="292">
        <v>73379689</v>
      </c>
      <c r="N22" s="292">
        <v>69057546.224000007</v>
      </c>
      <c r="O22" s="292">
        <v>518583736.18000001</v>
      </c>
      <c r="P22" s="292">
        <v>15789107</v>
      </c>
      <c r="Q22" s="292">
        <v>26007264</v>
      </c>
      <c r="R22" s="292">
        <v>19406985.629999999</v>
      </c>
      <c r="S22" s="292">
        <v>137465765.56900001</v>
      </c>
      <c r="T22" s="292">
        <v>35306796</v>
      </c>
      <c r="U22" s="292">
        <v>41067949</v>
      </c>
      <c r="V22" s="292">
        <v>34189685.609999999</v>
      </c>
      <c r="W22" s="292">
        <v>250364139.90700001</v>
      </c>
      <c r="X22" s="292">
        <v>602567</v>
      </c>
      <c r="Y22" s="292">
        <v>13134610</v>
      </c>
      <c r="Z22" s="292">
        <v>8672830.4299999997</v>
      </c>
      <c r="AA22" s="292">
        <v>2792583.9640000002</v>
      </c>
      <c r="AB22" s="292">
        <v>114164</v>
      </c>
      <c r="AC22" s="292">
        <v>688469</v>
      </c>
      <c r="AD22" s="292">
        <v>8093673.6550000003</v>
      </c>
      <c r="AE22" s="292">
        <v>5985031.6529999999</v>
      </c>
    </row>
    <row r="23" spans="1:31" s="102" customFormat="1">
      <c r="A23" s="111" t="s">
        <v>575</v>
      </c>
      <c r="B23" s="291">
        <v>62245635</v>
      </c>
      <c r="C23" s="292">
        <v>678895284.23300004</v>
      </c>
      <c r="D23" s="291">
        <v>31217695</v>
      </c>
      <c r="E23" s="292">
        <v>45858364</v>
      </c>
      <c r="F23" s="291">
        <v>55977285.039999999</v>
      </c>
      <c r="G23" s="292">
        <v>442445652.977</v>
      </c>
      <c r="H23" s="291">
        <v>399509</v>
      </c>
      <c r="I23" s="292">
        <v>3324458</v>
      </c>
      <c r="J23" s="292">
        <v>21224539.688000001</v>
      </c>
      <c r="K23" s="292">
        <v>183482596.04499999</v>
      </c>
      <c r="L23" s="292">
        <v>30818186</v>
      </c>
      <c r="M23" s="292">
        <v>42533906</v>
      </c>
      <c r="N23" s="292">
        <v>34752745.351999998</v>
      </c>
      <c r="O23" s="292">
        <v>258963056.93200001</v>
      </c>
      <c r="P23" s="292">
        <v>8972989</v>
      </c>
      <c r="Q23" s="292">
        <v>14875471</v>
      </c>
      <c r="R23" s="292">
        <v>11567668.577</v>
      </c>
      <c r="S23" s="292">
        <v>81969910.797999993</v>
      </c>
      <c r="T23" s="292">
        <v>22005728</v>
      </c>
      <c r="U23" s="292">
        <v>25410358</v>
      </c>
      <c r="V23" s="292">
        <v>20597747.07</v>
      </c>
      <c r="W23" s="292">
        <v>150249164.75799999</v>
      </c>
      <c r="X23" s="292">
        <v>337111</v>
      </c>
      <c r="Y23" s="292">
        <v>7464308</v>
      </c>
      <c r="Z23" s="292">
        <v>4924502.6869999999</v>
      </c>
      <c r="AA23" s="292">
        <v>1578268.825</v>
      </c>
      <c r="AB23" s="292">
        <v>49223</v>
      </c>
      <c r="AC23" s="292">
        <v>303611</v>
      </c>
      <c r="AD23" s="292">
        <v>3589681.4</v>
      </c>
      <c r="AE23" s="292">
        <v>2652286.875</v>
      </c>
    </row>
    <row r="24" spans="1:31" s="102" customFormat="1">
      <c r="A24" s="111" t="s">
        <v>576</v>
      </c>
      <c r="B24" s="291">
        <v>14413328</v>
      </c>
      <c r="C24" s="292">
        <v>164635262.125</v>
      </c>
      <c r="D24" s="291">
        <v>7388733</v>
      </c>
      <c r="E24" s="292">
        <v>10598879</v>
      </c>
      <c r="F24" s="291">
        <v>13828920.648</v>
      </c>
      <c r="G24" s="292">
        <v>112287743.26100001</v>
      </c>
      <c r="H24" s="291">
        <v>106935</v>
      </c>
      <c r="I24" s="292">
        <v>1040182</v>
      </c>
      <c r="J24" s="292">
        <v>5554044.7369999997</v>
      </c>
      <c r="K24" s="292">
        <v>49454491.678000003</v>
      </c>
      <c r="L24" s="292">
        <v>7281798</v>
      </c>
      <c r="M24" s="292">
        <v>9558697</v>
      </c>
      <c r="N24" s="292">
        <v>8274875.9110000003</v>
      </c>
      <c r="O24" s="292">
        <v>62833251.582999997</v>
      </c>
      <c r="P24" s="292">
        <v>2023758</v>
      </c>
      <c r="Q24" s="292">
        <v>3259881</v>
      </c>
      <c r="R24" s="292">
        <v>2488719.5639999998</v>
      </c>
      <c r="S24" s="292">
        <v>17675617.09</v>
      </c>
      <c r="T24" s="292">
        <v>4992331</v>
      </c>
      <c r="U24" s="292">
        <v>5794526</v>
      </c>
      <c r="V24" s="292">
        <v>4588729.05</v>
      </c>
      <c r="W24" s="292">
        <v>33744404.964000002</v>
      </c>
      <c r="X24" s="292">
        <v>94916</v>
      </c>
      <c r="Y24" s="292">
        <v>2439341</v>
      </c>
      <c r="Z24" s="292">
        <v>1614307.19</v>
      </c>
      <c r="AA24" s="292">
        <v>542647.54200000002</v>
      </c>
      <c r="AB24" s="292">
        <v>8506</v>
      </c>
      <c r="AC24" s="292">
        <v>44683</v>
      </c>
      <c r="AD24" s="292">
        <v>523486.65500000003</v>
      </c>
      <c r="AE24" s="292">
        <v>384849.26799999998</v>
      </c>
    </row>
    <row r="25" spans="1:31" s="102" customFormat="1">
      <c r="A25" s="111" t="s">
        <v>577</v>
      </c>
      <c r="B25" s="291">
        <v>6379401</v>
      </c>
      <c r="C25" s="292">
        <v>79858707.794</v>
      </c>
      <c r="D25" s="291">
        <v>3525111</v>
      </c>
      <c r="E25" s="292">
        <v>5126832</v>
      </c>
      <c r="F25" s="291">
        <v>7075647.6919999998</v>
      </c>
      <c r="G25" s="292">
        <v>57251429.343999997</v>
      </c>
      <c r="H25" s="291">
        <v>58272</v>
      </c>
      <c r="I25" s="292">
        <v>536497</v>
      </c>
      <c r="J25" s="292">
        <v>2967269.8760000002</v>
      </c>
      <c r="K25" s="292">
        <v>26317251.894000001</v>
      </c>
      <c r="L25" s="292">
        <v>3466839</v>
      </c>
      <c r="M25" s="292">
        <v>4590335</v>
      </c>
      <c r="N25" s="292">
        <v>4108377.8160000001</v>
      </c>
      <c r="O25" s="292">
        <v>30934177.449999999</v>
      </c>
      <c r="P25" s="292">
        <v>1000336</v>
      </c>
      <c r="Q25" s="292">
        <v>1570213</v>
      </c>
      <c r="R25" s="292">
        <v>1144983.362</v>
      </c>
      <c r="S25" s="292">
        <v>8144557.1830000002</v>
      </c>
      <c r="T25" s="292">
        <v>1850002</v>
      </c>
      <c r="U25" s="292">
        <v>2124914</v>
      </c>
      <c r="V25" s="292">
        <v>1901819.32</v>
      </c>
      <c r="W25" s="292">
        <v>14003491.314999999</v>
      </c>
      <c r="X25" s="292">
        <v>49546</v>
      </c>
      <c r="Y25" s="292">
        <v>1196189</v>
      </c>
      <c r="Z25" s="292">
        <v>796190.76899999997</v>
      </c>
      <c r="AA25" s="292">
        <v>265820.94900000002</v>
      </c>
      <c r="AB25" s="292">
        <v>3952</v>
      </c>
      <c r="AC25" s="292">
        <v>20925</v>
      </c>
      <c r="AD25" s="292">
        <v>262663.02</v>
      </c>
      <c r="AE25" s="292">
        <v>193409.003</v>
      </c>
    </row>
    <row r="26" spans="1:31" s="102" customFormat="1">
      <c r="A26" s="170" t="s">
        <v>578</v>
      </c>
      <c r="B26" s="293">
        <v>6899327</v>
      </c>
      <c r="C26" s="294">
        <v>93124837.375</v>
      </c>
      <c r="D26" s="293">
        <v>3842252</v>
      </c>
      <c r="E26" s="294">
        <v>5865193</v>
      </c>
      <c r="F26" s="293">
        <v>8264537.2649999997</v>
      </c>
      <c r="G26" s="294">
        <v>67124926.739999995</v>
      </c>
      <c r="H26" s="293">
        <v>69161</v>
      </c>
      <c r="I26" s="294">
        <v>684827</v>
      </c>
      <c r="J26" s="294">
        <v>3507799.14</v>
      </c>
      <c r="K26" s="294">
        <v>31082278.813000001</v>
      </c>
      <c r="L26" s="294">
        <v>3773091</v>
      </c>
      <c r="M26" s="294">
        <v>5180366</v>
      </c>
      <c r="N26" s="294">
        <v>4756738.125</v>
      </c>
      <c r="O26" s="294">
        <v>36042647.927000001</v>
      </c>
      <c r="P26" s="294">
        <v>983112</v>
      </c>
      <c r="Q26" s="294">
        <v>1622458</v>
      </c>
      <c r="R26" s="294">
        <v>1202646.892</v>
      </c>
      <c r="S26" s="294">
        <v>8532477.7589999996</v>
      </c>
      <c r="T26" s="294">
        <v>2067184</v>
      </c>
      <c r="U26" s="294">
        <v>2396590</v>
      </c>
      <c r="V26" s="294">
        <v>2256492.003</v>
      </c>
      <c r="W26" s="294">
        <v>16727769.657</v>
      </c>
      <c r="X26" s="294">
        <v>58234</v>
      </c>
      <c r="Y26" s="294">
        <v>1579853</v>
      </c>
      <c r="Z26" s="294">
        <v>1047417.127</v>
      </c>
      <c r="AA26" s="294">
        <v>348961.217</v>
      </c>
      <c r="AB26" s="294">
        <v>6779</v>
      </c>
      <c r="AC26" s="294">
        <v>41840</v>
      </c>
      <c r="AD26" s="294">
        <v>515977.61499999999</v>
      </c>
      <c r="AE26" s="294">
        <v>390702.00199999998</v>
      </c>
    </row>
    <row r="27" spans="1:31" s="102" customFormat="1">
      <c r="A27" s="111" t="s">
        <v>579</v>
      </c>
      <c r="B27" s="291">
        <v>4569663</v>
      </c>
      <c r="C27" s="292">
        <v>62844543.332000002</v>
      </c>
      <c r="D27" s="291">
        <v>2686269</v>
      </c>
      <c r="E27" s="292">
        <v>4113874</v>
      </c>
      <c r="F27" s="291">
        <v>5778556.1789999995</v>
      </c>
      <c r="G27" s="292">
        <v>46885275.530000001</v>
      </c>
      <c r="H27" s="291">
        <v>45715</v>
      </c>
      <c r="I27" s="292">
        <v>469259</v>
      </c>
      <c r="J27" s="292">
        <v>2435849.7390000001</v>
      </c>
      <c r="K27" s="292">
        <v>21639708.370000001</v>
      </c>
      <c r="L27" s="292">
        <v>2640554</v>
      </c>
      <c r="M27" s="292">
        <v>3644615</v>
      </c>
      <c r="N27" s="292">
        <v>3342706.44</v>
      </c>
      <c r="O27" s="292">
        <v>25245567.16</v>
      </c>
      <c r="P27" s="292">
        <v>668966</v>
      </c>
      <c r="Q27" s="292">
        <v>1095393</v>
      </c>
      <c r="R27" s="292">
        <v>826944.24699999997</v>
      </c>
      <c r="S27" s="292">
        <v>5870322.7110000001</v>
      </c>
      <c r="T27" s="292">
        <v>1207485</v>
      </c>
      <c r="U27" s="292">
        <v>1426095</v>
      </c>
      <c r="V27" s="292">
        <v>1289916.8970000001</v>
      </c>
      <c r="W27" s="292">
        <v>9532973.9959999993</v>
      </c>
      <c r="X27" s="292">
        <v>41865</v>
      </c>
      <c r="Y27" s="292">
        <v>1113576</v>
      </c>
      <c r="Z27" s="292">
        <v>734576.92500000005</v>
      </c>
      <c r="AA27" s="292">
        <v>239865.995</v>
      </c>
      <c r="AB27" s="292">
        <v>6943</v>
      </c>
      <c r="AC27" s="292">
        <v>37079</v>
      </c>
      <c r="AD27" s="292">
        <v>431093.14</v>
      </c>
      <c r="AE27" s="292">
        <v>316105.09999999998</v>
      </c>
    </row>
    <row r="28" spans="1:31" s="102" customFormat="1">
      <c r="A28" s="111" t="s">
        <v>580</v>
      </c>
      <c r="B28" s="291">
        <v>5259981</v>
      </c>
      <c r="C28" s="292">
        <v>58267076.678999998</v>
      </c>
      <c r="D28" s="291">
        <v>2721728</v>
      </c>
      <c r="E28" s="292">
        <v>4092467</v>
      </c>
      <c r="F28" s="291">
        <v>4938054.4809999997</v>
      </c>
      <c r="G28" s="292">
        <v>39711482.457000002</v>
      </c>
      <c r="H28" s="291">
        <v>40409</v>
      </c>
      <c r="I28" s="292">
        <v>391290</v>
      </c>
      <c r="J28" s="292">
        <v>1958003.314</v>
      </c>
      <c r="K28" s="292">
        <v>17214817.188999999</v>
      </c>
      <c r="L28" s="292">
        <v>2681319</v>
      </c>
      <c r="M28" s="292">
        <v>3701177</v>
      </c>
      <c r="N28" s="292">
        <v>2980051.1669999999</v>
      </c>
      <c r="O28" s="292">
        <v>22496665.267999999</v>
      </c>
      <c r="P28" s="292">
        <v>769716</v>
      </c>
      <c r="Q28" s="292">
        <v>1264856</v>
      </c>
      <c r="R28" s="292">
        <v>917766.473</v>
      </c>
      <c r="S28" s="292">
        <v>6506774.8859999999</v>
      </c>
      <c r="T28" s="292">
        <v>1765262</v>
      </c>
      <c r="U28" s="292">
        <v>2048976</v>
      </c>
      <c r="V28" s="292">
        <v>1602655.209</v>
      </c>
      <c r="W28" s="292">
        <v>11703801.902000001</v>
      </c>
      <c r="X28" s="292">
        <v>34392</v>
      </c>
      <c r="Y28" s="292">
        <v>902431</v>
      </c>
      <c r="Z28" s="292">
        <v>595945.92599999998</v>
      </c>
      <c r="AA28" s="292">
        <v>191244.364</v>
      </c>
      <c r="AB28" s="292">
        <v>3275</v>
      </c>
      <c r="AC28" s="292">
        <v>16720</v>
      </c>
      <c r="AD28" s="292">
        <v>206877.19</v>
      </c>
      <c r="AE28" s="292">
        <v>153773.07</v>
      </c>
    </row>
    <row r="29" spans="1:31" s="102" customFormat="1">
      <c r="A29" s="111" t="s">
        <v>581</v>
      </c>
      <c r="B29" s="291">
        <v>12258303</v>
      </c>
      <c r="C29" s="292">
        <v>150676608.66800001</v>
      </c>
      <c r="D29" s="291">
        <v>6473390</v>
      </c>
      <c r="E29" s="292">
        <v>9417678</v>
      </c>
      <c r="F29" s="291">
        <v>12853596.852</v>
      </c>
      <c r="G29" s="292">
        <v>104369396.125</v>
      </c>
      <c r="H29" s="291">
        <v>99003</v>
      </c>
      <c r="I29" s="292">
        <v>947198</v>
      </c>
      <c r="J29" s="292">
        <v>5457485.8210000005</v>
      </c>
      <c r="K29" s="292">
        <v>48476619.717</v>
      </c>
      <c r="L29" s="292">
        <v>6374387</v>
      </c>
      <c r="M29" s="292">
        <v>8470480</v>
      </c>
      <c r="N29" s="292">
        <v>7396111.0310000004</v>
      </c>
      <c r="O29" s="292">
        <v>55892776.408</v>
      </c>
      <c r="P29" s="292">
        <v>1850172</v>
      </c>
      <c r="Q29" s="292">
        <v>2928178</v>
      </c>
      <c r="R29" s="292">
        <v>2166683.9750000001</v>
      </c>
      <c r="S29" s="292">
        <v>15377809.857999999</v>
      </c>
      <c r="T29" s="292">
        <v>3927220</v>
      </c>
      <c r="U29" s="292">
        <v>4473422</v>
      </c>
      <c r="V29" s="292">
        <v>4064231.142</v>
      </c>
      <c r="W29" s="292">
        <v>30095725.951000001</v>
      </c>
      <c r="X29" s="292">
        <v>90506</v>
      </c>
      <c r="Y29" s="292">
        <v>2247407</v>
      </c>
      <c r="Z29" s="292">
        <v>1491972.0360000001</v>
      </c>
      <c r="AA29" s="292">
        <v>497736.80200000003</v>
      </c>
      <c r="AB29" s="292">
        <v>7521</v>
      </c>
      <c r="AC29" s="292">
        <v>37699</v>
      </c>
      <c r="AD29" s="292">
        <v>463376.63</v>
      </c>
      <c r="AE29" s="292">
        <v>335939.93199999997</v>
      </c>
    </row>
    <row r="30" spans="1:31" s="102" customFormat="1">
      <c r="A30" s="111" t="s">
        <v>582</v>
      </c>
      <c r="B30" s="291">
        <v>13216313</v>
      </c>
      <c r="C30" s="292">
        <v>148501090.40000001</v>
      </c>
      <c r="D30" s="291">
        <v>6929559</v>
      </c>
      <c r="E30" s="292">
        <v>10520618</v>
      </c>
      <c r="F30" s="291">
        <v>12771981.993000001</v>
      </c>
      <c r="G30" s="292">
        <v>101297890.259</v>
      </c>
      <c r="H30" s="291">
        <v>95552</v>
      </c>
      <c r="I30" s="292">
        <v>829302</v>
      </c>
      <c r="J30" s="292">
        <v>4730970.4630000005</v>
      </c>
      <c r="K30" s="292">
        <v>41074744.464000002</v>
      </c>
      <c r="L30" s="292">
        <v>6834007</v>
      </c>
      <c r="M30" s="292">
        <v>9691316</v>
      </c>
      <c r="N30" s="292">
        <v>8041011.5300000003</v>
      </c>
      <c r="O30" s="292">
        <v>60223145.795000002</v>
      </c>
      <c r="P30" s="292">
        <v>2266292</v>
      </c>
      <c r="Q30" s="292">
        <v>3401145</v>
      </c>
      <c r="R30" s="292">
        <v>2607385.3130000001</v>
      </c>
      <c r="S30" s="292">
        <v>18535962.489999998</v>
      </c>
      <c r="T30" s="292">
        <v>4010072</v>
      </c>
      <c r="U30" s="292">
        <v>4742354</v>
      </c>
      <c r="V30" s="292">
        <v>3760337.2889999999</v>
      </c>
      <c r="W30" s="292">
        <v>27607601.693999998</v>
      </c>
      <c r="X30" s="292">
        <v>79275</v>
      </c>
      <c r="Y30" s="292">
        <v>1883935</v>
      </c>
      <c r="Z30" s="292">
        <v>1247445.7479999999</v>
      </c>
      <c r="AA30" s="292">
        <v>413402.804</v>
      </c>
      <c r="AB30" s="292">
        <v>10390</v>
      </c>
      <c r="AC30" s="292">
        <v>72904</v>
      </c>
      <c r="AD30" s="292">
        <v>865734.34</v>
      </c>
      <c r="AE30" s="292">
        <v>646233.15300000005</v>
      </c>
    </row>
    <row r="31" spans="1:31" s="102" customFormat="1">
      <c r="A31" s="170" t="s">
        <v>583</v>
      </c>
      <c r="B31" s="293">
        <v>24415442</v>
      </c>
      <c r="C31" s="294">
        <v>281363722.14099997</v>
      </c>
      <c r="D31" s="293">
        <v>12771131</v>
      </c>
      <c r="E31" s="294">
        <v>18877402</v>
      </c>
      <c r="F31" s="293">
        <v>24682581.866999999</v>
      </c>
      <c r="G31" s="294">
        <v>197517365.82600001</v>
      </c>
      <c r="H31" s="293">
        <v>172436</v>
      </c>
      <c r="I31" s="294">
        <v>1568294</v>
      </c>
      <c r="J31" s="294">
        <v>9408092.9839999992</v>
      </c>
      <c r="K31" s="294">
        <v>82214488.496000007</v>
      </c>
      <c r="L31" s="294">
        <v>12598695</v>
      </c>
      <c r="M31" s="294">
        <v>17309108</v>
      </c>
      <c r="N31" s="294">
        <v>15274488.882999999</v>
      </c>
      <c r="O31" s="294">
        <v>115302877.33</v>
      </c>
      <c r="P31" s="294">
        <v>3544985</v>
      </c>
      <c r="Q31" s="294">
        <v>5673185</v>
      </c>
      <c r="R31" s="294">
        <v>4084685.2149999999</v>
      </c>
      <c r="S31" s="294">
        <v>28914237.055</v>
      </c>
      <c r="T31" s="294">
        <v>8087013</v>
      </c>
      <c r="U31" s="294">
        <v>9408313</v>
      </c>
      <c r="V31" s="294">
        <v>7351087.4170000004</v>
      </c>
      <c r="W31" s="294">
        <v>53556899.272</v>
      </c>
      <c r="X31" s="294">
        <v>150245</v>
      </c>
      <c r="Y31" s="294">
        <v>3569122</v>
      </c>
      <c r="Z31" s="294">
        <v>2352983.1940000001</v>
      </c>
      <c r="AA31" s="294">
        <v>759916.68599999999</v>
      </c>
      <c r="AB31" s="294">
        <v>12313</v>
      </c>
      <c r="AC31" s="294">
        <v>70800</v>
      </c>
      <c r="AD31" s="294">
        <v>841579.83499999996</v>
      </c>
      <c r="AE31" s="294">
        <v>615303.30200000003</v>
      </c>
    </row>
    <row r="32" spans="1:31" s="102" customFormat="1">
      <c r="A32" s="111" t="s">
        <v>584</v>
      </c>
      <c r="B32" s="291">
        <v>52839785</v>
      </c>
      <c r="C32" s="292">
        <v>610731017.79900002</v>
      </c>
      <c r="D32" s="291">
        <v>28286768</v>
      </c>
      <c r="E32" s="292">
        <v>42758422</v>
      </c>
      <c r="F32" s="291">
        <v>53556369.116999999</v>
      </c>
      <c r="G32" s="292">
        <v>421108421.38200003</v>
      </c>
      <c r="H32" s="291">
        <v>374975</v>
      </c>
      <c r="I32" s="292">
        <v>3093729</v>
      </c>
      <c r="J32" s="292">
        <v>19199000.171999998</v>
      </c>
      <c r="K32" s="292">
        <v>164664431.514</v>
      </c>
      <c r="L32" s="292">
        <v>27911793</v>
      </c>
      <c r="M32" s="292">
        <v>39664693</v>
      </c>
      <c r="N32" s="292">
        <v>34357368.945</v>
      </c>
      <c r="O32" s="292">
        <v>256443989.868</v>
      </c>
      <c r="P32" s="292">
        <v>8960007</v>
      </c>
      <c r="Q32" s="292">
        <v>13621852</v>
      </c>
      <c r="R32" s="292">
        <v>10978991.416999999</v>
      </c>
      <c r="S32" s="292">
        <v>77955257.733999997</v>
      </c>
      <c r="T32" s="292">
        <v>15541919</v>
      </c>
      <c r="U32" s="292">
        <v>18661361</v>
      </c>
      <c r="V32" s="292">
        <v>14641659.960000001</v>
      </c>
      <c r="W32" s="292">
        <v>107166698.764</v>
      </c>
      <c r="X32" s="292">
        <v>319069</v>
      </c>
      <c r="Y32" s="292">
        <v>6824872</v>
      </c>
      <c r="Z32" s="292">
        <v>4496797.5180000002</v>
      </c>
      <c r="AA32" s="292">
        <v>1460886.318</v>
      </c>
      <c r="AB32" s="292">
        <v>51091</v>
      </c>
      <c r="AC32" s="292">
        <v>336401</v>
      </c>
      <c r="AD32" s="292">
        <v>4093388.46</v>
      </c>
      <c r="AE32" s="292">
        <v>3039753.6009999998</v>
      </c>
    </row>
    <row r="33" spans="1:31" s="102" customFormat="1">
      <c r="A33" s="111" t="s">
        <v>585</v>
      </c>
      <c r="B33" s="291">
        <v>11769311</v>
      </c>
      <c r="C33" s="292">
        <v>127465030.735</v>
      </c>
      <c r="D33" s="291">
        <v>6299391</v>
      </c>
      <c r="E33" s="292">
        <v>9407471</v>
      </c>
      <c r="F33" s="291">
        <v>10940278.318</v>
      </c>
      <c r="G33" s="292">
        <v>86979068.408999994</v>
      </c>
      <c r="H33" s="291">
        <v>81773</v>
      </c>
      <c r="I33" s="292">
        <v>756159</v>
      </c>
      <c r="J33" s="292">
        <v>4101624.4019999998</v>
      </c>
      <c r="K33" s="292">
        <v>35974692.707000002</v>
      </c>
      <c r="L33" s="292">
        <v>6217618</v>
      </c>
      <c r="M33" s="292">
        <v>8651312</v>
      </c>
      <c r="N33" s="292">
        <v>6838653.9160000002</v>
      </c>
      <c r="O33" s="292">
        <v>51004375.702</v>
      </c>
      <c r="P33" s="292">
        <v>1814959</v>
      </c>
      <c r="Q33" s="292">
        <v>2749012</v>
      </c>
      <c r="R33" s="292">
        <v>2070584.12</v>
      </c>
      <c r="S33" s="292">
        <v>14649786.504000001</v>
      </c>
      <c r="T33" s="292">
        <v>3644674</v>
      </c>
      <c r="U33" s="292">
        <v>4275769</v>
      </c>
      <c r="V33" s="292">
        <v>3384064.662</v>
      </c>
      <c r="W33" s="292">
        <v>24979473.203000002</v>
      </c>
      <c r="X33" s="292">
        <v>71271</v>
      </c>
      <c r="Y33" s="292">
        <v>1754256</v>
      </c>
      <c r="Z33" s="292">
        <v>1159343.9539999999</v>
      </c>
      <c r="AA33" s="292">
        <v>379194.62199999997</v>
      </c>
      <c r="AB33" s="292">
        <v>10287</v>
      </c>
      <c r="AC33" s="292">
        <v>57969</v>
      </c>
      <c r="AD33" s="292">
        <v>651830.15</v>
      </c>
      <c r="AE33" s="292">
        <v>477507.99699999997</v>
      </c>
    </row>
    <row r="34" spans="1:31" s="102" customFormat="1">
      <c r="A34" s="111" t="s">
        <v>586</v>
      </c>
      <c r="B34" s="291">
        <v>9077427</v>
      </c>
      <c r="C34" s="292">
        <v>104174065.63600001</v>
      </c>
      <c r="D34" s="291">
        <v>4740363</v>
      </c>
      <c r="E34" s="292">
        <v>6892443</v>
      </c>
      <c r="F34" s="291">
        <v>8802176.0209999997</v>
      </c>
      <c r="G34" s="292">
        <v>70420904.076000005</v>
      </c>
      <c r="H34" s="291">
        <v>68562</v>
      </c>
      <c r="I34" s="292">
        <v>601645</v>
      </c>
      <c r="J34" s="292">
        <v>3594608.4309999999</v>
      </c>
      <c r="K34" s="292">
        <v>31315047.721999999</v>
      </c>
      <c r="L34" s="292">
        <v>4671801</v>
      </c>
      <c r="M34" s="292">
        <v>6290798</v>
      </c>
      <c r="N34" s="292">
        <v>5207567.59</v>
      </c>
      <c r="O34" s="292">
        <v>39105856.354000002</v>
      </c>
      <c r="P34" s="292">
        <v>1398474</v>
      </c>
      <c r="Q34" s="292">
        <v>2183804</v>
      </c>
      <c r="R34" s="292">
        <v>1596244.5589999999</v>
      </c>
      <c r="S34" s="292">
        <v>11310276.26</v>
      </c>
      <c r="T34" s="292">
        <v>2929720</v>
      </c>
      <c r="U34" s="292">
        <v>3375130</v>
      </c>
      <c r="V34" s="292">
        <v>2911204.327</v>
      </c>
      <c r="W34" s="292">
        <v>21694512.958000001</v>
      </c>
      <c r="X34" s="292">
        <v>60416</v>
      </c>
      <c r="Y34" s="292">
        <v>1359070</v>
      </c>
      <c r="Z34" s="292">
        <v>896604.91500000004</v>
      </c>
      <c r="AA34" s="292">
        <v>290605.80699999997</v>
      </c>
      <c r="AB34" s="292">
        <v>8870</v>
      </c>
      <c r="AC34" s="292">
        <v>51837</v>
      </c>
      <c r="AD34" s="292">
        <v>625099.92500000005</v>
      </c>
      <c r="AE34" s="292">
        <v>457766.53499999997</v>
      </c>
    </row>
    <row r="35" spans="1:31" s="102" customFormat="1">
      <c r="A35" s="111" t="s">
        <v>587</v>
      </c>
      <c r="B35" s="291">
        <v>14406401</v>
      </c>
      <c r="C35" s="292">
        <v>194266395.979</v>
      </c>
      <c r="D35" s="291">
        <v>8040603</v>
      </c>
      <c r="E35" s="292">
        <v>12075022</v>
      </c>
      <c r="F35" s="291">
        <v>17045153.214000002</v>
      </c>
      <c r="G35" s="292">
        <v>137250162.984</v>
      </c>
      <c r="H35" s="291">
        <v>123106</v>
      </c>
      <c r="I35" s="292">
        <v>1079169</v>
      </c>
      <c r="J35" s="292">
        <v>6966647.4340000004</v>
      </c>
      <c r="K35" s="292">
        <v>61776489.545999996</v>
      </c>
      <c r="L35" s="292">
        <v>7917497</v>
      </c>
      <c r="M35" s="292">
        <v>10995853</v>
      </c>
      <c r="N35" s="292">
        <v>10078505.779999999</v>
      </c>
      <c r="O35" s="292">
        <v>75473673.437999994</v>
      </c>
      <c r="P35" s="292">
        <v>2259939</v>
      </c>
      <c r="Q35" s="292">
        <v>3645632</v>
      </c>
      <c r="R35" s="292">
        <v>2898807.24</v>
      </c>
      <c r="S35" s="292">
        <v>20530936.943999998</v>
      </c>
      <c r="T35" s="292">
        <v>4091328</v>
      </c>
      <c r="U35" s="292">
        <v>4784681</v>
      </c>
      <c r="V35" s="292">
        <v>4717967.6390000004</v>
      </c>
      <c r="W35" s="292">
        <v>35170148.057999998</v>
      </c>
      <c r="X35" s="292">
        <v>104921</v>
      </c>
      <c r="Y35" s="292">
        <v>2471985</v>
      </c>
      <c r="Z35" s="292">
        <v>1631392.4350000001</v>
      </c>
      <c r="AA35" s="292">
        <v>543261.00300000003</v>
      </c>
      <c r="AB35" s="292">
        <v>14531</v>
      </c>
      <c r="AC35" s="292">
        <v>90345</v>
      </c>
      <c r="AD35" s="292">
        <v>1050882.5</v>
      </c>
      <c r="AE35" s="292">
        <v>771886.99</v>
      </c>
    </row>
    <row r="36" spans="1:31" s="102" customFormat="1">
      <c r="A36" s="170" t="s">
        <v>588</v>
      </c>
      <c r="B36" s="293">
        <v>57035770</v>
      </c>
      <c r="C36" s="294">
        <v>743669798.88</v>
      </c>
      <c r="D36" s="293">
        <v>30317632</v>
      </c>
      <c r="E36" s="294">
        <v>46392533</v>
      </c>
      <c r="F36" s="293">
        <v>63842424.765000001</v>
      </c>
      <c r="G36" s="294">
        <v>512821920.03399998</v>
      </c>
      <c r="H36" s="293">
        <v>465128</v>
      </c>
      <c r="I36" s="294">
        <v>3966926</v>
      </c>
      <c r="J36" s="294">
        <v>25454229.515999999</v>
      </c>
      <c r="K36" s="294">
        <v>224438454.86899999</v>
      </c>
      <c r="L36" s="294">
        <v>29852504</v>
      </c>
      <c r="M36" s="294">
        <v>42425607</v>
      </c>
      <c r="N36" s="294">
        <v>38388195.248999998</v>
      </c>
      <c r="O36" s="294">
        <v>288383465.16500002</v>
      </c>
      <c r="P36" s="294">
        <v>9501812</v>
      </c>
      <c r="Q36" s="294">
        <v>15798526</v>
      </c>
      <c r="R36" s="294">
        <v>13241773.152000001</v>
      </c>
      <c r="S36" s="294">
        <v>93986082.932999998</v>
      </c>
      <c r="T36" s="294">
        <v>17142028</v>
      </c>
      <c r="U36" s="294">
        <v>20263778</v>
      </c>
      <c r="V36" s="294">
        <v>17637061.127999999</v>
      </c>
      <c r="W36" s="294">
        <v>130862228.521</v>
      </c>
      <c r="X36" s="294">
        <v>400121</v>
      </c>
      <c r="Y36" s="294">
        <v>9048899</v>
      </c>
      <c r="Z36" s="294">
        <v>6011042.0460000001</v>
      </c>
      <c r="AA36" s="294">
        <v>1991542.4820000001</v>
      </c>
      <c r="AB36" s="294">
        <v>74298</v>
      </c>
      <c r="AC36" s="294">
        <v>481501</v>
      </c>
      <c r="AD36" s="294">
        <v>5439231.2000000002</v>
      </c>
      <c r="AE36" s="294">
        <v>4008024.91</v>
      </c>
    </row>
    <row r="37" spans="1:31" s="102" customFormat="1">
      <c r="A37" s="111" t="s">
        <v>589</v>
      </c>
      <c r="B37" s="291">
        <v>35898087</v>
      </c>
      <c r="C37" s="292">
        <v>423089943.495</v>
      </c>
      <c r="D37" s="291">
        <v>18815438</v>
      </c>
      <c r="E37" s="292">
        <v>28430454</v>
      </c>
      <c r="F37" s="291">
        <v>35886807.861000001</v>
      </c>
      <c r="G37" s="292">
        <v>286500297.16100001</v>
      </c>
      <c r="H37" s="291">
        <v>259963</v>
      </c>
      <c r="I37" s="292">
        <v>2299128</v>
      </c>
      <c r="J37" s="292">
        <v>13966967.200999999</v>
      </c>
      <c r="K37" s="292">
        <v>122759195.789</v>
      </c>
      <c r="L37" s="292">
        <v>18555475</v>
      </c>
      <c r="M37" s="292">
        <v>26131326</v>
      </c>
      <c r="N37" s="292">
        <v>21919840.66</v>
      </c>
      <c r="O37" s="292">
        <v>163741101.37200001</v>
      </c>
      <c r="P37" s="292">
        <v>5523263</v>
      </c>
      <c r="Q37" s="292">
        <v>8813236</v>
      </c>
      <c r="R37" s="292">
        <v>7133171.4610000001</v>
      </c>
      <c r="S37" s="292">
        <v>50617937.094999999</v>
      </c>
      <c r="T37" s="292">
        <v>11531254</v>
      </c>
      <c r="U37" s="292">
        <v>13639286</v>
      </c>
      <c r="V37" s="292">
        <v>11228363.721999999</v>
      </c>
      <c r="W37" s="292">
        <v>83305519.835999995</v>
      </c>
      <c r="X37" s="292">
        <v>222976</v>
      </c>
      <c r="Y37" s="292">
        <v>5263701</v>
      </c>
      <c r="Z37" s="292">
        <v>3478456.0329999998</v>
      </c>
      <c r="AA37" s="292">
        <v>1143420.8230000001</v>
      </c>
      <c r="AB37" s="292">
        <v>28132</v>
      </c>
      <c r="AC37" s="292">
        <v>179110</v>
      </c>
      <c r="AD37" s="292">
        <v>2083143.095</v>
      </c>
      <c r="AE37" s="292">
        <v>1522768.58</v>
      </c>
    </row>
    <row r="38" spans="1:31" s="102" customFormat="1">
      <c r="A38" s="111" t="s">
        <v>590</v>
      </c>
      <c r="B38" s="291">
        <v>7836322</v>
      </c>
      <c r="C38" s="292">
        <v>99298673.324000001</v>
      </c>
      <c r="D38" s="291">
        <v>4309660</v>
      </c>
      <c r="E38" s="292">
        <v>6414125</v>
      </c>
      <c r="F38" s="291">
        <v>9229835.3880000003</v>
      </c>
      <c r="G38" s="292">
        <v>74292285.694999993</v>
      </c>
      <c r="H38" s="291">
        <v>63480</v>
      </c>
      <c r="I38" s="292">
        <v>591663</v>
      </c>
      <c r="J38" s="292">
        <v>3415785.1310000001</v>
      </c>
      <c r="K38" s="292">
        <v>29940671.442000002</v>
      </c>
      <c r="L38" s="292">
        <v>4246180</v>
      </c>
      <c r="M38" s="292">
        <v>5822462</v>
      </c>
      <c r="N38" s="292">
        <v>5814050.2570000002</v>
      </c>
      <c r="O38" s="292">
        <v>44351614.252999999</v>
      </c>
      <c r="P38" s="292">
        <v>1212875</v>
      </c>
      <c r="Q38" s="292">
        <v>1929651</v>
      </c>
      <c r="R38" s="292">
        <v>1417997.59</v>
      </c>
      <c r="S38" s="292">
        <v>10063977.915999999</v>
      </c>
      <c r="T38" s="292">
        <v>2302791</v>
      </c>
      <c r="U38" s="292">
        <v>2704823</v>
      </c>
      <c r="V38" s="292">
        <v>1944590.6969999999</v>
      </c>
      <c r="W38" s="292">
        <v>14101385.141000001</v>
      </c>
      <c r="X38" s="292">
        <v>56863</v>
      </c>
      <c r="Y38" s="292">
        <v>1404408</v>
      </c>
      <c r="Z38" s="292">
        <v>926963.65800000005</v>
      </c>
      <c r="AA38" s="292">
        <v>299639.61599999998</v>
      </c>
      <c r="AB38" s="292">
        <v>10996</v>
      </c>
      <c r="AC38" s="292">
        <v>67408</v>
      </c>
      <c r="AD38" s="292">
        <v>741543.71499999997</v>
      </c>
      <c r="AE38" s="292">
        <v>541384.95600000001</v>
      </c>
    </row>
    <row r="39" spans="1:31" s="102" customFormat="1">
      <c r="A39" s="111" t="s">
        <v>591</v>
      </c>
      <c r="B39" s="291">
        <v>5491281</v>
      </c>
      <c r="C39" s="292">
        <v>66722713.041000001</v>
      </c>
      <c r="D39" s="291">
        <v>3182934</v>
      </c>
      <c r="E39" s="292">
        <v>4763832</v>
      </c>
      <c r="F39" s="291">
        <v>5965470.8710000003</v>
      </c>
      <c r="G39" s="292">
        <v>47764517.068000004</v>
      </c>
      <c r="H39" s="291">
        <v>43258</v>
      </c>
      <c r="I39" s="292">
        <v>401277</v>
      </c>
      <c r="J39" s="292">
        <v>2256707.2439999999</v>
      </c>
      <c r="K39" s="292">
        <v>19949478.783</v>
      </c>
      <c r="L39" s="292">
        <v>3139676</v>
      </c>
      <c r="M39" s="292">
        <v>4362555</v>
      </c>
      <c r="N39" s="292">
        <v>3708763.6269999999</v>
      </c>
      <c r="O39" s="292">
        <v>27815038.285</v>
      </c>
      <c r="P39" s="292">
        <v>805358</v>
      </c>
      <c r="Q39" s="292">
        <v>1338134</v>
      </c>
      <c r="R39" s="292">
        <v>1015028.112</v>
      </c>
      <c r="S39" s="292">
        <v>7206442.5800000001</v>
      </c>
      <c r="T39" s="292">
        <v>1498061</v>
      </c>
      <c r="U39" s="292">
        <v>1762179</v>
      </c>
      <c r="V39" s="292">
        <v>1517149.3</v>
      </c>
      <c r="W39" s="292">
        <v>11234499.839</v>
      </c>
      <c r="X39" s="292">
        <v>37181</v>
      </c>
      <c r="Y39" s="292">
        <v>909575</v>
      </c>
      <c r="Z39" s="292">
        <v>603212.05200000003</v>
      </c>
      <c r="AA39" s="292">
        <v>195512.42199999999</v>
      </c>
      <c r="AB39" s="292">
        <v>4928</v>
      </c>
      <c r="AC39" s="292">
        <v>37151</v>
      </c>
      <c r="AD39" s="292">
        <v>436937.89</v>
      </c>
      <c r="AE39" s="292">
        <v>321741.13199999998</v>
      </c>
    </row>
    <row r="40" spans="1:31" s="102" customFormat="1">
      <c r="A40" s="111" t="s">
        <v>592</v>
      </c>
      <c r="B40" s="291">
        <v>3713198</v>
      </c>
      <c r="C40" s="292">
        <v>46649829.987000003</v>
      </c>
      <c r="D40" s="291">
        <v>2005838</v>
      </c>
      <c r="E40" s="292">
        <v>3001065</v>
      </c>
      <c r="F40" s="291">
        <v>4062906.4360000002</v>
      </c>
      <c r="G40" s="292">
        <v>33250318.844999999</v>
      </c>
      <c r="H40" s="291">
        <v>35394</v>
      </c>
      <c r="I40" s="292">
        <v>334645</v>
      </c>
      <c r="J40" s="292">
        <v>1821023.7309999999</v>
      </c>
      <c r="K40" s="292">
        <v>16291593.27</v>
      </c>
      <c r="L40" s="292">
        <v>1970444</v>
      </c>
      <c r="M40" s="292">
        <v>2666420</v>
      </c>
      <c r="N40" s="292">
        <v>2241882.7050000001</v>
      </c>
      <c r="O40" s="292">
        <v>16958725.574999999</v>
      </c>
      <c r="P40" s="292">
        <v>539123</v>
      </c>
      <c r="Q40" s="292">
        <v>863602</v>
      </c>
      <c r="R40" s="292">
        <v>643977.027</v>
      </c>
      <c r="S40" s="292">
        <v>4575109.16</v>
      </c>
      <c r="T40" s="292">
        <v>1165951</v>
      </c>
      <c r="U40" s="292">
        <v>1387318</v>
      </c>
      <c r="V40" s="292">
        <v>1151028.925</v>
      </c>
      <c r="W40" s="292">
        <v>8526986.8849999998</v>
      </c>
      <c r="X40" s="292">
        <v>29807</v>
      </c>
      <c r="Y40" s="292">
        <v>747207</v>
      </c>
      <c r="Z40" s="292">
        <v>495579.217</v>
      </c>
      <c r="AA40" s="292">
        <v>165639.59700000001</v>
      </c>
      <c r="AB40" s="292">
        <v>2286</v>
      </c>
      <c r="AC40" s="292">
        <v>15003</v>
      </c>
      <c r="AD40" s="292">
        <v>177555.08499999999</v>
      </c>
      <c r="AE40" s="292">
        <v>131775.5</v>
      </c>
    </row>
    <row r="41" spans="1:31" s="102" customFormat="1">
      <c r="A41" s="170" t="s">
        <v>593</v>
      </c>
      <c r="B41" s="293">
        <v>4666734</v>
      </c>
      <c r="C41" s="294">
        <v>54240834.417000003</v>
      </c>
      <c r="D41" s="293">
        <v>2450650</v>
      </c>
      <c r="E41" s="294">
        <v>3646549</v>
      </c>
      <c r="F41" s="293">
        <v>4597175.4649999999</v>
      </c>
      <c r="G41" s="294">
        <v>37178467.037</v>
      </c>
      <c r="H41" s="293">
        <v>37539</v>
      </c>
      <c r="I41" s="294">
        <v>372570</v>
      </c>
      <c r="J41" s="294">
        <v>1969252.05</v>
      </c>
      <c r="K41" s="294">
        <v>17398387.837000001</v>
      </c>
      <c r="L41" s="294">
        <v>2413111</v>
      </c>
      <c r="M41" s="294">
        <v>3273979</v>
      </c>
      <c r="N41" s="294">
        <v>2627923.415</v>
      </c>
      <c r="O41" s="294">
        <v>19780079.199999999</v>
      </c>
      <c r="P41" s="294">
        <v>602745</v>
      </c>
      <c r="Q41" s="294">
        <v>930069</v>
      </c>
      <c r="R41" s="294">
        <v>728396.1</v>
      </c>
      <c r="S41" s="294">
        <v>5206145.9419999998</v>
      </c>
      <c r="T41" s="294">
        <v>1610229</v>
      </c>
      <c r="U41" s="294">
        <v>1909422</v>
      </c>
      <c r="V41" s="294">
        <v>1550097.423</v>
      </c>
      <c r="W41" s="294">
        <v>11504683.927999999</v>
      </c>
      <c r="X41" s="294">
        <v>33913</v>
      </c>
      <c r="Y41" s="294">
        <v>873694</v>
      </c>
      <c r="Z41" s="294">
        <v>580857.24</v>
      </c>
      <c r="AA41" s="294">
        <v>193771.79</v>
      </c>
      <c r="AB41" s="294">
        <v>3110</v>
      </c>
      <c r="AC41" s="294">
        <v>18606</v>
      </c>
      <c r="AD41" s="294">
        <v>212836.66</v>
      </c>
      <c r="AE41" s="294">
        <v>157765.72</v>
      </c>
    </row>
    <row r="42" spans="1:31" s="102" customFormat="1">
      <c r="A42" s="111" t="s">
        <v>594</v>
      </c>
      <c r="B42" s="291">
        <v>12481349</v>
      </c>
      <c r="C42" s="292">
        <v>164219784.74700001</v>
      </c>
      <c r="D42" s="291">
        <v>6816315</v>
      </c>
      <c r="E42" s="292">
        <v>10333910</v>
      </c>
      <c r="F42" s="291">
        <v>14846475.838</v>
      </c>
      <c r="G42" s="292">
        <v>120393615.005</v>
      </c>
      <c r="H42" s="291">
        <v>111308</v>
      </c>
      <c r="I42" s="292">
        <v>998047</v>
      </c>
      <c r="J42" s="292">
        <v>6034210.9910000004</v>
      </c>
      <c r="K42" s="292">
        <v>53534587.998000003</v>
      </c>
      <c r="L42" s="292">
        <v>6705007</v>
      </c>
      <c r="M42" s="292">
        <v>9335863</v>
      </c>
      <c r="N42" s="292">
        <v>8812264.8469999991</v>
      </c>
      <c r="O42" s="292">
        <v>66859027.006999999</v>
      </c>
      <c r="P42" s="292">
        <v>2026164</v>
      </c>
      <c r="Q42" s="292">
        <v>3117784</v>
      </c>
      <c r="R42" s="292">
        <v>2615070.4180000001</v>
      </c>
      <c r="S42" s="292">
        <v>18628755.324000001</v>
      </c>
      <c r="T42" s="292">
        <v>3628057</v>
      </c>
      <c r="U42" s="292">
        <v>4357709</v>
      </c>
      <c r="V42" s="292">
        <v>3278489.537</v>
      </c>
      <c r="W42" s="292">
        <v>24125426.375999998</v>
      </c>
      <c r="X42" s="292">
        <v>96181</v>
      </c>
      <c r="Y42" s="292">
        <v>2294148</v>
      </c>
      <c r="Z42" s="292">
        <v>1519559.7490000001</v>
      </c>
      <c r="AA42" s="292">
        <v>504453.28399999999</v>
      </c>
      <c r="AB42" s="292">
        <v>10813</v>
      </c>
      <c r="AC42" s="292">
        <v>66006</v>
      </c>
      <c r="AD42" s="292">
        <v>772908.67</v>
      </c>
      <c r="AE42" s="292">
        <v>567534.75800000003</v>
      </c>
    </row>
    <row r="43" spans="1:31" s="102" customFormat="1">
      <c r="A43" s="111" t="s">
        <v>595</v>
      </c>
      <c r="B43" s="291">
        <v>19229928</v>
      </c>
      <c r="C43" s="292">
        <v>228561151.713</v>
      </c>
      <c r="D43" s="291">
        <v>10010250</v>
      </c>
      <c r="E43" s="292">
        <v>15442139</v>
      </c>
      <c r="F43" s="291">
        <v>19407121.945</v>
      </c>
      <c r="G43" s="292">
        <v>155799960.685</v>
      </c>
      <c r="H43" s="291">
        <v>148609</v>
      </c>
      <c r="I43" s="292">
        <v>1427061</v>
      </c>
      <c r="J43" s="292">
        <v>7748010.0980000002</v>
      </c>
      <c r="K43" s="292">
        <v>68448624.769999996</v>
      </c>
      <c r="L43" s="292">
        <v>9861641</v>
      </c>
      <c r="M43" s="292">
        <v>14015078</v>
      </c>
      <c r="N43" s="292">
        <v>11659111.846999999</v>
      </c>
      <c r="O43" s="292">
        <v>87351335.915000007</v>
      </c>
      <c r="P43" s="292">
        <v>2772533</v>
      </c>
      <c r="Q43" s="292">
        <v>4520483</v>
      </c>
      <c r="R43" s="292">
        <v>3549853.9210000001</v>
      </c>
      <c r="S43" s="292">
        <v>25192757.063999999</v>
      </c>
      <c r="T43" s="292">
        <v>6425583</v>
      </c>
      <c r="U43" s="292">
        <v>7642143</v>
      </c>
      <c r="V43" s="292">
        <v>6180137.0760000004</v>
      </c>
      <c r="W43" s="292">
        <v>45877098.494999997</v>
      </c>
      <c r="X43" s="292">
        <v>127319</v>
      </c>
      <c r="Y43" s="292">
        <v>3251450</v>
      </c>
      <c r="Z43" s="292">
        <v>2161391.1940000001</v>
      </c>
      <c r="AA43" s="292">
        <v>720288.04399999999</v>
      </c>
      <c r="AB43" s="292">
        <v>21562</v>
      </c>
      <c r="AC43" s="292">
        <v>116813</v>
      </c>
      <c r="AD43" s="292">
        <v>1331443.5900000001</v>
      </c>
      <c r="AE43" s="292">
        <v>971047.42500000005</v>
      </c>
    </row>
    <row r="44" spans="1:31" s="102" customFormat="1">
      <c r="A44" s="111" t="s">
        <v>596</v>
      </c>
      <c r="B44" s="291">
        <v>8957258</v>
      </c>
      <c r="C44" s="292">
        <v>102163860.973</v>
      </c>
      <c r="D44" s="291">
        <v>4662234</v>
      </c>
      <c r="E44" s="292">
        <v>7102000</v>
      </c>
      <c r="F44" s="291">
        <v>8664930.6050000004</v>
      </c>
      <c r="G44" s="292">
        <v>69617160.408000007</v>
      </c>
      <c r="H44" s="291">
        <v>68886</v>
      </c>
      <c r="I44" s="292">
        <v>710435</v>
      </c>
      <c r="J44" s="292">
        <v>3607857.7880000002</v>
      </c>
      <c r="K44" s="292">
        <v>31744152.028999999</v>
      </c>
      <c r="L44" s="292">
        <v>4593348</v>
      </c>
      <c r="M44" s="292">
        <v>6391565</v>
      </c>
      <c r="N44" s="292">
        <v>5057072.8169999998</v>
      </c>
      <c r="O44" s="292">
        <v>37873008.379000001</v>
      </c>
      <c r="P44" s="292">
        <v>1278980</v>
      </c>
      <c r="Q44" s="292">
        <v>2116752</v>
      </c>
      <c r="R44" s="292">
        <v>1571158.1070000001</v>
      </c>
      <c r="S44" s="292">
        <v>11161460.585999999</v>
      </c>
      <c r="T44" s="292">
        <v>3011126</v>
      </c>
      <c r="U44" s="292">
        <v>3589261</v>
      </c>
      <c r="V44" s="292">
        <v>2807964.7149999999</v>
      </c>
      <c r="W44" s="292">
        <v>20731423.364</v>
      </c>
      <c r="X44" s="292">
        <v>60440</v>
      </c>
      <c r="Y44" s="292">
        <v>1670400</v>
      </c>
      <c r="Z44" s="292">
        <v>1105999.0759999999</v>
      </c>
      <c r="AA44" s="292">
        <v>365931.60800000001</v>
      </c>
      <c r="AB44" s="292">
        <v>4918</v>
      </c>
      <c r="AC44" s="292">
        <v>32289</v>
      </c>
      <c r="AD44" s="292">
        <v>392075.92499999999</v>
      </c>
      <c r="AE44" s="292">
        <v>287885.00699999998</v>
      </c>
    </row>
    <row r="45" spans="1:31" s="102" customFormat="1">
      <c r="A45" s="111" t="s">
        <v>597</v>
      </c>
      <c r="B45" s="291">
        <v>4615901</v>
      </c>
      <c r="C45" s="292">
        <v>59497094.390000001</v>
      </c>
      <c r="D45" s="291">
        <v>2564680</v>
      </c>
      <c r="E45" s="292">
        <v>3910728</v>
      </c>
      <c r="F45" s="291">
        <v>5235220.4519999996</v>
      </c>
      <c r="G45" s="292">
        <v>42374615.144000001</v>
      </c>
      <c r="H45" s="291">
        <v>40967</v>
      </c>
      <c r="I45" s="292">
        <v>409628</v>
      </c>
      <c r="J45" s="292">
        <v>2136838.4589999998</v>
      </c>
      <c r="K45" s="292">
        <v>18977427.454999998</v>
      </c>
      <c r="L45" s="292">
        <v>2523713</v>
      </c>
      <c r="M45" s="292">
        <v>3501100</v>
      </c>
      <c r="N45" s="292">
        <v>3098381.9929999998</v>
      </c>
      <c r="O45" s="292">
        <v>23397187.688999999</v>
      </c>
      <c r="P45" s="292">
        <v>724726</v>
      </c>
      <c r="Q45" s="292">
        <v>1216319</v>
      </c>
      <c r="R45" s="292">
        <v>939728.00300000003</v>
      </c>
      <c r="S45" s="292">
        <v>6671520.7300000004</v>
      </c>
      <c r="T45" s="292">
        <v>1323309</v>
      </c>
      <c r="U45" s="292">
        <v>1582211</v>
      </c>
      <c r="V45" s="292">
        <v>1349057.199</v>
      </c>
      <c r="W45" s="292">
        <v>10014194.911</v>
      </c>
      <c r="X45" s="292">
        <v>36159</v>
      </c>
      <c r="Y45" s="292">
        <v>975199</v>
      </c>
      <c r="Z45" s="292">
        <v>644916.24199999997</v>
      </c>
      <c r="AA45" s="292">
        <v>220629.89199999999</v>
      </c>
      <c r="AB45" s="292">
        <v>3186</v>
      </c>
      <c r="AC45" s="292">
        <v>24748</v>
      </c>
      <c r="AD45" s="292">
        <v>294321.65000000002</v>
      </c>
      <c r="AE45" s="292">
        <v>216133.71299999999</v>
      </c>
    </row>
    <row r="46" spans="1:31" s="102" customFormat="1">
      <c r="A46" s="170" t="s">
        <v>598</v>
      </c>
      <c r="B46" s="293">
        <v>6656722</v>
      </c>
      <c r="C46" s="294">
        <v>82346200.932999998</v>
      </c>
      <c r="D46" s="293">
        <v>3576335</v>
      </c>
      <c r="E46" s="294">
        <v>5549966</v>
      </c>
      <c r="F46" s="293">
        <v>7034124.5080000004</v>
      </c>
      <c r="G46" s="294">
        <v>56789186.967</v>
      </c>
      <c r="H46" s="293">
        <v>53452</v>
      </c>
      <c r="I46" s="294">
        <v>535293</v>
      </c>
      <c r="J46" s="294">
        <v>2842460.827</v>
      </c>
      <c r="K46" s="294">
        <v>25265867.940000001</v>
      </c>
      <c r="L46" s="294">
        <v>3522883</v>
      </c>
      <c r="M46" s="294">
        <v>5014673</v>
      </c>
      <c r="N46" s="294">
        <v>4191663.6809999999</v>
      </c>
      <c r="O46" s="294">
        <v>31523319.026999999</v>
      </c>
      <c r="P46" s="294">
        <v>1005667</v>
      </c>
      <c r="Q46" s="294">
        <v>1613860</v>
      </c>
      <c r="R46" s="294">
        <v>1301487.969</v>
      </c>
      <c r="S46" s="294">
        <v>9249097.0580000002</v>
      </c>
      <c r="T46" s="294">
        <v>2070976</v>
      </c>
      <c r="U46" s="294">
        <v>2444912</v>
      </c>
      <c r="V46" s="294">
        <v>2122620.1579999998</v>
      </c>
      <c r="W46" s="294">
        <v>15810718.007999999</v>
      </c>
      <c r="X46" s="294">
        <v>47212</v>
      </c>
      <c r="Y46" s="294">
        <v>1247595</v>
      </c>
      <c r="Z46" s="294">
        <v>824948.74399999995</v>
      </c>
      <c r="AA46" s="294">
        <v>273945.62400000001</v>
      </c>
      <c r="AB46" s="294">
        <v>3744</v>
      </c>
      <c r="AC46" s="294">
        <v>26732</v>
      </c>
      <c r="AD46" s="294">
        <v>304665.625</v>
      </c>
      <c r="AE46" s="294">
        <v>223253.27600000001</v>
      </c>
    </row>
    <row r="47" spans="1:31" s="102" customFormat="1">
      <c r="A47" s="111" t="s">
        <v>599</v>
      </c>
      <c r="B47" s="291">
        <v>8258690</v>
      </c>
      <c r="C47" s="292">
        <v>104238474.793</v>
      </c>
      <c r="D47" s="291">
        <v>4573185</v>
      </c>
      <c r="E47" s="292">
        <v>7081164</v>
      </c>
      <c r="F47" s="291">
        <v>9286671.4210000001</v>
      </c>
      <c r="G47" s="292">
        <v>74526424.990999997</v>
      </c>
      <c r="H47" s="291">
        <v>72981</v>
      </c>
      <c r="I47" s="292">
        <v>699048</v>
      </c>
      <c r="J47" s="292">
        <v>3770919.8769999999</v>
      </c>
      <c r="K47" s="292">
        <v>33150088.068999998</v>
      </c>
      <c r="L47" s="292">
        <v>4500204</v>
      </c>
      <c r="M47" s="292">
        <v>6382116</v>
      </c>
      <c r="N47" s="292">
        <v>5515751.5439999998</v>
      </c>
      <c r="O47" s="292">
        <v>41376336.921999998</v>
      </c>
      <c r="P47" s="292">
        <v>1276328</v>
      </c>
      <c r="Q47" s="292">
        <v>2080851</v>
      </c>
      <c r="R47" s="292">
        <v>1462888.5619999999</v>
      </c>
      <c r="S47" s="292">
        <v>10390407.505999999</v>
      </c>
      <c r="T47" s="292">
        <v>2400037</v>
      </c>
      <c r="U47" s="292">
        <v>2889998</v>
      </c>
      <c r="V47" s="292">
        <v>2474719.6609999998</v>
      </c>
      <c r="W47" s="292">
        <v>18458032.041000001</v>
      </c>
      <c r="X47" s="292">
        <v>63046</v>
      </c>
      <c r="Y47" s="292">
        <v>1638196</v>
      </c>
      <c r="Z47" s="292">
        <v>1088501.554</v>
      </c>
      <c r="AA47" s="292">
        <v>363154.90100000001</v>
      </c>
      <c r="AB47" s="292">
        <v>9140</v>
      </c>
      <c r="AC47" s="292">
        <v>60437</v>
      </c>
      <c r="AD47" s="292">
        <v>684608.76</v>
      </c>
      <c r="AE47" s="292">
        <v>500455.35399999999</v>
      </c>
    </row>
    <row r="48" spans="1:31" s="102" customFormat="1">
      <c r="A48" s="111" t="s">
        <v>600</v>
      </c>
      <c r="B48" s="291">
        <v>3945241</v>
      </c>
      <c r="C48" s="292">
        <v>52250508.159000002</v>
      </c>
      <c r="D48" s="291">
        <v>2138835</v>
      </c>
      <c r="E48" s="292">
        <v>3297102</v>
      </c>
      <c r="F48" s="291">
        <v>4541672.0199999996</v>
      </c>
      <c r="G48" s="292">
        <v>36832670.196000002</v>
      </c>
      <c r="H48" s="291">
        <v>39367</v>
      </c>
      <c r="I48" s="292">
        <v>398206</v>
      </c>
      <c r="J48" s="292">
        <v>2034739.023</v>
      </c>
      <c r="K48" s="292">
        <v>17966527.184999999</v>
      </c>
      <c r="L48" s="292">
        <v>2099468</v>
      </c>
      <c r="M48" s="292">
        <v>2898896</v>
      </c>
      <c r="N48" s="292">
        <v>2506932.997</v>
      </c>
      <c r="O48" s="292">
        <v>18866143.011</v>
      </c>
      <c r="P48" s="292">
        <v>568058</v>
      </c>
      <c r="Q48" s="292">
        <v>935407</v>
      </c>
      <c r="R48" s="292">
        <v>692854.66399999999</v>
      </c>
      <c r="S48" s="292">
        <v>4925974.9970000004</v>
      </c>
      <c r="T48" s="292">
        <v>1234867</v>
      </c>
      <c r="U48" s="292">
        <v>1446063</v>
      </c>
      <c r="V48" s="292">
        <v>1356321.0490000001</v>
      </c>
      <c r="W48" s="292">
        <v>10102926.927999999</v>
      </c>
      <c r="X48" s="292">
        <v>35060</v>
      </c>
      <c r="Y48" s="292">
        <v>954160</v>
      </c>
      <c r="Z48" s="292">
        <v>632141.76899999997</v>
      </c>
      <c r="AA48" s="292">
        <v>207863.943</v>
      </c>
      <c r="AB48" s="292">
        <v>3481</v>
      </c>
      <c r="AC48" s="292">
        <v>21848</v>
      </c>
      <c r="AD48" s="292">
        <v>248228</v>
      </c>
      <c r="AE48" s="292">
        <v>181072.095</v>
      </c>
    </row>
    <row r="49" spans="1:31" s="102" customFormat="1">
      <c r="A49" s="111" t="s">
        <v>601</v>
      </c>
      <c r="B49" s="291">
        <v>35382297</v>
      </c>
      <c r="C49" s="292">
        <v>442072293.23100001</v>
      </c>
      <c r="D49" s="291">
        <v>18198034</v>
      </c>
      <c r="E49" s="292">
        <v>28839967</v>
      </c>
      <c r="F49" s="291">
        <v>37925040.434</v>
      </c>
      <c r="G49" s="292">
        <v>308264251.95099998</v>
      </c>
      <c r="H49" s="291">
        <v>315545</v>
      </c>
      <c r="I49" s="292">
        <v>2997248</v>
      </c>
      <c r="J49" s="292">
        <v>17006398.283</v>
      </c>
      <c r="K49" s="292">
        <v>150976783.472</v>
      </c>
      <c r="L49" s="292">
        <v>17882489</v>
      </c>
      <c r="M49" s="292">
        <v>25842719</v>
      </c>
      <c r="N49" s="292">
        <v>20918642.151000001</v>
      </c>
      <c r="O49" s="292">
        <v>157287468.479</v>
      </c>
      <c r="P49" s="292">
        <v>5116142</v>
      </c>
      <c r="Q49" s="292">
        <v>9228908</v>
      </c>
      <c r="R49" s="292">
        <v>6876322.398</v>
      </c>
      <c r="S49" s="292">
        <v>48947471.144000001</v>
      </c>
      <c r="T49" s="292">
        <v>12031607</v>
      </c>
      <c r="U49" s="292">
        <v>14609254</v>
      </c>
      <c r="V49" s="292">
        <v>10965170.187000001</v>
      </c>
      <c r="W49" s="292">
        <v>81066252.119000003</v>
      </c>
      <c r="X49" s="292">
        <v>269906</v>
      </c>
      <c r="Y49" s="292">
        <v>7047378</v>
      </c>
      <c r="Z49" s="292">
        <v>4674697.01</v>
      </c>
      <c r="AA49" s="292">
        <v>1553408.186</v>
      </c>
      <c r="AB49" s="292">
        <v>36514</v>
      </c>
      <c r="AC49" s="292">
        <v>247228</v>
      </c>
      <c r="AD49" s="292">
        <v>3026520.23</v>
      </c>
      <c r="AE49" s="292">
        <v>2240909.8309999998</v>
      </c>
    </row>
    <row r="50" spans="1:31" s="102" customFormat="1">
      <c r="A50" s="111" t="s">
        <v>602</v>
      </c>
      <c r="B50" s="291">
        <v>6045244</v>
      </c>
      <c r="C50" s="292">
        <v>69867705.378000006</v>
      </c>
      <c r="D50" s="291">
        <v>3062032</v>
      </c>
      <c r="E50" s="292">
        <v>5056461</v>
      </c>
      <c r="F50" s="291">
        <v>5979020.2609999999</v>
      </c>
      <c r="G50" s="292">
        <v>48648946.170000002</v>
      </c>
      <c r="H50" s="291">
        <v>52245</v>
      </c>
      <c r="I50" s="292">
        <v>580772</v>
      </c>
      <c r="J50" s="292">
        <v>2574544.1809999999</v>
      </c>
      <c r="K50" s="292">
        <v>22827391.864</v>
      </c>
      <c r="L50" s="292">
        <v>3009787</v>
      </c>
      <c r="M50" s="292">
        <v>4475689</v>
      </c>
      <c r="N50" s="292">
        <v>3404476.08</v>
      </c>
      <c r="O50" s="292">
        <v>25821554.306000002</v>
      </c>
      <c r="P50" s="292">
        <v>823641</v>
      </c>
      <c r="Q50" s="292">
        <v>1434011</v>
      </c>
      <c r="R50" s="292">
        <v>999504.81099999999</v>
      </c>
      <c r="S50" s="292">
        <v>7102052.9220000003</v>
      </c>
      <c r="T50" s="292">
        <v>2154146</v>
      </c>
      <c r="U50" s="292">
        <v>2637457</v>
      </c>
      <c r="V50" s="292">
        <v>1832719.7320000001</v>
      </c>
      <c r="W50" s="292">
        <v>13523541.953</v>
      </c>
      <c r="X50" s="292">
        <v>46168</v>
      </c>
      <c r="Y50" s="292">
        <v>1416896</v>
      </c>
      <c r="Z50" s="292">
        <v>931591.17099999997</v>
      </c>
      <c r="AA50" s="292">
        <v>305509.94699999999</v>
      </c>
      <c r="AB50" s="292">
        <v>5425</v>
      </c>
      <c r="AC50" s="292">
        <v>34398</v>
      </c>
      <c r="AD50" s="292">
        <v>394643.29</v>
      </c>
      <c r="AE50" s="292">
        <v>287654.386</v>
      </c>
    </row>
    <row r="51" spans="1:31" s="102" customFormat="1">
      <c r="A51" s="170" t="s">
        <v>603</v>
      </c>
      <c r="B51" s="293">
        <v>8509106</v>
      </c>
      <c r="C51" s="294">
        <v>102413476.82799999</v>
      </c>
      <c r="D51" s="293">
        <v>4424481</v>
      </c>
      <c r="E51" s="294">
        <v>6910688</v>
      </c>
      <c r="F51" s="293">
        <v>8729355.9250000007</v>
      </c>
      <c r="G51" s="294">
        <v>71001321.767000005</v>
      </c>
      <c r="H51" s="293">
        <v>81943</v>
      </c>
      <c r="I51" s="294">
        <v>798864</v>
      </c>
      <c r="J51" s="294">
        <v>3892946.1669999999</v>
      </c>
      <c r="K51" s="294">
        <v>34560325.898000002</v>
      </c>
      <c r="L51" s="294">
        <v>4342538</v>
      </c>
      <c r="M51" s="294">
        <v>6111824</v>
      </c>
      <c r="N51" s="294">
        <v>4836409.7580000004</v>
      </c>
      <c r="O51" s="294">
        <v>36440995.869000003</v>
      </c>
      <c r="P51" s="294">
        <v>1242939</v>
      </c>
      <c r="Q51" s="294">
        <v>2016264</v>
      </c>
      <c r="R51" s="294">
        <v>1527937.314</v>
      </c>
      <c r="S51" s="294">
        <v>10857319.339</v>
      </c>
      <c r="T51" s="294">
        <v>2836299</v>
      </c>
      <c r="U51" s="294">
        <v>3355174</v>
      </c>
      <c r="V51" s="294">
        <v>2683000.923</v>
      </c>
      <c r="W51" s="294">
        <v>19816821.982000001</v>
      </c>
      <c r="X51" s="294">
        <v>70019</v>
      </c>
      <c r="Y51" s="294">
        <v>1880369</v>
      </c>
      <c r="Z51" s="294">
        <v>1241613.6070000001</v>
      </c>
      <c r="AA51" s="294">
        <v>415604.75300000003</v>
      </c>
      <c r="AB51" s="294">
        <v>5387</v>
      </c>
      <c r="AC51" s="294">
        <v>36915</v>
      </c>
      <c r="AD51" s="294">
        <v>436464.48</v>
      </c>
      <c r="AE51" s="294">
        <v>322408.98700000002</v>
      </c>
    </row>
    <row r="52" spans="1:31" s="102" customFormat="1">
      <c r="A52" s="111" t="s">
        <v>604</v>
      </c>
      <c r="B52" s="291">
        <v>11503643</v>
      </c>
      <c r="C52" s="292">
        <v>142604955.41600001</v>
      </c>
      <c r="D52" s="291">
        <v>6241008</v>
      </c>
      <c r="E52" s="292">
        <v>9650782</v>
      </c>
      <c r="F52" s="291">
        <v>12676122.119000001</v>
      </c>
      <c r="G52" s="292">
        <v>103002343.244</v>
      </c>
      <c r="H52" s="291">
        <v>111491</v>
      </c>
      <c r="I52" s="292">
        <v>1139727</v>
      </c>
      <c r="J52" s="292">
        <v>5530247.4390000002</v>
      </c>
      <c r="K52" s="292">
        <v>49007777.983999997</v>
      </c>
      <c r="L52" s="292">
        <v>6129517</v>
      </c>
      <c r="M52" s="292">
        <v>8511055</v>
      </c>
      <c r="N52" s="292">
        <v>7145874.6799999997</v>
      </c>
      <c r="O52" s="292">
        <v>53994565.259999998</v>
      </c>
      <c r="P52" s="292">
        <v>1582327</v>
      </c>
      <c r="Q52" s="292">
        <v>2719270</v>
      </c>
      <c r="R52" s="292">
        <v>1970547.513</v>
      </c>
      <c r="S52" s="292">
        <v>14044919.721000001</v>
      </c>
      <c r="T52" s="292">
        <v>3670693</v>
      </c>
      <c r="U52" s="292">
        <v>4389461</v>
      </c>
      <c r="V52" s="292">
        <v>3289559.858</v>
      </c>
      <c r="W52" s="292">
        <v>24373214.82</v>
      </c>
      <c r="X52" s="292">
        <v>100906</v>
      </c>
      <c r="Y52" s="292">
        <v>2748979</v>
      </c>
      <c r="Z52" s="292">
        <v>1807637.743</v>
      </c>
      <c r="AA52" s="292">
        <v>597781.09900000005</v>
      </c>
      <c r="AB52" s="292">
        <v>9615</v>
      </c>
      <c r="AC52" s="292">
        <v>67332</v>
      </c>
      <c r="AD52" s="292">
        <v>796940.63</v>
      </c>
      <c r="AE52" s="292">
        <v>586696.53200000001</v>
      </c>
    </row>
    <row r="53" spans="1:31" s="102" customFormat="1">
      <c r="A53" s="111" t="s">
        <v>605</v>
      </c>
      <c r="B53" s="291">
        <v>7251288</v>
      </c>
      <c r="C53" s="292">
        <v>92403810.863999993</v>
      </c>
      <c r="D53" s="291">
        <v>3892409</v>
      </c>
      <c r="E53" s="292">
        <v>6044057</v>
      </c>
      <c r="F53" s="291">
        <v>8154688.3609999996</v>
      </c>
      <c r="G53" s="292">
        <v>66110413.410999998</v>
      </c>
      <c r="H53" s="291">
        <v>77999</v>
      </c>
      <c r="I53" s="292">
        <v>713309</v>
      </c>
      <c r="J53" s="292">
        <v>3522122.3160000001</v>
      </c>
      <c r="K53" s="292">
        <v>31107529.629999999</v>
      </c>
      <c r="L53" s="292">
        <v>3814410</v>
      </c>
      <c r="M53" s="292">
        <v>5330748</v>
      </c>
      <c r="N53" s="292">
        <v>4632566.0449999999</v>
      </c>
      <c r="O53" s="292">
        <v>35002883.781000003</v>
      </c>
      <c r="P53" s="292">
        <v>890003</v>
      </c>
      <c r="Q53" s="292">
        <v>1598731</v>
      </c>
      <c r="R53" s="292">
        <v>1168351.3689999999</v>
      </c>
      <c r="S53" s="292">
        <v>8323963.6310000001</v>
      </c>
      <c r="T53" s="292">
        <v>2463442</v>
      </c>
      <c r="U53" s="292">
        <v>2919916</v>
      </c>
      <c r="V53" s="292">
        <v>2343436.6570000001</v>
      </c>
      <c r="W53" s="292">
        <v>17287146.482000001</v>
      </c>
      <c r="X53" s="292">
        <v>66786</v>
      </c>
      <c r="Y53" s="292">
        <v>1637856</v>
      </c>
      <c r="Z53" s="292">
        <v>1078120.51</v>
      </c>
      <c r="AA53" s="292">
        <v>351382.20500000002</v>
      </c>
      <c r="AB53" s="292">
        <v>5434</v>
      </c>
      <c r="AC53" s="292">
        <v>36256</v>
      </c>
      <c r="AD53" s="292">
        <v>438367.6</v>
      </c>
      <c r="AE53" s="292">
        <v>330905.13500000001</v>
      </c>
    </row>
    <row r="54" spans="1:31" s="102" customFormat="1">
      <c r="A54" s="111" t="s">
        <v>606</v>
      </c>
      <c r="B54" s="291">
        <v>6957503</v>
      </c>
      <c r="C54" s="292">
        <v>82708788.358999997</v>
      </c>
      <c r="D54" s="291">
        <v>3650336</v>
      </c>
      <c r="E54" s="292">
        <v>5690677</v>
      </c>
      <c r="F54" s="291">
        <v>7154256.6849999996</v>
      </c>
      <c r="G54" s="292">
        <v>58048167.321999997</v>
      </c>
      <c r="H54" s="291">
        <v>63715</v>
      </c>
      <c r="I54" s="292">
        <v>618835</v>
      </c>
      <c r="J54" s="292">
        <v>3021787.2650000001</v>
      </c>
      <c r="K54" s="292">
        <v>26781116.739999998</v>
      </c>
      <c r="L54" s="292">
        <v>3586621</v>
      </c>
      <c r="M54" s="292">
        <v>5071842</v>
      </c>
      <c r="N54" s="292">
        <v>4132469.42</v>
      </c>
      <c r="O54" s="292">
        <v>31267050.581999999</v>
      </c>
      <c r="P54" s="292">
        <v>882072</v>
      </c>
      <c r="Q54" s="292">
        <v>1584923</v>
      </c>
      <c r="R54" s="292">
        <v>1161400.6839999999</v>
      </c>
      <c r="S54" s="292">
        <v>8271498.7860000003</v>
      </c>
      <c r="T54" s="292">
        <v>2418267</v>
      </c>
      <c r="U54" s="292">
        <v>2878717</v>
      </c>
      <c r="V54" s="292">
        <v>2126600.6660000002</v>
      </c>
      <c r="W54" s="292">
        <v>15689611.658</v>
      </c>
      <c r="X54" s="292">
        <v>56866</v>
      </c>
      <c r="Y54" s="292">
        <v>1462928</v>
      </c>
      <c r="Z54" s="292">
        <v>964030.67299999995</v>
      </c>
      <c r="AA54" s="292">
        <v>316319.70699999999</v>
      </c>
      <c r="AB54" s="292">
        <v>6828</v>
      </c>
      <c r="AC54" s="292">
        <v>43699</v>
      </c>
      <c r="AD54" s="292">
        <v>521796.29</v>
      </c>
      <c r="AE54" s="292">
        <v>383190.886</v>
      </c>
    </row>
    <row r="55" spans="1:31" s="102" customFormat="1">
      <c r="A55" s="111" t="s">
        <v>607</v>
      </c>
      <c r="B55" s="291">
        <v>10536303</v>
      </c>
      <c r="C55" s="292">
        <v>129502235.957</v>
      </c>
      <c r="D55" s="291">
        <v>5519808</v>
      </c>
      <c r="E55" s="292">
        <v>8665373</v>
      </c>
      <c r="F55" s="291">
        <v>11505363.723999999</v>
      </c>
      <c r="G55" s="292">
        <v>93610647.531000003</v>
      </c>
      <c r="H55" s="291">
        <v>102853</v>
      </c>
      <c r="I55" s="292">
        <v>1010329</v>
      </c>
      <c r="J55" s="292">
        <v>5073095.9510000004</v>
      </c>
      <c r="K55" s="292">
        <v>45115259.403999999</v>
      </c>
      <c r="L55" s="292">
        <v>5416955</v>
      </c>
      <c r="M55" s="292">
        <v>7655044</v>
      </c>
      <c r="N55" s="292">
        <v>6432267.773</v>
      </c>
      <c r="O55" s="292">
        <v>48495388.126999997</v>
      </c>
      <c r="P55" s="292">
        <v>1505995</v>
      </c>
      <c r="Q55" s="292">
        <v>2654327</v>
      </c>
      <c r="R55" s="292">
        <v>1778567.53</v>
      </c>
      <c r="S55" s="292">
        <v>12639065.794</v>
      </c>
      <c r="T55" s="292">
        <v>3501695</v>
      </c>
      <c r="U55" s="292">
        <v>4145987</v>
      </c>
      <c r="V55" s="292">
        <v>3014191.2220000001</v>
      </c>
      <c r="W55" s="292">
        <v>22193195.070999999</v>
      </c>
      <c r="X55" s="292">
        <v>89665</v>
      </c>
      <c r="Y55" s="292">
        <v>2426723</v>
      </c>
      <c r="Z55" s="292">
        <v>1599565.348</v>
      </c>
      <c r="AA55" s="292">
        <v>526092.93799999997</v>
      </c>
      <c r="AB55" s="292">
        <v>8805</v>
      </c>
      <c r="AC55" s="292">
        <v>57261</v>
      </c>
      <c r="AD55" s="292">
        <v>703730.91500000004</v>
      </c>
      <c r="AE55" s="292">
        <v>533234.62300000002</v>
      </c>
    </row>
    <row r="56" spans="1:31" s="102" customFormat="1">
      <c r="A56" s="170" t="s">
        <v>608</v>
      </c>
      <c r="B56" s="293">
        <v>8367811</v>
      </c>
      <c r="C56" s="294">
        <v>112098570.38699999</v>
      </c>
      <c r="D56" s="293">
        <v>4342796</v>
      </c>
      <c r="E56" s="294">
        <v>6530412</v>
      </c>
      <c r="F56" s="293">
        <v>9710555.4230000004</v>
      </c>
      <c r="G56" s="294">
        <v>79841899.121999994</v>
      </c>
      <c r="H56" s="293">
        <v>85148</v>
      </c>
      <c r="I56" s="294">
        <v>768288</v>
      </c>
      <c r="J56" s="294">
        <v>4474945.1529999999</v>
      </c>
      <c r="K56" s="294">
        <v>40142208.711000003</v>
      </c>
      <c r="L56" s="294">
        <v>4257648</v>
      </c>
      <c r="M56" s="294">
        <v>5762124</v>
      </c>
      <c r="N56" s="294">
        <v>5235610.2699999996</v>
      </c>
      <c r="O56" s="294">
        <v>39699690.410999998</v>
      </c>
      <c r="P56" s="294">
        <v>1197361</v>
      </c>
      <c r="Q56" s="294">
        <v>2052644</v>
      </c>
      <c r="R56" s="294">
        <v>1550213.1070000001</v>
      </c>
      <c r="S56" s="294">
        <v>11029770.861</v>
      </c>
      <c r="T56" s="294">
        <v>2819834</v>
      </c>
      <c r="U56" s="294">
        <v>3251726</v>
      </c>
      <c r="V56" s="294">
        <v>2716114.0669999998</v>
      </c>
      <c r="W56" s="294">
        <v>20272874.896000002</v>
      </c>
      <c r="X56" s="294">
        <v>74012</v>
      </c>
      <c r="Y56" s="294">
        <v>1790625</v>
      </c>
      <c r="Z56" s="294">
        <v>1184597.5090000001</v>
      </c>
      <c r="AA56" s="294">
        <v>400621.81099999999</v>
      </c>
      <c r="AB56" s="294">
        <v>7820</v>
      </c>
      <c r="AC56" s="294">
        <v>59266</v>
      </c>
      <c r="AD56" s="294">
        <v>737112.68500000006</v>
      </c>
      <c r="AE56" s="294">
        <v>553403.69700000004</v>
      </c>
    </row>
    <row r="57" spans="1:31" ht="18.95" customHeight="1">
      <c r="B57" s="5" t="s">
        <v>231</v>
      </c>
    </row>
  </sheetData>
  <customSheetViews>
    <customSheetView guid="{6F28069D-A7F4-41D2-AA1B-4487F97E36F1}" showPageBreaks="1" printArea="1" showRuler="0">
      <pageMargins left="0.59055118110236227" right="0" top="0.78740157480314965" bottom="0.39370078740157483" header="0.51181102362204722" footer="0.51181102362204722"/>
      <pageSetup paperSize="8" orientation="landscape" horizontalDpi="4294967292" r:id="rId1"/>
      <headerFooter alignWithMargins="0"/>
    </customSheetView>
  </customSheetViews>
  <mergeCells count="11">
    <mergeCell ref="X3:AA4"/>
    <mergeCell ref="AB3:AE4"/>
    <mergeCell ref="T3:W4"/>
    <mergeCell ref="B3:C4"/>
    <mergeCell ref="A3:A5"/>
    <mergeCell ref="L4:O4"/>
    <mergeCell ref="P3:S4"/>
    <mergeCell ref="D4:G4"/>
    <mergeCell ref="H4:K4"/>
    <mergeCell ref="D3:K3"/>
    <mergeCell ref="L3:O3"/>
  </mergeCells>
  <phoneticPr fontId="2"/>
  <printOptions horizontalCentered="1" verticalCentered="1"/>
  <pageMargins left="0.59055118110236227" right="0" top="0.59055118110236227" bottom="0.39370078740157483" header="0.51181102362204722" footer="0.51181102362204722"/>
  <pageSetup paperSize="9" scale="71" orientation="landscape" horizontalDpi="4294967292" r:id="rId2"/>
  <headerFooter alignWithMargins="0"/>
  <colBreaks count="2" manualBreakCount="2">
    <brk id="11" max="56" man="1"/>
    <brk id="23" max="56"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31</vt:i4>
      </vt:variant>
      <vt:variant>
        <vt:lpstr>名前付き一覧</vt:lpstr>
      </vt:variant>
      <vt:variant>
        <vt:i4>38</vt:i4>
      </vt:variant>
    </vt:vector>
  </HeadingPairs>
  <TitlesOfParts>
    <vt:vector size="69" baseType="lpstr">
      <vt:lpstr>例言</vt:lpstr>
      <vt:lpstr>目次</vt:lpstr>
      <vt:lpstr>第1表</vt:lpstr>
      <vt:lpstr>第2表</vt:lpstr>
      <vt:lpstr>第3表</vt:lpstr>
      <vt:lpstr>第4表</vt:lpstr>
      <vt:lpstr>第4表の2</vt:lpstr>
      <vt:lpstr>第5表</vt:lpstr>
      <vt:lpstr>第5表の2</vt:lpstr>
      <vt:lpstr>第5表の3</vt:lpstr>
      <vt:lpstr>第6表</vt:lpstr>
      <vt:lpstr>第6表の3</vt:lpstr>
      <vt:lpstr>第6表の2</vt:lpstr>
      <vt:lpstr>第7表</vt:lpstr>
      <vt:lpstr>第8表</vt:lpstr>
      <vt:lpstr>第8表の2</vt:lpstr>
      <vt:lpstr>第9表</vt:lpstr>
      <vt:lpstr>第10表</vt:lpstr>
      <vt:lpstr>第11表</vt:lpstr>
      <vt:lpstr>第11表の２</vt:lpstr>
      <vt:lpstr>第12表</vt:lpstr>
      <vt:lpstr>第13表</vt:lpstr>
      <vt:lpstr>第13表の２</vt:lpstr>
      <vt:lpstr>参考資料１</vt:lpstr>
      <vt:lpstr>参考資料２</vt:lpstr>
      <vt:lpstr>参考資料３（計）</vt:lpstr>
      <vt:lpstr>参考資料３（入院）</vt:lpstr>
      <vt:lpstr>参考資料３（入院外）</vt:lpstr>
      <vt:lpstr>参考資料４</vt:lpstr>
      <vt:lpstr>参考資料４の２</vt:lpstr>
      <vt:lpstr>参考資料４の３</vt:lpstr>
      <vt:lpstr>参考資料１!Print_Area</vt:lpstr>
      <vt:lpstr>参考資料２!Print_Area</vt:lpstr>
      <vt:lpstr>'参考資料３（計）'!Print_Area</vt:lpstr>
      <vt:lpstr>'参考資料３（入院）'!Print_Area</vt:lpstr>
      <vt:lpstr>'参考資料３（入院外）'!Print_Area</vt:lpstr>
      <vt:lpstr>参考資料４!Print_Area</vt:lpstr>
      <vt:lpstr>参考資料４の２!Print_Area</vt:lpstr>
      <vt:lpstr>参考資料４の３!Print_Area</vt:lpstr>
      <vt:lpstr>第10表!Print_Area</vt:lpstr>
      <vt:lpstr>第11表!Print_Area</vt:lpstr>
      <vt:lpstr>第11表の２!Print_Area</vt:lpstr>
      <vt:lpstr>第2表!Print_Area</vt:lpstr>
      <vt:lpstr>第4表!Print_Area</vt:lpstr>
      <vt:lpstr>第4表の2!Print_Area</vt:lpstr>
      <vt:lpstr>第5表!Print_Area</vt:lpstr>
      <vt:lpstr>第5表の2!Print_Area</vt:lpstr>
      <vt:lpstr>第5表の3!Print_Area</vt:lpstr>
      <vt:lpstr>第7表!Print_Area</vt:lpstr>
      <vt:lpstr>第8表!Print_Area</vt:lpstr>
      <vt:lpstr>第8表の2!Print_Area</vt:lpstr>
      <vt:lpstr>第9表!Print_Area</vt:lpstr>
      <vt:lpstr>目次!Print_Area</vt:lpstr>
      <vt:lpstr>例言!Print_Area</vt:lpstr>
      <vt:lpstr>参考資料２!Print_Titles</vt:lpstr>
      <vt:lpstr>参考資料４の２!Print_Titles</vt:lpstr>
      <vt:lpstr>参考資料４の３!Print_Titles</vt:lpstr>
      <vt:lpstr>第10表!Print_Titles</vt:lpstr>
      <vt:lpstr>第11表!Print_Titles</vt:lpstr>
      <vt:lpstr>第11表の２!Print_Titles</vt:lpstr>
      <vt:lpstr>第2表!Print_Titles</vt:lpstr>
      <vt:lpstr>第4表!Print_Titles</vt:lpstr>
      <vt:lpstr>第4表の2!Print_Titles</vt:lpstr>
      <vt:lpstr>第5表!Print_Titles</vt:lpstr>
      <vt:lpstr>第5表の2!Print_Titles</vt:lpstr>
      <vt:lpstr>第5表の3!Print_Titles</vt:lpstr>
      <vt:lpstr>第7表!Print_Titles</vt:lpstr>
      <vt:lpstr>第8表!Print_Titles</vt:lpstr>
      <vt:lpstr>第8表の2!Print_Titles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社会保険診療報酬支払基金</dc:creator>
  <cp:lastModifiedBy>社会保険診療報酬支払基金</cp:lastModifiedBy>
  <cp:lastPrinted>2021-06-09T00:31:49Z</cp:lastPrinted>
  <dcterms:created xsi:type="dcterms:W3CDTF">2000-02-02T04:51:20Z</dcterms:created>
  <dcterms:modified xsi:type="dcterms:W3CDTF">2022-06-24T08:50:44Z</dcterms:modified>
</cp:coreProperties>
</file>